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.DEBV\2023 debv\Censo Escolar 2023--Informe FINAL\FORMULARIOS\Preescolar-Primaria\"/>
    </mc:Choice>
  </mc:AlternateContent>
  <xr:revisionPtr revIDLastSave="0" documentId="13_ncr:1_{17A3137E-179F-4CC0-8578-7C95550F6FF5}" xr6:coauthVersionLast="47" xr6:coauthVersionMax="47" xr10:uidLastSave="{00000000-0000-0000-0000-000000000000}"/>
  <workbookProtection workbookAlgorithmName="SHA-512" workbookHashValue="b9Q50UBpQlNr4KCHH3BglQFfnYG/sqa48CHz32t96y+khAHoZIrF1swOvVmDHcJmF9AFV/ieD420OgJHLmokiA==" workbookSaltValue="fzNbcg1DBfrk4pbtBoubEQ==" workbookSpinCount="100000" lockStructure="1"/>
  <bookViews>
    <workbookView xWindow="28680" yWindow="-120" windowWidth="29040" windowHeight="15720" tabRatio="832" firstSheet="2" activeTab="2" xr2:uid="{00000000-000D-0000-FFFF-FFFF00000000}"/>
  </bookViews>
  <sheets>
    <sheet name="ubicacion (2)" sheetId="66" state="hidden" r:id="rId1"/>
    <sheet name="Códigos Portada" sheetId="27" state="hidden" r:id="rId2"/>
    <sheet name="Portada" sheetId="54" r:id="rId3"/>
    <sheet name="CUADRO 1" sheetId="40" r:id="rId4"/>
    <sheet name="CUADRO 2" sheetId="41" r:id="rId5"/>
    <sheet name="CUADRO 3" sheetId="60" r:id="rId6"/>
    <sheet name="CUADRO 4" sheetId="45" r:id="rId7"/>
    <sheet name="CUADRO 5" sheetId="46" r:id="rId8"/>
    <sheet name="CUADRO 6" sheetId="62" r:id="rId9"/>
    <sheet name="CUADRO 7" sheetId="69" r:id="rId10"/>
    <sheet name="CUADRO 8" sheetId="48" r:id="rId11"/>
    <sheet name="CUADRO 9" sheetId="68" r:id="rId12"/>
    <sheet name="CUADRO 10" sheetId="70" r:id="rId13"/>
    <sheet name="CUADRO 11" sheetId="71" r:id="rId14"/>
    <sheet name="CUADRO 12" sheetId="72" r:id="rId15"/>
  </sheets>
  <definedNames>
    <definedName name="_xlnm._FilterDatabase" localSheetId="1" hidden="1">'Códigos Portada'!$A$2:$Q$31</definedName>
    <definedName name="_xlnm.Print_Area" localSheetId="3">'CUADRO 1'!$B$1:$N$29</definedName>
    <definedName name="_xlnm.Print_Area" localSheetId="12">'CUADRO 10'!$B$2:$N$19</definedName>
    <definedName name="_xlnm.Print_Area" localSheetId="13">'CUADRO 11'!$B$2:$N$18</definedName>
    <definedName name="_xlnm.Print_Area" localSheetId="14">'CUADRO 12'!$B$1:$G$30</definedName>
    <definedName name="_xlnm.Print_Area" localSheetId="4">'CUADRO 2'!$B$1:$N$30</definedName>
    <definedName name="_xlnm.Print_Area" localSheetId="5">'CUADRO 3'!$B$1:$N$15</definedName>
    <definedName name="_xlnm.Print_Area" localSheetId="6">'CUADRO 4'!$B$1:$N$23</definedName>
    <definedName name="_xlnm.Print_Area" localSheetId="7">'CUADRO 5'!$B$1:$O$27</definedName>
    <definedName name="_xlnm.Print_Area" localSheetId="8">'CUADRO 6'!$B$1:$F$24</definedName>
    <definedName name="_xlnm.Print_Area" localSheetId="9">'CUADRO 7'!$B$2:$J$29</definedName>
    <definedName name="_xlnm.Print_Area" localSheetId="10">'CUADRO 8'!$B$1:$P$22</definedName>
    <definedName name="_xlnm.Print_Area" localSheetId="11">'CUADRO 9'!$B$1:$F$33</definedName>
    <definedName name="_xlnm.Print_Area" localSheetId="2">Portada!$A$1:$N$33</definedName>
    <definedName name="datos">'Códigos Portada'!$A$3:$Q$31</definedName>
    <definedName name="Final" localSheetId="8">('CUADRO 6'!A1048566+'CUADRO 6'!A1048567+'CUADRO 6'!A1048569)-('CUADRO 6'!A1048571+'CUADRO 6'!A1048573+'CUADRO 6'!A1048575)</definedName>
    <definedName name="Final" localSheetId="11">('CUADRO 9'!A1048566+'CUADRO 9'!A1048567+'CUADRO 9'!A1048569)-('CUADRO 9'!A1048571+'CUADRO 9'!A1048573+'CUADRO 9'!A1048575)</definedName>
    <definedName name="OLE_LINK2" localSheetId="8">'CUADRO 6'!$B$7</definedName>
    <definedName name="OLE_LINK2" localSheetId="11">'CUADRO 9'!$B$4</definedName>
    <definedName name="prov">'ubicacion (2)'!$A$2:$B$492</definedName>
    <definedName name="prov1">'ubicacion (2)'!$E$2:$F$492</definedName>
    <definedName name="SINO">'CUADRO 6'!$F$2:$F$3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45" l="1"/>
  <c r="I10" i="45"/>
  <c r="F10" i="45"/>
  <c r="E10" i="45"/>
  <c r="D10" i="45"/>
  <c r="C10" i="45"/>
  <c r="L9" i="45"/>
  <c r="I9" i="45"/>
  <c r="F9" i="45"/>
  <c r="E9" i="45"/>
  <c r="D9" i="45"/>
  <c r="C9" i="45" s="1"/>
  <c r="E20" i="69"/>
  <c r="I4" i="27" l="1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" i="27"/>
  <c r="C19" i="62"/>
  <c r="C15" i="62"/>
  <c r="C18" i="62"/>
  <c r="C17" i="62"/>
  <c r="C16" i="62"/>
  <c r="C14" i="62"/>
  <c r="C13" i="62"/>
  <c r="C12" i="62"/>
  <c r="C11" i="62"/>
  <c r="C10" i="62"/>
  <c r="C9" i="62"/>
  <c r="C8" i="62"/>
  <c r="F19" i="68" l="1"/>
  <c r="E19" i="68"/>
  <c r="D19" i="68"/>
  <c r="C21" i="68"/>
  <c r="C20" i="68"/>
  <c r="C23" i="68"/>
  <c r="L16" i="45" l="1"/>
  <c r="I16" i="45"/>
  <c r="F16" i="45"/>
  <c r="E16" i="45"/>
  <c r="D16" i="45"/>
  <c r="L15" i="45"/>
  <c r="I15" i="45"/>
  <c r="F15" i="45"/>
  <c r="E15" i="45"/>
  <c r="C15" i="45" s="1"/>
  <c r="D15" i="45"/>
  <c r="C16" i="45" l="1"/>
  <c r="H20" i="72"/>
  <c r="E20" i="72"/>
  <c r="H19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7" i="72"/>
  <c r="E6" i="72"/>
  <c r="L9" i="71"/>
  <c r="I9" i="71"/>
  <c r="F9" i="71"/>
  <c r="E9" i="71"/>
  <c r="D9" i="71"/>
  <c r="L8" i="71"/>
  <c r="I8" i="71"/>
  <c r="F8" i="71"/>
  <c r="E8" i="71"/>
  <c r="D8" i="71"/>
  <c r="L7" i="71"/>
  <c r="I7" i="71"/>
  <c r="F7" i="71"/>
  <c r="E7" i="71"/>
  <c r="D7" i="71"/>
  <c r="C7" i="71" s="1"/>
  <c r="N6" i="71"/>
  <c r="M6" i="71"/>
  <c r="K6" i="71"/>
  <c r="J6" i="71"/>
  <c r="H6" i="71"/>
  <c r="G6" i="71"/>
  <c r="L9" i="70"/>
  <c r="I9" i="70"/>
  <c r="F9" i="70"/>
  <c r="E9" i="70"/>
  <c r="D9" i="70"/>
  <c r="L8" i="70"/>
  <c r="I8" i="70"/>
  <c r="F8" i="70"/>
  <c r="E8" i="70"/>
  <c r="D8" i="70"/>
  <c r="L7" i="70"/>
  <c r="I7" i="70"/>
  <c r="F7" i="70"/>
  <c r="E7" i="70"/>
  <c r="D7" i="70"/>
  <c r="N6" i="70"/>
  <c r="N10" i="70" s="1"/>
  <c r="M6" i="70"/>
  <c r="M10" i="70" s="1"/>
  <c r="K6" i="70"/>
  <c r="K10" i="70" s="1"/>
  <c r="J6" i="70"/>
  <c r="J10" i="70" s="1"/>
  <c r="H6" i="70"/>
  <c r="H10" i="70" s="1"/>
  <c r="G6" i="70"/>
  <c r="G10" i="70" s="1"/>
  <c r="I6" i="70" l="1"/>
  <c r="L6" i="71"/>
  <c r="D6" i="70"/>
  <c r="C7" i="70"/>
  <c r="E6" i="70"/>
  <c r="C6" i="70" s="1"/>
  <c r="C9" i="70"/>
  <c r="C8" i="71"/>
  <c r="G11" i="70"/>
  <c r="E6" i="71"/>
  <c r="D7" i="72" s="1"/>
  <c r="L6" i="70"/>
  <c r="D6" i="71"/>
  <c r="B21" i="72" s="1"/>
  <c r="I6" i="71"/>
  <c r="C9" i="71"/>
  <c r="F6" i="70"/>
  <c r="C8" i="70"/>
  <c r="F6" i="71"/>
  <c r="D17" i="72" l="1"/>
  <c r="D16" i="72"/>
  <c r="D12" i="72"/>
  <c r="D8" i="72"/>
  <c r="D6" i="72"/>
  <c r="B22" i="72"/>
  <c r="G21" i="72" s="1"/>
  <c r="F21" i="72"/>
  <c r="D9" i="72"/>
  <c r="D11" i="72"/>
  <c r="D15" i="72"/>
  <c r="D13" i="72"/>
  <c r="D20" i="72"/>
  <c r="D14" i="72"/>
  <c r="D19" i="72"/>
  <c r="D18" i="72"/>
  <c r="D10" i="72"/>
  <c r="C20" i="72"/>
  <c r="C19" i="72"/>
  <c r="C13" i="72"/>
  <c r="C17" i="72"/>
  <c r="C18" i="72"/>
  <c r="C11" i="72"/>
  <c r="C9" i="72"/>
  <c r="C15" i="72"/>
  <c r="C7" i="72"/>
  <c r="C14" i="72"/>
  <c r="C16" i="72"/>
  <c r="C8" i="72"/>
  <c r="C10" i="72"/>
  <c r="C6" i="71"/>
  <c r="C6" i="72"/>
  <c r="C12" i="72"/>
  <c r="E22" i="72" l="1"/>
  <c r="B24" i="72"/>
  <c r="B23" i="72"/>
  <c r="C17" i="69"/>
  <c r="C16" i="69"/>
  <c r="C15" i="69"/>
  <c r="C14" i="69"/>
  <c r="C13" i="69"/>
  <c r="C12" i="69"/>
  <c r="C11" i="69"/>
  <c r="C10" i="69"/>
  <c r="C9" i="69"/>
  <c r="C8" i="69"/>
  <c r="C7" i="69"/>
  <c r="I6" i="69"/>
  <c r="G6" i="69"/>
  <c r="E6" i="69"/>
  <c r="C6" i="69" l="1"/>
  <c r="C24" i="68" l="1"/>
  <c r="C22" i="68"/>
  <c r="C19" i="68" s="1"/>
  <c r="C12" i="68"/>
  <c r="M19" i="46" l="1"/>
  <c r="J19" i="46"/>
  <c r="G19" i="46"/>
  <c r="F19" i="46"/>
  <c r="E19" i="46"/>
  <c r="D19" i="46" l="1"/>
  <c r="D16" i="48" l="1"/>
  <c r="C16" i="48"/>
  <c r="D15" i="48"/>
  <c r="C15" i="48"/>
  <c r="M15" i="48" s="1"/>
  <c r="D14" i="48"/>
  <c r="C14" i="48"/>
  <c r="M14" i="48" s="1"/>
  <c r="D13" i="48"/>
  <c r="C13" i="48"/>
  <c r="M13" i="48" s="1"/>
  <c r="D12" i="48"/>
  <c r="C12" i="48"/>
  <c r="D11" i="48"/>
  <c r="C11" i="48"/>
  <c r="M11" i="48" s="1"/>
  <c r="D10" i="48"/>
  <c r="C10" i="48"/>
  <c r="D9" i="48"/>
  <c r="C9" i="48"/>
  <c r="M9" i="48" s="1"/>
  <c r="D8" i="48"/>
  <c r="C8" i="48"/>
  <c r="M8" i="48" s="1"/>
  <c r="D7" i="48"/>
  <c r="C7" i="48"/>
  <c r="M7" i="48" s="1"/>
  <c r="D6" i="48"/>
  <c r="C6" i="48"/>
  <c r="E5" i="48"/>
  <c r="F5" i="48"/>
  <c r="G5" i="48"/>
  <c r="H5" i="48"/>
  <c r="I5" i="48"/>
  <c r="J5" i="48"/>
  <c r="L5" i="48"/>
  <c r="K5" i="48"/>
  <c r="M6" i="48" l="1"/>
  <c r="M12" i="48"/>
  <c r="M10" i="48"/>
  <c r="M16" i="48"/>
  <c r="C5" i="48"/>
  <c r="C17" i="48" l="1"/>
  <c r="C18" i="48"/>
  <c r="D5" i="48"/>
  <c r="M15" i="46"/>
  <c r="J15" i="46"/>
  <c r="G15" i="46"/>
  <c r="C27" i="68" l="1"/>
  <c r="C26" i="68"/>
  <c r="F25" i="68"/>
  <c r="E25" i="68"/>
  <c r="D25" i="68"/>
  <c r="C18" i="68"/>
  <c r="C17" i="68"/>
  <c r="C16" i="68"/>
  <c r="F15" i="68"/>
  <c r="F9" i="68" s="1"/>
  <c r="E15" i="68"/>
  <c r="D15" i="68"/>
  <c r="D9" i="68" s="1"/>
  <c r="C14" i="68"/>
  <c r="C13" i="68"/>
  <c r="C11" i="68"/>
  <c r="C10" i="68"/>
  <c r="C8" i="68"/>
  <c r="C7" i="68"/>
  <c r="C6" i="68"/>
  <c r="F5" i="68"/>
  <c r="E5" i="68"/>
  <c r="D5" i="68"/>
  <c r="F20" i="46"/>
  <c r="E20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0" i="46"/>
  <c r="E10" i="46"/>
  <c r="D10" i="46" s="1"/>
  <c r="F9" i="46"/>
  <c r="E9" i="46"/>
  <c r="F8" i="46"/>
  <c r="E8" i="46"/>
  <c r="F7" i="46"/>
  <c r="E7" i="46"/>
  <c r="M20" i="46"/>
  <c r="J20" i="46"/>
  <c r="G20" i="46"/>
  <c r="M18" i="46"/>
  <c r="J18" i="46"/>
  <c r="G18" i="46"/>
  <c r="M17" i="46"/>
  <c r="J17" i="46"/>
  <c r="G17" i="46"/>
  <c r="M16" i="46"/>
  <c r="J16" i="46"/>
  <c r="G16" i="46"/>
  <c r="M14" i="46"/>
  <c r="J14" i="46"/>
  <c r="G14" i="46"/>
  <c r="M13" i="46"/>
  <c r="J13" i="46"/>
  <c r="G13" i="46"/>
  <c r="M12" i="46"/>
  <c r="J12" i="46"/>
  <c r="G12" i="46"/>
  <c r="O11" i="46"/>
  <c r="N11" i="46"/>
  <c r="L11" i="46"/>
  <c r="K11" i="46"/>
  <c r="I11" i="46"/>
  <c r="H11" i="46"/>
  <c r="M10" i="46"/>
  <c r="J10" i="46"/>
  <c r="G10" i="46"/>
  <c r="M9" i="46"/>
  <c r="J9" i="46"/>
  <c r="G9" i="46"/>
  <c r="M8" i="46"/>
  <c r="J8" i="46"/>
  <c r="G8" i="46"/>
  <c r="M7" i="46"/>
  <c r="J7" i="46"/>
  <c r="G7" i="46"/>
  <c r="O6" i="46"/>
  <c r="N6" i="46"/>
  <c r="L6" i="46"/>
  <c r="K6" i="46"/>
  <c r="I6" i="46"/>
  <c r="H6" i="46"/>
  <c r="G6" i="46" s="1"/>
  <c r="D13" i="46" l="1"/>
  <c r="D20" i="46"/>
  <c r="C15" i="68"/>
  <c r="C9" i="68" s="1"/>
  <c r="C25" i="68"/>
  <c r="D18" i="46"/>
  <c r="J11" i="46"/>
  <c r="E6" i="46"/>
  <c r="F6" i="46"/>
  <c r="D12" i="46"/>
  <c r="D8" i="46"/>
  <c r="M11" i="46"/>
  <c r="C5" i="68"/>
  <c r="D15" i="46"/>
  <c r="F11" i="46"/>
  <c r="E11" i="46"/>
  <c r="E9" i="68"/>
  <c r="D9" i="46"/>
  <c r="D17" i="46"/>
  <c r="J6" i="46"/>
  <c r="G11" i="46"/>
  <c r="D14" i="46"/>
  <c r="D16" i="46"/>
  <c r="M6" i="46"/>
  <c r="D7" i="46"/>
  <c r="D6" i="46" l="1"/>
  <c r="D11" i="46"/>
  <c r="I14" i="54" l="1"/>
  <c r="L19" i="41" l="1"/>
  <c r="I19" i="41"/>
  <c r="F19" i="41"/>
  <c r="E19" i="41"/>
  <c r="D19" i="41"/>
  <c r="L18" i="41"/>
  <c r="I18" i="41"/>
  <c r="F18" i="41"/>
  <c r="E18" i="41"/>
  <c r="D18" i="41"/>
  <c r="N17" i="41"/>
  <c r="N20" i="41" s="1"/>
  <c r="M17" i="41"/>
  <c r="M20" i="41" s="1"/>
  <c r="K17" i="41"/>
  <c r="K20" i="41" s="1"/>
  <c r="J17" i="41"/>
  <c r="J20" i="41" s="1"/>
  <c r="H17" i="41"/>
  <c r="H20" i="41" s="1"/>
  <c r="G17" i="41"/>
  <c r="G20" i="41" s="1"/>
  <c r="L15" i="41"/>
  <c r="I15" i="41"/>
  <c r="F15" i="41"/>
  <c r="E15" i="41"/>
  <c r="D15" i="41"/>
  <c r="L13" i="41"/>
  <c r="I13" i="41"/>
  <c r="F13" i="41"/>
  <c r="E13" i="41"/>
  <c r="D13" i="41"/>
  <c r="L11" i="41"/>
  <c r="I11" i="41"/>
  <c r="F11" i="41"/>
  <c r="E11" i="41"/>
  <c r="D11" i="41"/>
  <c r="L9" i="41"/>
  <c r="I9" i="41"/>
  <c r="F9" i="41"/>
  <c r="E9" i="41"/>
  <c r="D9" i="41"/>
  <c r="L7" i="41"/>
  <c r="I7" i="41"/>
  <c r="F7" i="41"/>
  <c r="E7" i="41"/>
  <c r="D7" i="41"/>
  <c r="L6" i="41"/>
  <c r="I6" i="41"/>
  <c r="F6" i="41"/>
  <c r="E6" i="41"/>
  <c r="D6" i="41"/>
  <c r="C11" i="41" l="1"/>
  <c r="C15" i="41"/>
  <c r="C19" i="41"/>
  <c r="C7" i="41"/>
  <c r="I17" i="41"/>
  <c r="D17" i="41"/>
  <c r="C13" i="41"/>
  <c r="C6" i="41"/>
  <c r="F17" i="41"/>
  <c r="C18" i="41"/>
  <c r="E17" i="41"/>
  <c r="C9" i="41"/>
  <c r="L17" i="41"/>
  <c r="C17" i="41" l="1"/>
  <c r="F21" i="41"/>
  <c r="D19" i="62"/>
  <c r="L11" i="45" l="1"/>
  <c r="I11" i="45"/>
  <c r="F11" i="45"/>
  <c r="E11" i="45"/>
  <c r="D11" i="45"/>
  <c r="C11" i="45" l="1"/>
  <c r="C17" i="54"/>
  <c r="L10" i="54"/>
  <c r="G10" i="54"/>
  <c r="C10" i="54"/>
  <c r="E14" i="45" l="1"/>
  <c r="D14" i="45"/>
  <c r="E13" i="45"/>
  <c r="D13" i="45"/>
  <c r="E12" i="45"/>
  <c r="D12" i="45"/>
  <c r="E8" i="45"/>
  <c r="D8" i="45"/>
  <c r="E7" i="45"/>
  <c r="D7" i="45"/>
  <c r="E8" i="60"/>
  <c r="D8" i="60"/>
  <c r="E7" i="60"/>
  <c r="D7" i="60"/>
  <c r="E6" i="60"/>
  <c r="D6" i="60"/>
  <c r="E19" i="40" l="1"/>
  <c r="D19" i="40"/>
  <c r="E18" i="40"/>
  <c r="D18" i="40"/>
  <c r="E15" i="40"/>
  <c r="D15" i="40"/>
  <c r="E13" i="40"/>
  <c r="D13" i="40"/>
  <c r="E11" i="40"/>
  <c r="D11" i="40"/>
  <c r="E9" i="40"/>
  <c r="D9" i="40"/>
  <c r="E7" i="40"/>
  <c r="D7" i="40"/>
  <c r="E6" i="40"/>
  <c r="D6" i="40"/>
  <c r="H12" i="54" l="1"/>
  <c r="C12" i="54" s="1"/>
  <c r="G12" i="54" s="1"/>
  <c r="L14" i="45" l="1"/>
  <c r="L13" i="45"/>
  <c r="L12" i="45"/>
  <c r="L8" i="45"/>
  <c r="L7" i="45"/>
  <c r="I14" i="45"/>
  <c r="I13" i="45"/>
  <c r="I12" i="45"/>
  <c r="I8" i="45"/>
  <c r="I7" i="45"/>
  <c r="F14" i="45"/>
  <c r="F13" i="45"/>
  <c r="F12" i="45"/>
  <c r="F8" i="45"/>
  <c r="C13" i="45" l="1"/>
  <c r="C12" i="45"/>
  <c r="C8" i="45"/>
  <c r="C7" i="45"/>
  <c r="C14" i="45" l="1"/>
  <c r="L8" i="60" l="1"/>
  <c r="I8" i="60"/>
  <c r="F8" i="60"/>
  <c r="L7" i="60"/>
  <c r="I7" i="60"/>
  <c r="F7" i="60"/>
  <c r="C7" i="60"/>
  <c r="L6" i="60"/>
  <c r="I6" i="60"/>
  <c r="F6" i="60"/>
  <c r="C6" i="60" l="1"/>
  <c r="C8" i="60"/>
  <c r="C14" i="54" l="1"/>
  <c r="F8" i="54"/>
  <c r="L2" i="54"/>
  <c r="F7" i="45" l="1"/>
  <c r="L19" i="40"/>
  <c r="I19" i="40"/>
  <c r="F19" i="40"/>
  <c r="L18" i="40"/>
  <c r="I18" i="40"/>
  <c r="F18" i="40"/>
  <c r="N17" i="40"/>
  <c r="M17" i="40"/>
  <c r="K17" i="40"/>
  <c r="J17" i="40"/>
  <c r="H17" i="40"/>
  <c r="G17" i="40"/>
  <c r="L15" i="40"/>
  <c r="I15" i="40"/>
  <c r="F15" i="40"/>
  <c r="L13" i="40"/>
  <c r="I13" i="40"/>
  <c r="F13" i="40"/>
  <c r="L11" i="40"/>
  <c r="I11" i="40"/>
  <c r="F11" i="40"/>
  <c r="L9" i="40"/>
  <c r="I9" i="40"/>
  <c r="F9" i="40"/>
  <c r="L7" i="40"/>
  <c r="I7" i="40"/>
  <c r="F7" i="40"/>
  <c r="L6" i="40"/>
  <c r="I6" i="40"/>
  <c r="F6" i="40"/>
  <c r="H20" i="40" l="1"/>
  <c r="H10" i="71"/>
  <c r="N20" i="40"/>
  <c r="N10" i="71"/>
  <c r="K20" i="40"/>
  <c r="K10" i="71"/>
  <c r="J20" i="40"/>
  <c r="J10" i="71"/>
  <c r="M20" i="40"/>
  <c r="M10" i="71"/>
  <c r="G20" i="40"/>
  <c r="F21" i="40" s="1"/>
  <c r="G10" i="71"/>
  <c r="C7" i="40"/>
  <c r="C11" i="40"/>
  <c r="C6" i="40"/>
  <c r="C9" i="40"/>
  <c r="C15" i="40"/>
  <c r="F17" i="40"/>
  <c r="C13" i="40"/>
  <c r="C18" i="40"/>
  <c r="C19" i="40"/>
  <c r="E17" i="40"/>
  <c r="D17" i="40"/>
  <c r="I17" i="40"/>
  <c r="L17" i="40"/>
  <c r="F11" i="71" l="1"/>
  <c r="C17" i="40"/>
</calcChain>
</file>

<file path=xl/sharedStrings.xml><?xml version="1.0" encoding="utf-8"?>
<sst xmlns="http://schemas.openxmlformats.org/spreadsheetml/2006/main" count="2777" uniqueCount="1372">
  <si>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</si>
  <si>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</si>
  <si>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</si>
  <si>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</si>
  <si>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</si>
  <si>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</si>
  <si>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</si>
  <si>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</si>
  <si>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</si>
  <si>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</si>
  <si>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</si>
  <si>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</si>
  <si>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</si>
  <si>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</si>
  <si>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</si>
  <si>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</si>
  <si>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</si>
  <si>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</si>
  <si>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Firma:</t>
  </si>
  <si>
    <t>Institución:</t>
  </si>
  <si>
    <t>13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</si>
  <si>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</si>
  <si>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</si>
  <si>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</si>
  <si>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</si>
  <si>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</si>
  <si>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</si>
  <si>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</si>
  <si>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</si>
  <si>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</si>
  <si>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</si>
  <si>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</si>
  <si>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</si>
  <si>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</si>
  <si>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</si>
  <si>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</si>
  <si>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</si>
  <si>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1</t>
  </si>
  <si>
    <t>SAN JOSE</t>
  </si>
  <si>
    <t>2</t>
  </si>
  <si>
    <t>SAN JOSE NORTE</t>
  </si>
  <si>
    <t>DESAMPARADOS</t>
  </si>
  <si>
    <t>00025</t>
  </si>
  <si>
    <t>00013</t>
  </si>
  <si>
    <t>0409</t>
  </si>
  <si>
    <t>3</t>
  </si>
  <si>
    <t>00017</t>
  </si>
  <si>
    <t>0413</t>
  </si>
  <si>
    <t>REPUBLICA DE NICARAGUA</t>
  </si>
  <si>
    <t>CRISTO REY</t>
  </si>
  <si>
    <t>0347</t>
  </si>
  <si>
    <t>MARCELINO GARCIA FLAMENCO</t>
  </si>
  <si>
    <t>ALAJUELA</t>
  </si>
  <si>
    <t>18</t>
  </si>
  <si>
    <t>00037</t>
  </si>
  <si>
    <t>0415</t>
  </si>
  <si>
    <t>QUINCE DE AGOSTO</t>
  </si>
  <si>
    <t>6</t>
  </si>
  <si>
    <t>PUNTARENAS</t>
  </si>
  <si>
    <t>SAN RAFAEL</t>
  </si>
  <si>
    <t>CINCO ESQUINAS</t>
  </si>
  <si>
    <t>00074</t>
  </si>
  <si>
    <t>00056</t>
  </si>
  <si>
    <t>0325</t>
  </si>
  <si>
    <t>ESMERALDA OREAMUNO</t>
  </si>
  <si>
    <t>15</t>
  </si>
  <si>
    <t>4</t>
  </si>
  <si>
    <t>HEREDIA</t>
  </si>
  <si>
    <t>SAN CARLOS</t>
  </si>
  <si>
    <t>00072</t>
  </si>
  <si>
    <t>0342</t>
  </si>
  <si>
    <t>0470</t>
  </si>
  <si>
    <t>5</t>
  </si>
  <si>
    <t>SAN ANTONIO</t>
  </si>
  <si>
    <t>00097</t>
  </si>
  <si>
    <t>0321</t>
  </si>
  <si>
    <t>CAROLINA DENT ALVARADO</t>
  </si>
  <si>
    <t>SAGRADA FAMILIA</t>
  </si>
  <si>
    <t>00126</t>
  </si>
  <si>
    <t>0423</t>
  </si>
  <si>
    <t>JUAN XXIII</t>
  </si>
  <si>
    <t>00139</t>
  </si>
  <si>
    <t>0548</t>
  </si>
  <si>
    <t>FRANCISCO GAMBOA MORA</t>
  </si>
  <si>
    <t>RIO AZUL</t>
  </si>
  <si>
    <t>ADITA PANIAGUA PANIAGUA</t>
  </si>
  <si>
    <t>PRAGA</t>
  </si>
  <si>
    <t>00199</t>
  </si>
  <si>
    <t>0366</t>
  </si>
  <si>
    <t>JUAN FLORES UMAÑA</t>
  </si>
  <si>
    <t>00766</t>
  </si>
  <si>
    <t>00281</t>
  </si>
  <si>
    <t>0435</t>
  </si>
  <si>
    <t>INGLATERRA</t>
  </si>
  <si>
    <t>LIBERIA</t>
  </si>
  <si>
    <t>THELMA ROSSY PORRAS LOPEZ</t>
  </si>
  <si>
    <t>00727</t>
  </si>
  <si>
    <t>SAN PABLO</t>
  </si>
  <si>
    <t>1112</t>
  </si>
  <si>
    <t>ASCENSION ESQUIVEL IBARRA</t>
  </si>
  <si>
    <t>FLORY CECILIA LEON RODRIGUEZ</t>
  </si>
  <si>
    <t>1212</t>
  </si>
  <si>
    <t>ENRIQUE PINTO FERNANDEZ</t>
  </si>
  <si>
    <t>CUATRO ESQUINAS</t>
  </si>
  <si>
    <t>01087</t>
  </si>
  <si>
    <t>EMILCE MORA PORTUGUEZ</t>
  </si>
  <si>
    <t>1528</t>
  </si>
  <si>
    <t>01673</t>
  </si>
  <si>
    <t>01604</t>
  </si>
  <si>
    <t>2122</t>
  </si>
  <si>
    <t>2221</t>
  </si>
  <si>
    <t>01813</t>
  </si>
  <si>
    <t>2323</t>
  </si>
  <si>
    <t>02214</t>
  </si>
  <si>
    <t>0353</t>
  </si>
  <si>
    <t>TEJARCILLOS</t>
  </si>
  <si>
    <t>02278</t>
  </si>
  <si>
    <t>2699</t>
  </si>
  <si>
    <t>RIOJALANDIA</t>
  </si>
  <si>
    <t>FRANCISCA WEST GRANT</t>
  </si>
  <si>
    <t>03438</t>
  </si>
  <si>
    <t>2136</t>
  </si>
  <si>
    <t>NUEVO HORIZONTE</t>
  </si>
  <si>
    <t>03458</t>
  </si>
  <si>
    <t>0443</t>
  </si>
  <si>
    <t>03953</t>
  </si>
  <si>
    <t>4929</t>
  </si>
  <si>
    <t>ARUBA</t>
  </si>
  <si>
    <t>PÚBLICA</t>
  </si>
  <si>
    <t>Dirección Regional:</t>
  </si>
  <si>
    <t>Código Presupuestario:</t>
  </si>
  <si>
    <t>Sí</t>
  </si>
  <si>
    <t>Movimientos
de Matrícula</t>
  </si>
  <si>
    <t>Más:</t>
  </si>
  <si>
    <t>Menos:</t>
  </si>
  <si>
    <t>Marihuana</t>
  </si>
  <si>
    <t>Crack</t>
  </si>
  <si>
    <t>Cocaína</t>
  </si>
  <si>
    <t>NOTA:</t>
  </si>
  <si>
    <t>Problema de Salud</t>
  </si>
  <si>
    <t>Sobrepeso</t>
  </si>
  <si>
    <t>Obesidad</t>
  </si>
  <si>
    <t>Esquema de Vacunación Incompleto</t>
  </si>
  <si>
    <t>Anemia</t>
  </si>
  <si>
    <t>19 y más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</si>
  <si>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</si>
  <si>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</si>
  <si>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</si>
  <si>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</si>
  <si>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</si>
  <si>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</si>
  <si>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</si>
  <si>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</si>
  <si>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</si>
  <si>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</si>
  <si>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</si>
  <si>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</si>
  <si>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</si>
  <si>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</si>
  <si>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</si>
  <si>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</si>
  <si>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</si>
  <si>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</si>
  <si>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</si>
  <si>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</si>
  <si>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</si>
  <si>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</si>
  <si>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</si>
  <si>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</si>
  <si>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</si>
  <si>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</si>
  <si>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</si>
  <si>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</si>
  <si>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</si>
  <si>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</si>
  <si>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</si>
  <si>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</si>
  <si>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</si>
  <si>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</si>
  <si>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</si>
  <si>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</si>
  <si>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</si>
  <si>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</si>
  <si>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</si>
  <si>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</si>
  <si>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</si>
  <si>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</si>
  <si>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</si>
  <si>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</si>
  <si>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</si>
  <si>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</si>
  <si>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</si>
  <si>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</si>
  <si>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</si>
  <si>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</si>
  <si>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</si>
  <si>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</si>
  <si>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</si>
  <si>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</si>
  <si>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</si>
  <si>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</si>
  <si>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</si>
  <si>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</si>
  <si>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</si>
  <si>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</si>
  <si>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</si>
  <si>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</si>
  <si>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</si>
  <si>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</si>
  <si>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</si>
  <si>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</si>
  <si>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</si>
  <si>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</si>
  <si>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</si>
  <si>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</si>
  <si>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</si>
  <si>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</si>
  <si>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</si>
  <si>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</si>
  <si>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</si>
  <si>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</si>
  <si>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</si>
  <si>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</si>
  <si>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</si>
  <si>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</si>
  <si>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</si>
  <si>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</si>
  <si>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</si>
  <si>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</si>
  <si>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</si>
  <si>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</si>
  <si>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</si>
  <si>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</si>
  <si>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</si>
  <si>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</si>
  <si>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</si>
  <si>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</si>
  <si>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</si>
  <si>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</si>
  <si>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</si>
  <si>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</si>
  <si>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</si>
  <si>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</si>
  <si>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</si>
  <si>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</si>
  <si>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</si>
  <si>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</si>
  <si>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</si>
  <si>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</si>
  <si>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</si>
  <si>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</si>
  <si>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</si>
  <si>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</si>
  <si>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</si>
  <si>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</si>
  <si>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</si>
  <si>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</si>
  <si>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</si>
  <si>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</si>
  <si>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</si>
  <si>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</si>
  <si>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</si>
  <si>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</si>
  <si>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</si>
  <si>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</si>
  <si>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</si>
  <si>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</si>
  <si>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</si>
  <si>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</si>
  <si>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</si>
  <si>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</si>
  <si>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</si>
  <si>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</si>
  <si>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</si>
  <si>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</si>
  <si>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</si>
  <si>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</si>
  <si>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</si>
  <si>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</si>
  <si>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</si>
  <si>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</si>
  <si>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</si>
  <si>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</si>
  <si>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</si>
  <si>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</si>
  <si>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</si>
  <si>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</si>
  <si>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</si>
  <si>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</si>
  <si>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</si>
  <si>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</si>
  <si>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</si>
  <si>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</si>
  <si>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</si>
  <si>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</si>
  <si>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</si>
  <si>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</si>
  <si>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</si>
  <si>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</si>
  <si>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</si>
  <si>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</si>
  <si>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</si>
  <si>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</si>
  <si>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</si>
  <si>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</si>
  <si>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</si>
  <si>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</si>
  <si>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</si>
  <si>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</si>
  <si>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</si>
  <si>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</si>
  <si>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</si>
  <si>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</si>
  <si>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</si>
  <si>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</si>
  <si>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</si>
  <si>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</si>
  <si>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</si>
  <si>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</si>
  <si>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</si>
  <si>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</si>
  <si>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</si>
  <si>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</si>
  <si>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</si>
  <si>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</si>
  <si>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</si>
  <si>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</si>
  <si>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</si>
  <si>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</si>
  <si>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</si>
  <si>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</si>
  <si>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</si>
  <si>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</si>
  <si>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</si>
  <si>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</si>
  <si>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</si>
  <si>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</si>
  <si>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</si>
  <si>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</si>
  <si>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</si>
  <si>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</si>
  <si>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</si>
  <si>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</si>
  <si>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</si>
  <si>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</si>
  <si>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</si>
  <si>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</si>
  <si>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</si>
  <si>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</si>
  <si>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</si>
  <si>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</si>
  <si>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</si>
  <si>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</si>
  <si>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</si>
  <si>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</si>
  <si>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</si>
  <si>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</si>
  <si>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</si>
  <si>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</si>
  <si>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</si>
  <si>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</si>
  <si>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</si>
  <si>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</si>
  <si>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</si>
  <si>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</si>
  <si>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</si>
  <si>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</si>
  <si>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</si>
  <si>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</si>
  <si>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</si>
  <si>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</si>
  <si>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</si>
  <si>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</si>
  <si>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</si>
  <si>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</si>
  <si>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</si>
  <si>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</si>
  <si>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</si>
  <si>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</si>
  <si>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</si>
  <si>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</si>
  <si>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</si>
  <si>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</si>
  <si>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</si>
  <si>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</si>
  <si>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</si>
  <si>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</si>
  <si>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</si>
  <si>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</si>
  <si>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</si>
  <si>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</si>
  <si>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</si>
  <si>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</si>
  <si>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</si>
  <si>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</si>
  <si>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</si>
  <si>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</si>
  <si>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</si>
  <si>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</si>
  <si>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</si>
  <si>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</si>
  <si>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</si>
  <si>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</si>
  <si>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</si>
  <si>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</si>
  <si>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</si>
  <si>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</si>
  <si>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</si>
  <si>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</si>
  <si>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</si>
  <si>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</si>
  <si>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</si>
  <si>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</si>
  <si>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</si>
  <si>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</si>
  <si>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</si>
  <si>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</si>
  <si>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</si>
  <si>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</si>
  <si>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</si>
  <si>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</si>
  <si>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</si>
  <si>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</si>
  <si>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</si>
  <si>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</si>
  <si>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</si>
  <si>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</si>
  <si>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</si>
  <si>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</si>
  <si>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</si>
  <si>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</si>
  <si>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</si>
  <si>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</si>
  <si>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</si>
  <si>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</si>
  <si>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</si>
  <si>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</si>
  <si>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</si>
  <si>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</si>
  <si>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</si>
  <si>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</si>
  <si>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</si>
  <si>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</si>
  <si>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</si>
  <si>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</si>
  <si>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</si>
  <si>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</si>
  <si>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</si>
  <si>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</si>
  <si>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</si>
  <si>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</si>
  <si>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</si>
  <si>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</si>
  <si>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</si>
  <si>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</si>
  <si>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</si>
  <si>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</si>
  <si>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</si>
  <si>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</si>
  <si>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</si>
  <si>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</si>
  <si>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</si>
  <si>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</si>
  <si>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</si>
  <si>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</si>
  <si>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</si>
  <si>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</si>
  <si>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</si>
  <si>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</si>
  <si>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</si>
  <si>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</si>
  <si>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</si>
  <si>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</si>
  <si>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</si>
  <si>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</si>
  <si>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</si>
  <si>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</si>
  <si>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</si>
  <si>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</si>
  <si>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</si>
  <si>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</si>
  <si>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</si>
  <si>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</si>
  <si>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</si>
  <si>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</si>
  <si>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</si>
  <si>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</si>
  <si>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</si>
  <si>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</si>
  <si>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</si>
  <si>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</si>
  <si>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</si>
  <si>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</si>
  <si>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</si>
  <si>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</si>
  <si>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</si>
  <si>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</si>
  <si>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</si>
  <si>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</si>
  <si>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</si>
  <si>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</si>
  <si>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</si>
  <si>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</si>
  <si>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</si>
  <si>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</si>
  <si>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</si>
  <si>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</si>
  <si>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</si>
  <si>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</si>
  <si>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</si>
  <si>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</si>
  <si>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</si>
  <si>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</si>
  <si>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</si>
  <si>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</si>
  <si>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</si>
  <si>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</si>
  <si>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</si>
  <si>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</si>
  <si>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</si>
  <si>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</si>
  <si>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</si>
  <si>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</si>
  <si>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</si>
  <si>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</si>
  <si>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</si>
  <si>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</si>
  <si>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</si>
  <si>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</si>
  <si>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</si>
  <si>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</si>
  <si>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</si>
  <si>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</si>
  <si>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</si>
  <si>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</si>
  <si>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</si>
  <si>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</si>
  <si>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</si>
  <si>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</si>
  <si>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</si>
  <si>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</si>
  <si>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</si>
  <si>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</si>
  <si>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</si>
  <si>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</si>
  <si>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</si>
  <si>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</si>
  <si>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</si>
  <si>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</si>
  <si>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</si>
  <si>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</si>
  <si>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</si>
  <si>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</si>
  <si>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</si>
  <si>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</si>
  <si>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</si>
  <si>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</si>
  <si>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</si>
  <si>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</si>
  <si>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</si>
  <si>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</si>
  <si>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</si>
  <si>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</si>
  <si>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</si>
  <si>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</si>
  <si>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</si>
  <si>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</si>
  <si>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</si>
  <si>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</si>
  <si>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</si>
  <si>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</si>
  <si>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</si>
  <si>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</si>
  <si>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</si>
  <si>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</si>
  <si>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</si>
  <si>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</si>
  <si>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</si>
  <si>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</si>
  <si>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</si>
  <si>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</si>
  <si>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</si>
  <si>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</si>
  <si>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</si>
  <si>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</si>
  <si>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</si>
  <si>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</si>
  <si>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</si>
  <si>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</si>
  <si>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</si>
  <si>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</si>
  <si>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</si>
  <si>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</si>
  <si>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</si>
  <si>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</si>
  <si>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</si>
  <si>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</si>
  <si>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</si>
  <si>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</si>
  <si>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</si>
  <si>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</si>
  <si>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</si>
  <si>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</si>
  <si>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</si>
  <si>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</si>
  <si>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</si>
  <si>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</si>
  <si>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</si>
  <si>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</si>
  <si>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</si>
  <si>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</si>
  <si>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</si>
  <si>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</si>
  <si>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</si>
  <si>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</si>
  <si>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</si>
  <si>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</si>
  <si>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</si>
  <si>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</si>
  <si>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</si>
  <si>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</si>
  <si>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CINTHIA MENDEZ GAMBOA</t>
  </si>
  <si>
    <t>OBSERVACIONES/COMENTARIOS:</t>
  </si>
  <si>
    <t>CANTIDAD DE ADECUACIONES CURRICULARES</t>
  </si>
  <si>
    <t>De acceso</t>
  </si>
  <si>
    <t>No significativa</t>
  </si>
  <si>
    <t>Significativa</t>
  </si>
  <si>
    <t>ESTUDIANTES QUE SE BENEFICIARON CON LA IMPLEMENTACIÓN DE PROGRAMAS</t>
  </si>
  <si>
    <t>ESTUDIANTES CON PROBLEMAS DE SALUD</t>
  </si>
  <si>
    <t>Agudeza Visual</t>
  </si>
  <si>
    <t>Agudeza Auditiva</t>
  </si>
  <si>
    <t>Programa</t>
  </si>
  <si>
    <t>La Niña del Bosque y el Colibrí</t>
  </si>
  <si>
    <t>Tipo de Adecuación</t>
  </si>
  <si>
    <t>1-07-07</t>
  </si>
  <si>
    <t>6-02-06</t>
  </si>
  <si>
    <t>6-08-06</t>
  </si>
  <si>
    <t>MOVIMIENTOS DE MATRÍCULA</t>
  </si>
  <si>
    <t>JOSE EZEQUIEL GONZALEZ VINDAS</t>
  </si>
  <si>
    <t>Aula Edad</t>
  </si>
  <si>
    <t>I Nivel</t>
  </si>
  <si>
    <t>II Nivel</t>
  </si>
  <si>
    <t>III Nivel</t>
  </si>
  <si>
    <t>Hom-
bres</t>
  </si>
  <si>
    <t>Mu-
jeres</t>
  </si>
  <si>
    <t>SAN JOSE CENTRAL</t>
  </si>
  <si>
    <t>SAN JOSE OESTE</t>
  </si>
  <si>
    <t>LOMAS DEL RIO</t>
  </si>
  <si>
    <t>REPUBLICA DE ARGENTINA</t>
  </si>
  <si>
    <t>RINCON GRANDE</t>
  </si>
  <si>
    <t>LA DOLOROSA</t>
  </si>
  <si>
    <t>BARRIO MEXICO</t>
  </si>
  <si>
    <t>CARPIO</t>
  </si>
  <si>
    <t>PLAZA ACOSTA</t>
  </si>
  <si>
    <t>GUARARI</t>
  </si>
  <si>
    <t>NISPERO TRES</t>
  </si>
  <si>
    <t>ITAIPU</t>
  </si>
  <si>
    <t>CLAUDIA BARRIENTOS BONILLA</t>
  </si>
  <si>
    <t>Ubicación (PR/CA/DI):</t>
  </si>
  <si>
    <t>1-19-12</t>
  </si>
  <si>
    <t>2-02-14</t>
  </si>
  <si>
    <t>2-16-01</t>
  </si>
  <si>
    <t>6-01-10</t>
  </si>
  <si>
    <t>CUADRO 1</t>
  </si>
  <si>
    <t>CUADRO 2</t>
  </si>
  <si>
    <t>CUADRO 4</t>
  </si>
  <si>
    <t>CUADRO 5</t>
  </si>
  <si>
    <t>CUADRO 6</t>
  </si>
  <si>
    <t>I PERIODO</t>
  </si>
  <si>
    <t>II PERIODO</t>
  </si>
  <si>
    <t>Datos del director(a):</t>
  </si>
  <si>
    <t>Datos del supervisor(a):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</si>
  <si>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</si>
  <si>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</si>
  <si>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</si>
  <si>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</si>
  <si>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</si>
  <si>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</si>
  <si>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</si>
  <si>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Aprobados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</si>
  <si>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 xml:space="preserve">Aplazados </t>
    </r>
    <r>
      <rPr>
        <b/>
        <vertAlign val="superscript"/>
        <sz val="12"/>
        <color theme="1"/>
        <rFont val="Cambria"/>
        <family val="1"/>
        <scheme val="major"/>
      </rPr>
      <t>1/</t>
    </r>
  </si>
  <si>
    <t>CUADRO 8</t>
  </si>
  <si>
    <t>5-11-05</t>
  </si>
  <si>
    <t>LA CARPIO</t>
  </si>
  <si>
    <t>CLEMENTE MARIN RODRIGUEZ</t>
  </si>
  <si>
    <t xml:space="preserve">Programa de Educación y Entrenamiento en Resistencia a las Pandillas (GREAT) </t>
  </si>
  <si>
    <t>SEGÚN EFECTOS EN EL SISTEMA NERVIOSO CENTRAL</t>
  </si>
  <si>
    <t>Depresoras</t>
  </si>
  <si>
    <t>Alcohol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</si>
  <si>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</si>
  <si>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</si>
  <si>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</si>
  <si>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</si>
  <si>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</si>
  <si>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</si>
  <si>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</si>
  <si>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</si>
  <si>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Tabaco</t>
  </si>
  <si>
    <t>CASOS DE VIOLENCIA INTRAFAMILIAR Y EXTRAFAMILIAR</t>
  </si>
  <si>
    <t>Violencia Intrafamiliar</t>
  </si>
  <si>
    <t>Física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</si>
  <si>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</si>
  <si>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</si>
  <si>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</si>
  <si>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</si>
  <si>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</si>
  <si>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</si>
  <si>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</si>
  <si>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</si>
  <si>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</si>
  <si>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</si>
  <si>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</si>
  <si>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Hombres</t>
  </si>
  <si>
    <t>Mujeres</t>
  </si>
  <si>
    <t>Cantidad de hijos</t>
  </si>
  <si>
    <t>Tipos de Violencia</t>
  </si>
  <si>
    <t>CUADRO 3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</si>
  <si>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</si>
  <si>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</si>
  <si>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</si>
  <si>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2-16-02</t>
  </si>
  <si>
    <t>2-16-03</t>
  </si>
  <si>
    <t>7-03-07</t>
  </si>
  <si>
    <t>Embarazo:</t>
  </si>
  <si>
    <t>Maternidad:</t>
  </si>
  <si>
    <t>Paternidad:</t>
  </si>
  <si>
    <t>Vapeo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</si>
  <si>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</si>
  <si>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</si>
  <si>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</si>
  <si>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</si>
  <si>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</si>
  <si>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HEREDIA / BARVA / BARVA</t>
  </si>
  <si>
    <t>GUANACASTE / NICOYA / NICOYA</t>
  </si>
  <si>
    <t>ALAJUELA / GRECIA / GRECIA</t>
  </si>
  <si>
    <t>HEREDIA / SANTO DOMINGO / SANTO DOMINGO</t>
  </si>
  <si>
    <t>GUANACASTE / SANTA CRUZ / SANTA CRUZ</t>
  </si>
  <si>
    <t>PUNTARENAS / BUENOS AIRES / BUENOS AIRES</t>
  </si>
  <si>
    <t>LIMON / SIQUIRRES / SIQUIRRES</t>
  </si>
  <si>
    <t>ALAJUELA / SAN MATEO / SAN MATEO</t>
  </si>
  <si>
    <t>GUANACASTE / BAGACES / BAGACES</t>
  </si>
  <si>
    <t>PUNTARENAS / MONTES DE ORO / MIRAMAR</t>
  </si>
  <si>
    <t>LIMON / TALAMANCA / BRATSI</t>
  </si>
  <si>
    <t>ALAJUELA / ATENAS / ATENAS</t>
  </si>
  <si>
    <t>CARTAGO / TURRIALBA / TURRIALBA</t>
  </si>
  <si>
    <t>HEREDIA / SAN RAFAEL / SAN RAFAEL</t>
  </si>
  <si>
    <t>GUANACASTE / CARRILLO / FILADELFIA</t>
  </si>
  <si>
    <t>LIMON / MATINA / MATINA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</si>
  <si>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</si>
  <si>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</si>
  <si>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</si>
  <si>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</si>
  <si>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</si>
  <si>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ALAJUELA / PALMARES / PALMARES</t>
  </si>
  <si>
    <t>CARTAGO / OREAMUNO / SAN RAFAEL</t>
  </si>
  <si>
    <t>GUANACASTE / ABANGARES / LAS JUNTAS</t>
  </si>
  <si>
    <t>PUNTARENAS / GOLFITO / GOLFITO</t>
  </si>
  <si>
    <t>CARTAGO / EL GUARCO / EL TEJAR</t>
  </si>
  <si>
    <t>PUNTARENAS / COTO BRUS / SAN VITO</t>
  </si>
  <si>
    <t>ALAJUELA / OROTINA / OROTINA</t>
  </si>
  <si>
    <t>HEREDIA / SAN PABLO / SAN PABLO</t>
  </si>
  <si>
    <t>GUANACASTE / NANDAYURE / CARMONA</t>
  </si>
  <si>
    <t>PUNTARENAS / PARRITA / PARRITA</t>
  </si>
  <si>
    <t>ALAJUELA / SAN CARLOS / QUESADA</t>
  </si>
  <si>
    <t>GUANACASTE / LA CRUZ / LA CRUZ</t>
  </si>
  <si>
    <t>PUNTARENAS / CORREDORES / CORREDOR</t>
  </si>
  <si>
    <t>ALAJUELA / ZARCERO / ZARCERO</t>
  </si>
  <si>
    <t>GUANACASTE / HOJANCHA / HOJANCHA</t>
  </si>
  <si>
    <t>CARTAGO / CARTAGO / OCCIDENTAL</t>
  </si>
  <si>
    <t>HEREDIA / HEREDIA / MERCEDES</t>
  </si>
  <si>
    <t>GUANACASTE / LIBERIA / CAÑAS DULCES</t>
  </si>
  <si>
    <t>PUNTARENAS / PUNTARENAS / PITAHAYA</t>
  </si>
  <si>
    <t>HEREDIA / BARVA / SAN PEDRO</t>
  </si>
  <si>
    <t>PUNTARENAS / ESPARZA / SAN JUAN GRANDE</t>
  </si>
  <si>
    <t>ALAJUELA / GRECIA / SAN ISIDRO</t>
  </si>
  <si>
    <t>HEREDIA / SANTO DOMINGO / SAN VICENTE</t>
  </si>
  <si>
    <t>LIMON / SIQUIRRES / PACUARITO</t>
  </si>
  <si>
    <t>ALAJUELA / SAN MATEO / DESMONTE</t>
  </si>
  <si>
    <t>GUANACASTE / BAGACES / LA FORTUNA</t>
  </si>
  <si>
    <t>LIMON / TALAMANCA / SIXAOLA</t>
  </si>
  <si>
    <t>CARTAGO / TURRIALBA / LA SUIZA</t>
  </si>
  <si>
    <t>HEREDIA / SAN RAFAEL / SAN JOSECITO</t>
  </si>
  <si>
    <t>GUANACASTE / CARRILLO / PALMIRA</t>
  </si>
  <si>
    <t>PUNTARENAS / OSA / PALMAR</t>
  </si>
  <si>
    <t>ALAJUELA / NARANJO / SAN MIGUEL</t>
  </si>
  <si>
    <t>CARTAGO / ALVARADO / CERVANTES</t>
  </si>
  <si>
    <t>GUANACASTE / CAÑAS / PALMIRA</t>
  </si>
  <si>
    <t>PUNTARENAS / QUEPOS / SAVEGRE</t>
  </si>
  <si>
    <t>ALAJUELA / PALMARES / ZARAGOZA</t>
  </si>
  <si>
    <t>CARTAGO / OREAMUNO / COT</t>
  </si>
  <si>
    <t>GUANACASTE / ABANGARES / SIERRA</t>
  </si>
  <si>
    <t>CARTAGO / EL GUARCO / SAN ISIDRO</t>
  </si>
  <si>
    <t>HEREDIA / FLORES / BARRANTES</t>
  </si>
  <si>
    <t>PUNTARENAS / COTO BRUS / SABALITO</t>
  </si>
  <si>
    <t>ALAJUELA / OROTINA / EL MASTATE</t>
  </si>
  <si>
    <t>ALAJUELA / ALAJUELA / CARRIZAL</t>
  </si>
  <si>
    <t>ALAJUELA / ALAJUELA / SAN ANTONIO</t>
  </si>
  <si>
    <t>GUANACASTE / NANDAYURE / SANTA RITA</t>
  </si>
  <si>
    <t>ALAJUELA / ALAJUELA / SAN ISIDRO</t>
  </si>
  <si>
    <t>ALAJUELA / SAN CARLOS / FLORENCIA</t>
  </si>
  <si>
    <t>ALAJUELA / ALAJUELA / SABANILLA</t>
  </si>
  <si>
    <t>ALAJUELA / ALAJUELA / SAN RAFAEL</t>
  </si>
  <si>
    <t>GUANACASTE / LA CRUZ / SANTA CECILIA</t>
  </si>
  <si>
    <t>PUNTARENAS / CORREDORES / LA CUESTA</t>
  </si>
  <si>
    <t>ALAJUELA / ALAJUELA / DESAMPARADOS</t>
  </si>
  <si>
    <t>ALAJUELA / ZARCERO / LAGUNA</t>
  </si>
  <si>
    <t>ALAJUELA / ALAJUELA / TAMBOR</t>
  </si>
  <si>
    <t>GUANACASTE / HOJANCHA / MONTE ROMO</t>
  </si>
  <si>
    <t>ALAJUELA / ALAJUELA / GARITA</t>
  </si>
  <si>
    <t>CARTAGO / CARTAGO / CARMEN</t>
  </si>
  <si>
    <t>HEREDIA / HEREDIA / SAN FRANCISCO</t>
  </si>
  <si>
    <t>GUANACASTE / LIBERIA / MAYORGA</t>
  </si>
  <si>
    <t>PUNTARENAS / PUNTARENAS / CHOMES</t>
  </si>
  <si>
    <t>HEREDIA / BARVA / SAN PABLO</t>
  </si>
  <si>
    <t>GUANACASTE / NICOYA / SAN ANTONIO</t>
  </si>
  <si>
    <t>PUNTARENAS / ESPARZA / MACACONA</t>
  </si>
  <si>
    <t>ALAJUELA / GRECIA / SAN ROQUE</t>
  </si>
  <si>
    <t>ALAJUELA / GRECIA / TACARES</t>
  </si>
  <si>
    <t>HEREDIA / SANTO DOMINGO / SAN MIGUEL</t>
  </si>
  <si>
    <t>ALAJUELA / GRECIA / PUENTE DE PIEDRA</t>
  </si>
  <si>
    <t>GUANACASTE / SANTA CRUZ / VEINTISIETE DE ABRIL</t>
  </si>
  <si>
    <t>ALAJUELA / GRECIA / BOLIVAR</t>
  </si>
  <si>
    <t>PUNTARENAS / BUENOS AIRES / POTRERO GRANDE</t>
  </si>
  <si>
    <t>LIMON / SIQUIRRES / FLORIDA</t>
  </si>
  <si>
    <t>ALAJUELA / SAN MATEO / LABRADOR</t>
  </si>
  <si>
    <t>GUANACASTE / BAGACES / MOGOTE</t>
  </si>
  <si>
    <t>ALAJUELA / ATENAS / MERCEDES</t>
  </si>
  <si>
    <t>PUNTARENAS / MONTES DE ORO / SAN ISIDRO</t>
  </si>
  <si>
    <t>ALAJUELA / ATENAS / SAN ISIDRO</t>
  </si>
  <si>
    <t>LIMON / TALAMANCA / CAHUITA</t>
  </si>
  <si>
    <t>ALAJUELA / ATENAS / SANTA EULALIA</t>
  </si>
  <si>
    <t>CARTAGO / TURRIALBA / PERALTA</t>
  </si>
  <si>
    <t>ALAJUELA / ATENAS / ESCOBAL</t>
  </si>
  <si>
    <t>HEREDIA / SAN RAFAEL / SANTIAGO</t>
  </si>
  <si>
    <t>GUANACASTE / CARRILLO / SARDINAL</t>
  </si>
  <si>
    <t>PUNTARENAS / OSA / SIERPE</t>
  </si>
  <si>
    <t>LIMON / MATINA / CARRANDI</t>
  </si>
  <si>
    <t>ALAJUELA / NARANJO / CIRRI SUR</t>
  </si>
  <si>
    <t>ALAJUELA / NARANJO / SAN JUAN</t>
  </si>
  <si>
    <t>CARTAGO / ALVARADO / CAPELLADES</t>
  </si>
  <si>
    <t>ALAJUELA / NARANJO / EL ROSARIO</t>
  </si>
  <si>
    <t>ALAJUELA / NARANJO / PALMITOS</t>
  </si>
  <si>
    <t>GUANACASTE / CAÑAS / SAN MIGUEL</t>
  </si>
  <si>
    <t>PUNTARENAS / QUEPOS / NARANJITO</t>
  </si>
  <si>
    <t>ALAJUELA / PALMARES / BUENOS AIRES</t>
  </si>
  <si>
    <t>ALAJUELA / PALMARES / SANTIAGO</t>
  </si>
  <si>
    <t>ALAJUELA / PALMARES / CANDELARIA</t>
  </si>
  <si>
    <t>CARTAGO / OREAMUNO / POTRERO CERRADO</t>
  </si>
  <si>
    <t>GUANACASTE / ABANGARES / SAN JUAN</t>
  </si>
  <si>
    <t>CARTAGO / EL GUARCO / TOBOSI</t>
  </si>
  <si>
    <t>HEREDIA / FLORES / LLORENTE</t>
  </si>
  <si>
    <t>PUNTARENAS / COTO BRUS / AGUA BUENA</t>
  </si>
  <si>
    <t>ALAJUELA / OROTINA / HACIENDA VIEJA</t>
  </si>
  <si>
    <t>ALAJUELA / OROTINA / COYOLAR</t>
  </si>
  <si>
    <t>ALAJUELA / OROTINA / LA CEIBA</t>
  </si>
  <si>
    <t>GUANACASTE / NANDAYURE / ZAPOTAL</t>
  </si>
  <si>
    <t>ALAJUELA / SAN CARLOS / BUENAVISTA</t>
  </si>
  <si>
    <t>ALAJUELA / SAN CARLOS / AGUAS ZARCAS</t>
  </si>
  <si>
    <t>GUANACASTE / LA CRUZ / LA GARITA</t>
  </si>
  <si>
    <t>ALAJUELA / SAN CARLOS / VENECIA</t>
  </si>
  <si>
    <t>PUNTARENAS / CORREDORES / CANOAS</t>
  </si>
  <si>
    <t>ALAJUELA / SAN CARLOS / PITAL</t>
  </si>
  <si>
    <t>ALAJUELA / SAN CARLOS / LA FORTUNA</t>
  </si>
  <si>
    <t>ALAJUELA / ZARCERO / TAPEZCO</t>
  </si>
  <si>
    <t>ALAJUELA / SAN CARLOS / LA TIGRA</t>
  </si>
  <si>
    <t>GUANACASTE / HOJANCHA / PUERTO CARRILLO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</si>
  <si>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</si>
  <si>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</si>
  <si>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</si>
  <si>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</si>
  <si>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</si>
  <si>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HEREDIA / HEREDIA / ULLOA</t>
  </si>
  <si>
    <t>GUANACASTE / LIBERIA / NACASCOLO</t>
  </si>
  <si>
    <t>PUNTARENAS / PUNTARENAS / LEPANTO</t>
  </si>
  <si>
    <t>ALAJUELA / ZARCERO / GUADALUPE</t>
  </si>
  <si>
    <t>ALAJUELA / ZARCERO / PALMIRA</t>
  </si>
  <si>
    <t>ALAJUELA / ZARCERO / ZAPOTE</t>
  </si>
  <si>
    <t>ALAJUELA / ZARCERO / BRISAS</t>
  </si>
  <si>
    <t>HEREDIA / BARVA / SAN ROQUE</t>
  </si>
  <si>
    <t>GUANACASTE / NICOYA / QUEBRADA HONDA</t>
  </si>
  <si>
    <t>PUNTARENAS / ESPARZA / SAN RAFAEL</t>
  </si>
  <si>
    <t>ALAJUELA / UPALA / UPALA</t>
  </si>
  <si>
    <t>ALAJUELA / UPALA / AGUAS CLARAS</t>
  </si>
  <si>
    <t>HEREDIA / SANTO DOMINGO / PARACITO</t>
  </si>
  <si>
    <t>GUANACASTE / SANTA CRUZ / TEMPATE</t>
  </si>
  <si>
    <t>ALAJUELA / UPALA / BIJAGUA</t>
  </si>
  <si>
    <t>PUNTARENAS / BUENOS AIRES / BORUCA</t>
  </si>
  <si>
    <t>ALAJUELA / UPALA / DELICIAS</t>
  </si>
  <si>
    <t>LIMON / SIQUIRRES / GERMANIA</t>
  </si>
  <si>
    <t>ALAJUELA / UPALA / YOLILLAL</t>
  </si>
  <si>
    <t>ALAJUELA / UPALA / CANALETE</t>
  </si>
  <si>
    <t>ALAJUELA / LOS CHILES / LOS CHILES</t>
  </si>
  <si>
    <t>ALAJUELA / LOS CHILES / CAÑO NEGRO</t>
  </si>
  <si>
    <t>LIMON / TALAMANCA / TELIRE</t>
  </si>
  <si>
    <t>ALAJUELA / LOS CHILES / EL AMPARO</t>
  </si>
  <si>
    <t>ALAJUELA / LOS CHILES / SAN JORGE</t>
  </si>
  <si>
    <t>CARTAGO / TURRIALBA / SANTA CRUZ</t>
  </si>
  <si>
    <t>ALAJUELA / GUATUSO / SAN RAFAEL</t>
  </si>
  <si>
    <t>ALAJUELA / GUATUSO / BUENAVISTA</t>
  </si>
  <si>
    <t>ALAJUELA / GUATUSO / COTE</t>
  </si>
  <si>
    <t>ALAJUELA / GUATUSO / KATIRA</t>
  </si>
  <si>
    <t>HEREDIA / SAN ISIDRO / SAN FRANCISCO</t>
  </si>
  <si>
    <t>GUANACASTE / CAÑAS / BEBEDERO</t>
  </si>
  <si>
    <t>CARTAGO / OREAMUNO / CIPRESES</t>
  </si>
  <si>
    <t>CARTAGO / CARTAGO / AGUACALIENTE O SAN FRANCISCO</t>
  </si>
  <si>
    <t>GUANACASTE / ABANGARES / COLORADO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</si>
  <si>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</si>
  <si>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</si>
  <si>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</si>
  <si>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</si>
  <si>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EL GUARCO / PATIO DE AGUA</t>
  </si>
  <si>
    <t>CARTAGO / CARTAGO / LLANO GRANDE</t>
  </si>
  <si>
    <t>CARTAGO / CARTAGO / QUEBRADILLA</t>
  </si>
  <si>
    <t>PUNTARENAS / COTO BRUS / LIMONCITO</t>
  </si>
  <si>
    <t>GUANACASTE / NANDAYURE / SAN PABLO</t>
  </si>
  <si>
    <t>GUANACASTE / LA CRUZ / SANTA ELENA</t>
  </si>
  <si>
    <t>PUNTARENAS / CORREDORES / LAUREL</t>
  </si>
  <si>
    <t>GUANACASTE / HOJANCHA / HUACAS</t>
  </si>
  <si>
    <t>HEREDIA / HEREDIA / VARABLANCA</t>
  </si>
  <si>
    <t>PUNTARENAS / PUNTARENAS / PAQUERA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</si>
  <si>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</si>
  <si>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</si>
  <si>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</si>
  <si>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</si>
  <si>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</si>
  <si>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</si>
  <si>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</si>
  <si>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GUANACASTE / SANTA CRUZ / CARTAGENA</t>
  </si>
  <si>
    <t>PUNTARENAS / BUENOS AIRES / PILAS</t>
  </si>
  <si>
    <t>LIMON / SIQUIRRES / EL CAIRO</t>
  </si>
  <si>
    <t>CARTAGO / OREAMUNO / SANTA ROSA</t>
  </si>
  <si>
    <t>PUNTARENAS / OSA / PIEDRAS BLANCAS</t>
  </si>
  <si>
    <t>GUANACASTE / CAÑAS / POROZAL</t>
  </si>
  <si>
    <t>PUNTARENAS / COTO BRUS / PITTIER</t>
  </si>
  <si>
    <t>GUANACASTE / NANDAYURE / PORVENIR</t>
  </si>
  <si>
    <t>HEREDIA / SANTO DOMINGO / SANTA ROSA</t>
  </si>
  <si>
    <t>HEREDIA / SANTO DOMINGO / TURES</t>
  </si>
  <si>
    <t>GUANACASTE / HOJANCHA / MATAMBU</t>
  </si>
  <si>
    <t>PUNTARENAS / PUNTARENAS / MANZANILLO</t>
  </si>
  <si>
    <t>GUANACASTE / NICOYA / NOSARA</t>
  </si>
  <si>
    <t>PUNTARENAS / ESPARZA / CALDERA</t>
  </si>
  <si>
    <t>GUANACASTE / SANTA CRUZ / GUAJINIQUIL</t>
  </si>
  <si>
    <t>PUNTARENAS / BUENOS AIRES / COLINAS</t>
  </si>
  <si>
    <t>GUANACASTE / NANDAYURE / BEJUCO</t>
  </si>
  <si>
    <t>PUNTARENAS / PUNTARENAS / GUACIMAL</t>
  </si>
  <si>
    <t>GUANACASTE / SANTA CRUZ / CABO VELAS</t>
  </si>
  <si>
    <t>GUANACASTE / SANTA CRUZ / TAMARINDO</t>
  </si>
  <si>
    <t>PUNTARENAS / PUNTARENAS / BARRANCA</t>
  </si>
  <si>
    <t>PUNTARENAS / BUENOS AIRES / BIOLLEY</t>
  </si>
  <si>
    <t>PUNTARENAS / BUENOS AIRES / BRUNKA</t>
  </si>
  <si>
    <t>PUNTARENAS / PUNTARENAS / ISLA DEL COCO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</si>
  <si>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</si>
  <si>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</si>
  <si>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</si>
  <si>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</si>
  <si>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</si>
  <si>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</si>
  <si>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PARA LA PREVENCIÓN DEL CONSUMO Y TRÁFICO DE SUSTANCIAS PSICOACTIVAS</t>
  </si>
  <si>
    <t>Acoso sexual en espacios públicos o de acceso público</t>
  </si>
  <si>
    <t>Violencia en línea</t>
  </si>
  <si>
    <t>Fallecidos</t>
  </si>
  <si>
    <t>IBETTE ALAN CARRILLO</t>
  </si>
  <si>
    <t>SONIA FALLAS SANCHEZ</t>
  </si>
  <si>
    <t>LORENA GARCIA VILLAREAL</t>
  </si>
  <si>
    <t>CYNTHIA VERSALLES MARIN OROZCO</t>
  </si>
  <si>
    <r>
      <t>Exclusión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</si>
  <si>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ESTUDIANTES EMBARAZADAS Y</t>
  </si>
  <si>
    <t>PERSONAS ESTUDIANTES QUE FUERON EXCLUIDAS</t>
  </si>
  <si>
    <t>ESTUDIANTES QUE SON MADRES (QUE YA DIERON A LUZ) Y ESTUDIANTES QUE SON PADRES</t>
  </si>
  <si>
    <t>Rango de Edad</t>
  </si>
  <si>
    <t>Muje-
res</t>
  </si>
  <si>
    <t>De 7 años a menos de 12 años</t>
  </si>
  <si>
    <t>De 12 años a menos de 15 años</t>
  </si>
  <si>
    <t>De 15 años a menos de 18 años</t>
  </si>
  <si>
    <t>OBSERVACIONES / COMENTARIOS:</t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</si>
  <si>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</si>
  <si>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t>SEGÚN ACTIVIDAD REALIZADA</t>
  </si>
  <si>
    <r>
      <t xml:space="preserve">Actividad Realizada
</t>
    </r>
    <r>
      <rPr>
        <b/>
        <i/>
        <sz val="11"/>
        <color indexed="8"/>
        <rFont val="Cambria"/>
        <family val="1"/>
        <scheme val="major"/>
      </rPr>
      <t xml:space="preserve">(Si un alumno o alumna realiza más de una actividad, por ejemplo Agricultura y Ganadería, 
registrarlo en cada una de las actividades)        </t>
    </r>
    <r>
      <rPr>
        <b/>
        <i/>
        <sz val="10"/>
        <color indexed="8"/>
        <rFont val="Cambria"/>
        <family val="1"/>
        <scheme val="major"/>
      </rPr>
      <t xml:space="preserve">                         </t>
    </r>
  </si>
  <si>
    <r>
      <t xml:space="preserve">1.  </t>
    </r>
    <r>
      <rPr>
        <sz val="11"/>
        <color theme="1"/>
        <rFont val="Cambria"/>
        <family val="1"/>
        <scheme val="major"/>
      </rPr>
      <t>Actividades Domésticas (en el hogar -no formativas-)</t>
    </r>
  </si>
  <si>
    <r>
      <t xml:space="preserve">2. </t>
    </r>
    <r>
      <rPr>
        <sz val="11"/>
        <color indexed="8"/>
        <rFont val="Cambria"/>
        <family val="1"/>
        <scheme val="major"/>
      </rPr>
      <t xml:space="preserve"> Agricultura</t>
    </r>
  </si>
  <si>
    <r>
      <t xml:space="preserve">3.  </t>
    </r>
    <r>
      <rPr>
        <sz val="11"/>
        <color indexed="8"/>
        <rFont val="Cambria"/>
        <family val="1"/>
        <scheme val="major"/>
      </rPr>
      <t>Empaque y traslado de mercaderías</t>
    </r>
  </si>
  <si>
    <r>
      <t xml:space="preserve">4.  </t>
    </r>
    <r>
      <rPr>
        <sz val="11"/>
        <color indexed="8"/>
        <rFont val="Cambria"/>
        <family val="1"/>
        <scheme val="major"/>
      </rPr>
      <t>Explotación sexual comercial infantil</t>
    </r>
  </si>
  <si>
    <r>
      <t xml:space="preserve">5.  </t>
    </r>
    <r>
      <rPr>
        <sz val="11"/>
        <color indexed="8"/>
        <rFont val="Cambria"/>
        <family val="1"/>
        <scheme val="major"/>
      </rPr>
      <t>Ganadería</t>
    </r>
  </si>
  <si>
    <r>
      <t xml:space="preserve">6.  </t>
    </r>
    <r>
      <rPr>
        <sz val="11"/>
        <color indexed="8"/>
        <rFont val="Cambria"/>
        <family val="1"/>
        <scheme val="major"/>
      </rPr>
      <t xml:space="preserve">Mendicidad </t>
    </r>
    <r>
      <rPr>
        <i/>
        <sz val="11"/>
        <color indexed="8"/>
        <rFont val="Cambria"/>
        <family val="1"/>
        <scheme val="major"/>
      </rPr>
      <t>(pedir limosna, cantar en buses)</t>
    </r>
  </si>
  <si>
    <r>
      <t xml:space="preserve">7.  </t>
    </r>
    <r>
      <rPr>
        <sz val="11"/>
        <color indexed="8"/>
        <rFont val="Cambria"/>
        <family val="1"/>
        <scheme val="major"/>
      </rPr>
      <t>Pesca y extracción de moluscos</t>
    </r>
  </si>
  <si>
    <r>
      <t xml:space="preserve">8.  </t>
    </r>
    <r>
      <rPr>
        <sz val="11"/>
        <color indexed="8"/>
        <rFont val="Cambria"/>
        <family val="1"/>
        <scheme val="major"/>
      </rPr>
      <t xml:space="preserve">Servicios </t>
    </r>
    <r>
      <rPr>
        <i/>
        <sz val="11"/>
        <color indexed="8"/>
        <rFont val="Cambria"/>
        <family val="1"/>
        <scheme val="major"/>
      </rPr>
      <t>(lava carros, cuida carros, halar bolsas en el mercado, trabajo doméstico en casas de terceros)</t>
    </r>
  </si>
  <si>
    <r>
      <t xml:space="preserve">9.  </t>
    </r>
    <r>
      <rPr>
        <sz val="11"/>
        <color indexed="8"/>
        <rFont val="Cambria"/>
        <family val="1"/>
        <scheme val="major"/>
      </rPr>
      <t>Trabajo en Construcción</t>
    </r>
  </si>
  <si>
    <r>
      <t>10.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Trabajo en lugares donde se expenden bebidas alcohólicas</t>
    </r>
  </si>
  <si>
    <r>
      <t xml:space="preserve">11. </t>
    </r>
    <r>
      <rPr>
        <sz val="11"/>
        <color indexed="8"/>
        <rFont val="Cambria"/>
        <family val="1"/>
        <scheme val="major"/>
      </rPr>
      <t>Venta de drogas y estupefacientes</t>
    </r>
  </si>
  <si>
    <r>
      <t>12.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las ferias del agricultor</t>
    </r>
  </si>
  <si>
    <r>
      <t>13.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locales comerciales</t>
    </r>
  </si>
  <si>
    <r>
      <t>14.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 xml:space="preserve">Ventas vía pública </t>
    </r>
    <r>
      <rPr>
        <i/>
        <sz val="11"/>
        <color indexed="8"/>
        <rFont val="Cambria"/>
        <family val="1"/>
        <scheme val="major"/>
      </rPr>
      <t>(flores, periódicos, lapiceros, chicles, comidas, otros)</t>
    </r>
  </si>
  <si>
    <r>
      <t xml:space="preserve">15. </t>
    </r>
    <r>
      <rPr>
        <sz val="11"/>
        <color indexed="8"/>
        <rFont val="Cambria"/>
        <family val="1"/>
        <scheme val="major"/>
      </rPr>
      <t xml:space="preserve">Otras.  </t>
    </r>
    <r>
      <rPr>
        <i/>
        <sz val="11"/>
        <color indexed="8"/>
        <rFont val="Cambria"/>
        <family val="1"/>
        <scheme val="major"/>
      </rPr>
      <t>Especifíque las otras actividades realizadas en el área de Observaciones.</t>
    </r>
  </si>
  <si>
    <t>CUADRO 9</t>
  </si>
  <si>
    <r>
      <t xml:space="preserve">1/  </t>
    </r>
    <r>
      <rPr>
        <sz val="11"/>
        <color indexed="8"/>
        <rFont val="Cambria"/>
        <family val="1"/>
        <scheme val="major"/>
      </rPr>
      <t>De los reportados como Excluidos en el Cuadro 1, indique en éste cuadro, cuántos lo hicieron (no concluyeron los estudios) por motivos de trabajo.</t>
    </r>
  </si>
  <si>
    <r>
      <t xml:space="preserve">ESTUDIANTES EXCLUIDOS DE AULA EDAD POR MOTIVOS DE TRABAJO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</si>
  <si>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t>CUADRO 10</t>
  </si>
  <si>
    <t>CUADRO 11</t>
  </si>
  <si>
    <r>
      <t xml:space="preserve">1/  Se refiere a niños, niñas, jóvenes que estudian y que también trabajan (ambas) y que </t>
    </r>
    <r>
      <rPr>
        <u/>
        <sz val="11"/>
        <color theme="1"/>
        <rFont val="Cambria"/>
        <family val="1"/>
        <scheme val="major"/>
      </rPr>
      <t>permanecen en el Centro Educativo al finalizar el curso lectivo.</t>
    </r>
  </si>
  <si>
    <t>(NO INCLUIR ESTUDIANTES QUE NO CONCLUYERON LOS ESTUDIOS -EXCLUIDOS-)</t>
  </si>
  <si>
    <t>Edad cumplida</t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</si>
  <si>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</t>
    </r>
  </si>
  <si>
    <t>CUADRO 12</t>
  </si>
  <si>
    <t>CUADRO 7</t>
  </si>
  <si>
    <t>Indique la cantidad de personas estudiantes que no concluyeron los estudios por:</t>
  </si>
  <si>
    <t>Familias Transformadoras</t>
  </si>
  <si>
    <t>Mi Primera Aventura en Seguridad</t>
  </si>
  <si>
    <t>Ubicacion1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</si>
  <si>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</si>
  <si>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</si>
  <si>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</si>
  <si>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</si>
  <si>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</si>
  <si>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</si>
  <si>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LIMON / LIMON / LIMON</t>
  </si>
  <si>
    <t>SAN JOSE / SAN JOSE / URUCA</t>
  </si>
  <si>
    <t>SAN JOSE / ESCAZU / ESCAZU</t>
  </si>
  <si>
    <t>SAN JOSE / SAN JOSE / MATA REDONDA</t>
  </si>
  <si>
    <t>ALAJUELA / SAN RAMON / SAN RAMON</t>
  </si>
  <si>
    <t>SAN JOSE / SAN JOSE / PAVAS</t>
  </si>
  <si>
    <t>CARTAGO / PARAISO / PARAISO</t>
  </si>
  <si>
    <t>SAN JOSE / SAN JOSE / HATILLO</t>
  </si>
  <si>
    <t>SAN JOSE / SAN JOSE / SAN SEBASTIAN</t>
  </si>
  <si>
    <t>PUNTARENAS / ESPARZA / ESPIRITU SANTO</t>
  </si>
  <si>
    <t>SAN JOSE / ESCAZU / SAN ANTONIO</t>
  </si>
  <si>
    <t>LIMON / POCOCI / GUAPILES</t>
  </si>
  <si>
    <t>SAN JOSE / ESCAZU / SAN RAFAEL</t>
  </si>
  <si>
    <t>SAN JOSE / DESAMPARADOS / DESAMPARADOS</t>
  </si>
  <si>
    <t>SAN JOSE / DESAMPARADOS / SAN MIGUEL</t>
  </si>
  <si>
    <t>CARTAGO / LA UNION / TRES RIOS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</si>
  <si>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</si>
  <si>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</si>
  <si>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</si>
  <si>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</si>
  <si>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</si>
  <si>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PURISCAL / SANTIAGO</t>
  </si>
  <si>
    <t>SAN JOSE / DESAMPARADOS / SAN CRISTOBAL</t>
  </si>
  <si>
    <t>SAN JOSE / DESAMPARADOS / ROSARIO</t>
  </si>
  <si>
    <t>CARTAGO / JIMENEZ / JUAN VIÑAS</t>
  </si>
  <si>
    <t>SAN JOSE / DESAMPARADOS / DAMAS</t>
  </si>
  <si>
    <t>HEREDIA / SANTA BARBARA / SANTA BARBARA</t>
  </si>
  <si>
    <t>SAN JOSE / DESAMPARADOS / SAN RAFAEL ABAJO</t>
  </si>
  <si>
    <t>SAN JOSE / DESAMPARADOS / GRAVILIAS</t>
  </si>
  <si>
    <t>SAN JOSE / DESAMPARADOS / LOS GUIDO</t>
  </si>
  <si>
    <t>SAN JOSE / TARRAZU / SAN MARCOS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</si>
  <si>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</si>
  <si>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</si>
  <si>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</si>
  <si>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</si>
  <si>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</si>
  <si>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PUNTARENAS / OSA / PUERTO CORTES</t>
  </si>
  <si>
    <t>SAN JOSE / PURISCAL / DESAMPARADITOS</t>
  </si>
  <si>
    <t>SAN JOSE / PURISCAL / SAN ANTONIO</t>
  </si>
  <si>
    <t>SAN JOSE / ASERRI / ASERRI</t>
  </si>
  <si>
    <t>SAN JOSE / PURISCAL / CHIRES</t>
  </si>
  <si>
    <t>SAN JOSE / TARRAZU / SAN LORENZO</t>
  </si>
  <si>
    <t>SAN JOSE / TARRAZU / SAN CARLOS</t>
  </si>
  <si>
    <t>SAN JOSE / ASERRI / TARBACA</t>
  </si>
  <si>
    <t>LIMON / GUACIMO / GUACIMO</t>
  </si>
  <si>
    <t>SAN JOSE / ASERRI / VUELTA DE JORCO</t>
  </si>
  <si>
    <t>SAN JOSE / MORA / COLON</t>
  </si>
  <si>
    <t>SAN JOSE / ASERRI / SAN GABRIEL</t>
  </si>
  <si>
    <t>SAN JOSE / ASERRI / LEGUA</t>
  </si>
  <si>
    <t>SAN JOSE / ASERRI / MONTERREY</t>
  </si>
  <si>
    <t>HEREDIA / BELEN / SAN ANTONIO</t>
  </si>
  <si>
    <t>SAN JOSE / ASERRI / SALITRILLOS</t>
  </si>
  <si>
    <t>SAN JOSE / MORA / GUAYABO</t>
  </si>
  <si>
    <t>SAN JOSE / GOICOECHEA / GUADALUPE</t>
  </si>
  <si>
    <t>SAN JOSE / MORA / TABARCIA</t>
  </si>
  <si>
    <t>ALAJUELA / POAS / SAN PEDRO</t>
  </si>
  <si>
    <t>SAN JOSE / MORA / PIEDRAS NEGRAS</t>
  </si>
  <si>
    <t>SAN JOSE / MORA / PICAGRES</t>
  </si>
  <si>
    <t>HEREDIA / FLORES / SAN JOAQUIN</t>
  </si>
  <si>
    <t>SAN JOSE / MORA / JARIS</t>
  </si>
  <si>
    <t>GUANACASTE / TILARAN / TILARAN</t>
  </si>
  <si>
    <t>SAN JOSE / MORA / QUITIRRISI</t>
  </si>
  <si>
    <t>SAN JOSE / SANTA ANA / SANTA ANA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</si>
  <si>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</si>
  <si>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</si>
  <si>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</si>
  <si>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</si>
  <si>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</si>
  <si>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ALAJUELITA / ALAJUELITA</t>
  </si>
  <si>
    <t>SAN JOSE / GOICOECHEA / PURRAL</t>
  </si>
  <si>
    <t>HEREDIA / SARAPIQUI / PUERTO VIEJO</t>
  </si>
  <si>
    <t>SAN JOSE / SANTA ANA / SALITRAL</t>
  </si>
  <si>
    <t>SAN JOSE / SANTA ANA / POZOS</t>
  </si>
  <si>
    <t>SAN JOSE / SANTA ANA / URUCA</t>
  </si>
  <si>
    <t>SAN JOSE / VASQUEZ DE CORONADO / SAN ISIDRO</t>
  </si>
  <si>
    <t>SAN JOSE / SANTA ANA / PIEDADES</t>
  </si>
  <si>
    <t>SAN JOSE / SANTA ANA / BRASIL</t>
  </si>
  <si>
    <t>PUNTARENAS / GARABITO / JACO</t>
  </si>
  <si>
    <t>SAN JOSE / ALAJUELITA / SAN JOSECITO</t>
  </si>
  <si>
    <t>SAN JOSE / ACOSTA / SAN IGNACIO</t>
  </si>
  <si>
    <t>SAN JOSE / ALAJUELITA / SAN ANTONIO</t>
  </si>
  <si>
    <t>ALAJUELA / SARCHI / SARCHI NORTE</t>
  </si>
  <si>
    <t>SAN JOSE / ALAJUELITA / CONCEPCION</t>
  </si>
  <si>
    <t>SAN JOSE / ALAJUELITA / SAN FELIPE</t>
  </si>
  <si>
    <t>ALAJUELA / ALAJUELA / SAN JOSE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</si>
  <si>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</si>
  <si>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</si>
  <si>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</si>
  <si>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</si>
  <si>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LIMON / LIMON / VALLE LA ESTRELLA</t>
  </si>
  <si>
    <t>SAN JOSE / ACOSTA / GUAITIL</t>
  </si>
  <si>
    <t>ALAJUELA / SAN RAMON / SANTIAGO</t>
  </si>
  <si>
    <t>SAN JOSE / ACOSTA / PALMICHAL</t>
  </si>
  <si>
    <t>CARTAGO / PARAISO / SANTIAGO</t>
  </si>
  <si>
    <t>SAN JOSE / ACOSTA / CANGREJAL</t>
  </si>
  <si>
    <t>SAN JOSE / ACOSTA / SABANILLAS</t>
  </si>
  <si>
    <t>GUANACASTE / NICOYA / MANSION</t>
  </si>
  <si>
    <t>SAN JOSE / TIBAS / SAN JUAN</t>
  </si>
  <si>
    <t>SAN JOSE / TIBAS / CINCO ESQUINAS</t>
  </si>
  <si>
    <t>LIMON / POCOCI / JIMENEZ</t>
  </si>
  <si>
    <t>SAN JOSE / TIBAS / ANSELMO LLORENTE</t>
  </si>
  <si>
    <t>SAN JOSE / TIBAS / LEON XIII</t>
  </si>
  <si>
    <t>SAN JOSE / TIBAS / COLIMA</t>
  </si>
  <si>
    <t>CARTAGO / LA UNION / SAN DIEGO</t>
  </si>
  <si>
    <t>SAN JOSE / MORAVIA / SAN VICENTE</t>
  </si>
  <si>
    <t>SAN JOSE / MORAVIA / SAN JERONIMO</t>
  </si>
  <si>
    <t>GUANACASTE / SANTA CRUZ / BOLSON</t>
  </si>
  <si>
    <t>SAN JOSE / MORAVIA / TRINIDAD</t>
  </si>
  <si>
    <t>PUNTARENAS / BUENOS AIRES / VOLCAN</t>
  </si>
  <si>
    <t>SAN JOSE / MONTES DE OCA / SAN PEDRO</t>
  </si>
  <si>
    <t>SAN JOSE / MONTES DE OCA / SABANILLA</t>
  </si>
  <si>
    <t>SAN JOSE / MONTES DE OCA / MERCEDES</t>
  </si>
  <si>
    <t>SAN JOSE / MONTES DE OCA / SAN RAFAEL</t>
  </si>
  <si>
    <t>CARTAGO / JIMENEZ / TUCURRIQUE</t>
  </si>
  <si>
    <t>SAN JOSE / TURRUBARES / SAN PABLO</t>
  </si>
  <si>
    <t>HEREDIA / SANTA BARBARA / SAN PEDRO</t>
  </si>
  <si>
    <t>SAN JOSE / TURRUBARES / SAN PEDRO</t>
  </si>
  <si>
    <t>SAN JOSE / TURRUBARES / SAN JUAN DE MATA</t>
  </si>
  <si>
    <t>PUNTARENAS / MONTES DE ORO / LA UNION</t>
  </si>
  <si>
    <t>SAN JOSE / TURRUBARES / SAN LUIS</t>
  </si>
  <si>
    <t>SAN JOSE / TURRUBARES / CARARA</t>
  </si>
  <si>
    <t>SAN JOSE / DOTA / SANTA MARIA</t>
  </si>
  <si>
    <t>ALAJUELA / ATENAS / JESUS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</si>
  <si>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</si>
  <si>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</si>
  <si>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</si>
  <si>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</si>
  <si>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</si>
  <si>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LIMON / MATINA / BATAN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</si>
  <si>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</si>
  <si>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</si>
  <si>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</si>
  <si>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</si>
  <si>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HEREDIA / SAN ISIDRO / SAN JOSE</t>
  </si>
  <si>
    <t>SAN JOSE / PEREZ ZELEDON / RIVAS</t>
  </si>
  <si>
    <t>SAN JOSE / PEREZ ZELEDON / SAN PEDRO</t>
  </si>
  <si>
    <t>SAN JOSE / PEREZ ZELEDON / PLATANARES</t>
  </si>
  <si>
    <t>LIMON / GUACIMO / MERCEDES</t>
  </si>
  <si>
    <t>SAN JOSE / PEREZ ZELEDON / PEJIBAYE</t>
  </si>
  <si>
    <t>SAN JOSE / PEREZ ZELEDON / CAJON</t>
  </si>
  <si>
    <t>SAN JOSE / PEREZ ZELEDON / BARU</t>
  </si>
  <si>
    <t>SAN JOSE / PEREZ ZELEDON / RIO NUEVO</t>
  </si>
  <si>
    <t>HEREDIA / BELEN / LA RIBERA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</si>
  <si>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</si>
  <si>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</si>
  <si>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</si>
  <si>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</si>
  <si>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ALAJUELA / POAS / SAN JUAN</t>
  </si>
  <si>
    <t>SAN JOSE / LEON CORTES CASTRO / LLANO BONITO</t>
  </si>
  <si>
    <t>SAN JOSE / LEON CORTES CASTRO / SAN ISIDRO</t>
  </si>
  <si>
    <t>SAN JOSE / LEON CORTES CASTRO / SANTA CRUZ</t>
  </si>
  <si>
    <t>GUANACASTE / TILARAN / QUEBRADA GRANDE</t>
  </si>
  <si>
    <t>SAN JOSE / LEON CORTES CASTRO / SAN ANTONIO</t>
  </si>
  <si>
    <t>HEREDIA / SAN PABLO / RINCON DE SABANILLA</t>
  </si>
  <si>
    <t>ALAJUELA / ALAJUELA / GUACIMA</t>
  </si>
  <si>
    <t>HEREDIA / SARAPIQUI / LA VIRGEN</t>
  </si>
  <si>
    <t>ALAJUELA / ALAJUELA / RIO SEGUNDO</t>
  </si>
  <si>
    <t>ALAJUELA / ALAJUELA / TURRUCARES</t>
  </si>
  <si>
    <t>PUNTARENAS / GARABITO / TARCOLES</t>
  </si>
  <si>
    <t>ALAJUELA / ALAJUELA / SARAPIQUI</t>
  </si>
  <si>
    <t>ALAJUELA / SARCHI / SARCHI SUR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</si>
  <si>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</si>
  <si>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</si>
  <si>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</si>
  <si>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</si>
  <si>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</si>
  <si>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</si>
  <si>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LIMON / LIMON / RIO BLANCO</t>
  </si>
  <si>
    <t>ALAJUELA / SAN RAMON / ALFARO</t>
  </si>
  <si>
    <t>ALAJUELA / SAN RAMON / VOLIO</t>
  </si>
  <si>
    <t>ALAJUELA / SAN RAMON / CONCEPCION</t>
  </si>
  <si>
    <t>CARTAGO / PARAISO / OROSI</t>
  </si>
  <si>
    <t>ALAJUELA / SAN RAMON / ZAPOTAL</t>
  </si>
  <si>
    <t>ALAJUELA / SAN RAMON / PEÑAS BLANCAS</t>
  </si>
  <si>
    <t>ALAJUELA / SAN RAMON / SAN LORENZO</t>
  </si>
  <si>
    <t>LIMON / POCOCI / LA RITA</t>
  </si>
  <si>
    <t>ALAJUELA / GRECIA / SAN JOSE</t>
  </si>
  <si>
    <t>CARTAGO / LA UNION / SAN JUAN</t>
  </si>
  <si>
    <t>ALAJUELA / SAN MATEO / JESUS MARIA</t>
  </si>
  <si>
    <t>CARTAGO / JIMENEZ / PEJIBAYE</t>
  </si>
  <si>
    <t>HEREDIA / SANTA BARBARA / SAN JUAN</t>
  </si>
  <si>
    <t>ALAJUELA / ATENAS / CONCEPCION</t>
  </si>
  <si>
    <t>ALAJUELA / ATENAS / SAN JOSE</t>
  </si>
  <si>
    <t>ALAJUELA / NARANJO / SAN JOSE</t>
  </si>
  <si>
    <t>ALAJUELA / NARANJO / SAN JERONIMO</t>
  </si>
  <si>
    <t>HEREDIA / SAN ISIDRO / CONCEPCION</t>
  </si>
  <si>
    <t>LIMON / GUACIMO / POCORA</t>
  </si>
  <si>
    <t>ALAJUELA / PALMARES / ESQUIPULAS</t>
  </si>
  <si>
    <t>HEREDIA / BELEN / ASUNCION</t>
  </si>
  <si>
    <t>ALAJUELA / PALMARES / LA GRANJA</t>
  </si>
  <si>
    <t>PUNTARENAS / GOLFITO / GUAYCARA</t>
  </si>
  <si>
    <t>ALAJUELA / POAS / SAN RAFAEL</t>
  </si>
  <si>
    <t>ALAJUELA / POAS / CARRILLOS</t>
  </si>
  <si>
    <t>ALAJUELA / POAS / SABANA REDONDA</t>
  </si>
  <si>
    <t>GUANACASTE / TILARAN / TRONADORA</t>
  </si>
  <si>
    <t>HEREDIA / SARAPIQUI / LAS HORQUETAS</t>
  </si>
  <si>
    <t>ALAJUELA / SARCHI / TORO AMARILLO</t>
  </si>
  <si>
    <t>CARTAGO / CARTAGO / SAN NICOLAS</t>
  </si>
  <si>
    <t>LIMON / LIMON / MATAMA</t>
  </si>
  <si>
    <t>CARTAGO / PARAISO / CACHI</t>
  </si>
  <si>
    <t>LIMON / POCOCI / ROXANA</t>
  </si>
  <si>
    <t>ALAJUELA / SARCHI / SAN PEDRO</t>
  </si>
  <si>
    <t>ALAJUELA / SARCHI / RODRIGUEZ</t>
  </si>
  <si>
    <t>CARTAGO / LA UNION / SAN RAFAEL</t>
  </si>
  <si>
    <t>ALAJUELA / UPALA / SAN JOSE O PIZOTE</t>
  </si>
  <si>
    <t>ALAJUELA / UPALA / DOS RIOS</t>
  </si>
  <si>
    <t>HEREDIA / SANTA BARBARA / JESUS</t>
  </si>
  <si>
    <t>GUANACASTE / BAGACES / RIO NARANJO</t>
  </si>
  <si>
    <t>HEREDIA / SAN RAFAEL / LOS ANGELES</t>
  </si>
  <si>
    <t>GUANACASTE / CARRILLO / BELEN</t>
  </si>
  <si>
    <t>PUNTARENAS / OSA / BAHIA BALLENA</t>
  </si>
  <si>
    <t>ALAJUELA / RIO CUARTO / RIO CUARTO</t>
  </si>
  <si>
    <t>ALAJUELA / RIO CUARTO / SANTA RITA</t>
  </si>
  <si>
    <t>ALAJUELA / RIO CUARTO / SANTA ISABEL</t>
  </si>
  <si>
    <t>LIMON / GUACIMO / RIO JIMENEZ</t>
  </si>
  <si>
    <t>PUNTARENAS / GOLFITO / PAVON</t>
  </si>
  <si>
    <t>GUANACASTE / TILARAN / SANTA ROSA</t>
  </si>
  <si>
    <t>CARTAGO / PARAISO / LLANOS DE SANTA LUCIA</t>
  </si>
  <si>
    <t>HEREDIA / SARAPIQUI / LLANURAS DEL GASPAR</t>
  </si>
  <si>
    <t>CARTAGO / LA UNION / CONCEPCION</t>
  </si>
  <si>
    <t>CARTAGO / LA UNION / DULCE NOMBRE</t>
  </si>
  <si>
    <t>CARTAGO / LA UNION / SAN RAMON</t>
  </si>
  <si>
    <t>CARTAGO / LA UNION / RIO AZUL</t>
  </si>
  <si>
    <t>GUANACASTE / LIBERIA / CURUBANDE</t>
  </si>
  <si>
    <t>HEREDIA / BARVA / SANTA LUCIA</t>
  </si>
  <si>
    <t>GUANACASTE / NICOYA / SAMARA</t>
  </si>
  <si>
    <t>PUNTARENAS / ESPARZA / SAN JERONIMO</t>
  </si>
  <si>
    <t>LIMON / POCOCI / CARIARI</t>
  </si>
  <si>
    <t>CARTAGO / TURRIALBA / EL CHIRRIPO</t>
  </si>
  <si>
    <t>HEREDIA / SANTO DOMINGO / SANTO TOMAS</t>
  </si>
  <si>
    <t>HEREDIA / SANTA BARBARA / SANTO DOMINGO</t>
  </si>
  <si>
    <t>HEREDIA / SAN RAFAEL / CONCEPCION</t>
  </si>
  <si>
    <t>LIMON / GUACIMO / DUACARI</t>
  </si>
  <si>
    <t>GUANACASTE / TILARAN / LIBANO</t>
  </si>
  <si>
    <t>HEREDIA / BARVA / SAN JOSE DE LA MONTAÑA</t>
  </si>
  <si>
    <t>HEREDIA / SARAPIQUI / CUREÑA</t>
  </si>
  <si>
    <t>HEREDIA / SANTO DOMINGO / PARA</t>
  </si>
  <si>
    <t>HEREDIA / SANTA BARBARA / PURABA</t>
  </si>
  <si>
    <t>LIMON / POCOCI / COLORADO</t>
  </si>
  <si>
    <t>LIMON / SIQUIRRES / ALEGRIA</t>
  </si>
  <si>
    <t>PUNTARENAS / OSA / BAHIA DRAKE</t>
  </si>
  <si>
    <t>GUANACASTE / TILARAN / TIERRAS MORENAS</t>
  </si>
  <si>
    <t>PUNTARENAS / COTO BRUS / GUTIERREZ BROUN</t>
  </si>
  <si>
    <t>GUANACASTE / NICOYA / BELEN DE NOSARITA</t>
  </si>
  <si>
    <t>LIMON / POCOCI / LA COLONIA</t>
  </si>
  <si>
    <t>GUANACASTE / SANTA CRUZ / DIRIA</t>
  </si>
  <si>
    <t>PUNTARENAS / BUENOS AIRES / CHANGUENA</t>
  </si>
  <si>
    <t>LIMON / SIQUIRRES / REVENTAZON</t>
  </si>
  <si>
    <t>GUANACASTE / TILARAN / ARENAL</t>
  </si>
  <si>
    <t>5-08-08</t>
  </si>
  <si>
    <t>GUANACASTE / TILARAN / CABECERAS</t>
  </si>
  <si>
    <t>PUNTARENAS / PUNTARENAS / COBANO</t>
  </si>
  <si>
    <t>GOICOECHEA</t>
  </si>
  <si>
    <t>ALAJUELITA</t>
  </si>
  <si>
    <t>CONCEPCION</t>
  </si>
  <si>
    <t>ESCAZU</t>
  </si>
  <si>
    <t>MONTES DE OCA</t>
  </si>
  <si>
    <t>0311</t>
  </si>
  <si>
    <t>00082</t>
  </si>
  <si>
    <t>CARMEN LYRA</t>
  </si>
  <si>
    <t>CONCEPCION ARRIBA</t>
  </si>
  <si>
    <t>TIBAS</t>
  </si>
  <si>
    <t>URUCA</t>
  </si>
  <si>
    <t>PAVAS</t>
  </si>
  <si>
    <t>HATILLO</t>
  </si>
  <si>
    <t>MERCED</t>
  </si>
  <si>
    <t>CURRIDABAT</t>
  </si>
  <si>
    <t>CATEDRAL</t>
  </si>
  <si>
    <t>SAN FRANCISCO</t>
  </si>
  <si>
    <t>SAN FELIPE</t>
  </si>
  <si>
    <t>IPIS</t>
  </si>
  <si>
    <t>HOSPITAL</t>
  </si>
  <si>
    <t>DANIEL ESPINOZA VALVERDE</t>
  </si>
  <si>
    <t>TIRRASES</t>
  </si>
  <si>
    <t>ALLEN MARCHENA CONTRERAS</t>
  </si>
  <si>
    <t>MARIA MONSERRAT ORTIZ MORALES</t>
  </si>
  <si>
    <t>CARTAGO</t>
  </si>
  <si>
    <t>LA UNION</t>
  </si>
  <si>
    <t>SAN JUAN DE DIOS</t>
  </si>
  <si>
    <t>GUANACASTE</t>
  </si>
  <si>
    <t>SAN ROQUE</t>
  </si>
  <si>
    <t>BARRANCA</t>
  </si>
  <si>
    <t>PITAL</t>
  </si>
  <si>
    <t>FINCA GUARARI</t>
  </si>
  <si>
    <t>2319</t>
  </si>
  <si>
    <t>01818</t>
  </si>
  <si>
    <t>ISABEL BROWN BROWN</t>
  </si>
  <si>
    <t>MARIA ISABEL LOPEZ BLANDON</t>
  </si>
  <si>
    <t>JESUS DE NAZARETH</t>
  </si>
  <si>
    <t>OSCAR CASCANTE CASCANTE</t>
  </si>
  <si>
    <t>Teléfono (1) de la Institución:</t>
  </si>
  <si>
    <t>Teléfono (2) de la Institución:</t>
  </si>
  <si>
    <t>1/ anteriormente Aprendo a Valerme por mí Mismo(a).</t>
  </si>
  <si>
    <t>Explorando en habilidades para vivir</t>
  </si>
  <si>
    <t>Creciendo en habilidades para vivir</t>
  </si>
  <si>
    <r>
      <t>Kudos</t>
    </r>
    <r>
      <rPr>
        <b/>
        <vertAlign val="superscript"/>
        <sz val="11"/>
        <rFont val="Cambria"/>
        <family val="1"/>
        <scheme val="major"/>
      </rPr>
      <t xml:space="preserve"> 1/</t>
    </r>
  </si>
  <si>
    <t>Grooming</t>
  </si>
  <si>
    <t>Sexting</t>
  </si>
  <si>
    <t>Sextorción</t>
  </si>
  <si>
    <t>Ciberacoso o Ciberbullying</t>
  </si>
  <si>
    <t>Incitación de conductas dañinas</t>
  </si>
  <si>
    <t>6-12-01</t>
  </si>
  <si>
    <t>PUNTARENAS / MONTEVERDE / MONTEVERDE</t>
  </si>
  <si>
    <t>6-11-03</t>
  </si>
  <si>
    <t>PUNTARENAS / GARABITO / LAGUNILLAS</t>
  </si>
  <si>
    <t>3-04-04</t>
  </si>
  <si>
    <t>CARTAGO / JIMENEZ / LA VICTORIA</t>
  </si>
  <si>
    <t>CARTAGO / PARAISO / BIRRISITO</t>
  </si>
  <si>
    <t>3-02-06</t>
  </si>
  <si>
    <t>PUNTARENAS / PUERTO JIMENEZ / PUERTO JIMENEZ</t>
  </si>
  <si>
    <t>6-13-01</t>
  </si>
  <si>
    <t>01081</t>
  </si>
  <si>
    <t>1709</t>
  </si>
  <si>
    <t>01228</t>
  </si>
  <si>
    <t>1578</t>
  </si>
  <si>
    <t>RICARDO VARGAS MURILLO</t>
  </si>
  <si>
    <t>03446</t>
  </si>
  <si>
    <t>0360</t>
  </si>
  <si>
    <t>LUIS DEMETRIO TINOCO CASTRO</t>
  </si>
  <si>
    <t>00202</t>
  </si>
  <si>
    <t>0418</t>
  </si>
  <si>
    <t>ROBERTO CANTILLANO VINDAS</t>
  </si>
  <si>
    <t>PR-CAN-DIS</t>
  </si>
  <si>
    <t xml:space="preserve">AGUAS ZARCAS </t>
  </si>
  <si>
    <t>14</t>
  </si>
  <si>
    <t>LOS CHILES</t>
  </si>
  <si>
    <t>BARRIO NAZARETH</t>
  </si>
  <si>
    <t>PURRAL</t>
  </si>
  <si>
    <t>LOS CUADROS</t>
  </si>
  <si>
    <t xml:space="preserve">CINCO ESQUINAS </t>
  </si>
  <si>
    <t>LA MORA</t>
  </si>
  <si>
    <t>SANDRO JARQUIN GAITAN</t>
  </si>
  <si>
    <t>ERIBERTO AGUILAR SANCHEZ</t>
  </si>
  <si>
    <t>MERCEDES JUAREZ CASTRO</t>
  </si>
  <si>
    <t>CARLOS EDUARDO ACUÑA ARCE</t>
  </si>
  <si>
    <t>LIDIETTE SANCHEZ OROZCO</t>
  </si>
  <si>
    <t>WILTON HURTADO ACUÑA</t>
  </si>
  <si>
    <t>FELIX ANTONIO CORTEZ UMAÑA</t>
  </si>
  <si>
    <t>ANA JENSSIE CAMPOS CAMPOS</t>
  </si>
  <si>
    <t>MEIBEL PEREZ ALEXANDER</t>
  </si>
  <si>
    <t>INGRID ROBLES BATISTA</t>
  </si>
  <si>
    <t>ANA CAROLINA MIRANDA MURILLO</t>
  </si>
  <si>
    <t>SILVIA ARROYO VARGAS</t>
  </si>
  <si>
    <t>ALEIDA MENA CORRALES</t>
  </si>
  <si>
    <t>CENSO ESCOLAR 2023 -- INFORME FINAL</t>
  </si>
  <si>
    <t>1/  Ver detalles en Guía para el llenado del Censo Escolar 2023-Informe Final.</t>
  </si>
  <si>
    <t>Programa Nacional de Convivencia (Convivir)</t>
  </si>
  <si>
    <t>ESTUDIANTES QUE CONSUMEN SUSTANCIAS PSICOACTIVAS NO CONTROLADAS (O NO MEDICADAS)</t>
  </si>
  <si>
    <t>Sustancias Psicoactivas no controladas
(o no medicadas)</t>
  </si>
  <si>
    <t>¿Han detectado estudiantes con algún Problema de Salud de los mencionados en este cuadro?</t>
  </si>
  <si>
    <t>Condición Oral  en Riesgo Severo (según clasificación de riesgo</t>
  </si>
  <si>
    <t>Desnutrición</t>
  </si>
  <si>
    <t>Desnutrición severa</t>
  </si>
  <si>
    <t>Baja talla</t>
  </si>
  <si>
    <t>Baja talla severa</t>
  </si>
  <si>
    <t>No</t>
  </si>
  <si>
    <t>Programa DARE</t>
  </si>
  <si>
    <t>Pasándola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</si>
</sst>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dd\-mmmm\-yyyy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sz val="18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2"/>
      <color theme="8" tint="-0.499984740745262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8"/>
      <name val="Cambria"/>
      <family val="1"/>
      <scheme val="major"/>
    </font>
    <font>
      <sz val="12"/>
      <name val="Cambria"/>
      <family val="1"/>
      <scheme val="major"/>
    </font>
    <font>
      <i/>
      <u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vertAlign val="superscript"/>
      <sz val="14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b/>
      <i/>
      <sz val="14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b/>
      <i/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i/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sz val="10"/>
      <color theme="1"/>
      <name val="Trebuchet MS"/>
      <family val="2"/>
    </font>
    <font>
      <b/>
      <i/>
      <sz val="10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1"/>
      <color theme="1"/>
      <name val="Nirmala UI"/>
      <family val="2"/>
    </font>
    <font>
      <sz val="10"/>
      <color rgb="FF002060"/>
      <name val="Nirmala UI"/>
      <family val="2"/>
    </font>
    <font>
      <sz val="10"/>
      <color theme="1"/>
      <name val="Nirmala UI"/>
      <family val="2"/>
    </font>
    <font>
      <b/>
      <sz val="10"/>
      <color rgb="FF002060"/>
      <name val="Cambria"/>
      <family val="1"/>
      <scheme val="maj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color theme="0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5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/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dotted">
        <color auto="1"/>
      </left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thick">
        <color auto="1"/>
      </bottom>
      <diagonal/>
    </border>
    <border>
      <left style="thin">
        <color indexed="64"/>
      </left>
      <right/>
      <top style="dashDot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ashDot">
        <color indexed="64"/>
      </top>
      <bottom style="thick">
        <color auto="1"/>
      </bottom>
      <diagonal/>
    </border>
    <border>
      <left style="thin">
        <color indexed="64"/>
      </left>
      <right style="dotted">
        <color indexed="64"/>
      </right>
      <top style="dashDot">
        <color indexed="64"/>
      </top>
      <bottom style="thick">
        <color indexed="64"/>
      </bottom>
      <diagonal/>
    </border>
    <border>
      <left style="dotted">
        <color indexed="64"/>
      </left>
      <right/>
      <top style="dashDot">
        <color indexed="64"/>
      </top>
      <bottom style="thick">
        <color indexed="64"/>
      </bottom>
      <diagonal/>
    </border>
    <border>
      <left style="mediumDashDotDot">
        <color auto="1"/>
      </left>
      <right/>
      <top style="dashDot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dotted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ashDot">
        <color indexed="64"/>
      </bottom>
      <diagonal/>
    </border>
    <border>
      <left/>
      <right style="thin">
        <color indexed="64"/>
      </right>
      <top style="thick">
        <color indexed="64"/>
      </top>
      <bottom style="dashDot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ashDot">
        <color indexed="64"/>
      </bottom>
      <diagonal/>
    </border>
    <border>
      <left style="mediumDashDotDot">
        <color auto="1"/>
      </left>
      <right/>
      <top style="thick">
        <color auto="1"/>
      </top>
      <bottom style="dashDot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118" applyNumberFormat="0" applyFill="0" applyAlignment="0" applyProtection="0"/>
    <xf numFmtId="0" fontId="12" fillId="0" borderId="119" applyNumberFormat="0" applyFill="0" applyAlignment="0" applyProtection="0"/>
    <xf numFmtId="0" fontId="13" fillId="0" borderId="120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21" applyNumberFormat="0" applyAlignment="0" applyProtection="0"/>
    <xf numFmtId="0" fontId="18" fillId="8" borderId="122" applyNumberFormat="0" applyAlignment="0" applyProtection="0"/>
    <xf numFmtId="0" fontId="19" fillId="8" borderId="121" applyNumberFormat="0" applyAlignment="0" applyProtection="0"/>
    <xf numFmtId="0" fontId="20" fillId="0" borderId="123" applyNumberFormat="0" applyFill="0" applyAlignment="0" applyProtection="0"/>
    <xf numFmtId="0" fontId="21" fillId="9" borderId="124" applyNumberFormat="0" applyAlignment="0" applyProtection="0"/>
    <xf numFmtId="0" fontId="5" fillId="0" borderId="0" applyNumberFormat="0" applyFill="0" applyBorder="0" applyAlignment="0" applyProtection="0"/>
    <xf numFmtId="0" fontId="9" fillId="10" borderId="125" applyNumberFormat="0" applyFont="0" applyAlignment="0" applyProtection="0"/>
    <xf numFmtId="0" fontId="22" fillId="0" borderId="0" applyNumberFormat="0" applyFill="0" applyBorder="0" applyAlignment="0" applyProtection="0"/>
    <xf numFmtId="0" fontId="8" fillId="0" borderId="126" applyNumberFormat="0" applyFill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0" borderId="0"/>
  </cellStyleXfs>
  <cellXfs count="555">
    <xf numFmtId="0" fontId="0" fillId="0" borderId="0" xfId="0"/>
    <xf numFmtId="0" fontId="1" fillId="0" borderId="0" xfId="0" applyFont="1"/>
    <xf numFmtId="1" fontId="0" fillId="0" borderId="0" xfId="0" applyNumberFormat="1"/>
    <xf numFmtId="1" fontId="5" fillId="2" borderId="0" xfId="0" applyNumberFormat="1" applyFont="1" applyFill="1"/>
    <xf numFmtId="0" fontId="4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1" fillId="0" borderId="0" xfId="0" applyFont="1" applyProtection="1">
      <protection hidden="1"/>
    </xf>
    <xf numFmtId="0" fontId="26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32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 locked="0" hidden="1"/>
    </xf>
    <xf numFmtId="0" fontId="33" fillId="0" borderId="0" xfId="0" applyFont="1"/>
    <xf numFmtId="0" fontId="25" fillId="0" borderId="0" xfId="0" applyFont="1" applyAlignment="1">
      <alignment horizontal="right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" fillId="0" borderId="23" xfId="0" applyFont="1" applyBorder="1"/>
    <xf numFmtId="0" fontId="25" fillId="0" borderId="23" xfId="0" applyFont="1" applyBorder="1" applyAlignment="1">
      <alignment horizontal="right" vertical="center"/>
    </xf>
    <xf numFmtId="0" fontId="36" fillId="0" borderId="23" xfId="0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165" fontId="32" fillId="0" borderId="0" xfId="0" applyNumberFormat="1" applyFont="1" applyAlignment="1" applyProtection="1">
      <alignment horizontal="center" vertical="center"/>
      <protection locked="0" hidden="1"/>
    </xf>
    <xf numFmtId="164" fontId="32" fillId="0" borderId="0" xfId="0" applyNumberFormat="1" applyFont="1" applyAlignment="1" applyProtection="1">
      <alignment horizontal="center" vertical="center"/>
      <protection locked="0" hidden="1"/>
    </xf>
    <xf numFmtId="0" fontId="39" fillId="0" borderId="0" xfId="0" applyFont="1"/>
    <xf numFmtId="0" fontId="28" fillId="0" borderId="0" xfId="0" applyFont="1" applyAlignment="1" applyProtection="1">
      <alignment vertical="center" wrapText="1"/>
      <protection hidden="1"/>
    </xf>
    <xf numFmtId="3" fontId="43" fillId="0" borderId="10" xfId="0" applyNumberFormat="1" applyFont="1" applyBorder="1" applyAlignment="1" applyProtection="1">
      <alignment horizontal="center" vertical="center" wrapText="1"/>
      <protection hidden="1"/>
    </xf>
    <xf numFmtId="3" fontId="43" fillId="0" borderId="55" xfId="0" applyNumberFormat="1" applyFont="1" applyBorder="1" applyAlignment="1" applyProtection="1">
      <alignment horizontal="center" vertical="center" wrapText="1"/>
      <protection hidden="1"/>
    </xf>
    <xf numFmtId="3" fontId="43" fillId="3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69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hidden="1"/>
    </xf>
    <xf numFmtId="3" fontId="43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63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0" xfId="0" applyNumberFormat="1" applyFont="1" applyAlignment="1" applyProtection="1">
      <alignment horizontal="center" vertical="center" wrapText="1"/>
      <protection hidden="1"/>
    </xf>
    <xf numFmtId="0" fontId="25" fillId="0" borderId="0" xfId="0" applyFont="1"/>
    <xf numFmtId="0" fontId="41" fillId="0" borderId="0" xfId="0" applyFont="1" applyAlignment="1">
      <alignment horizontal="left" indent="8"/>
    </xf>
    <xf numFmtId="0" fontId="41" fillId="0" borderId="0" xfId="0" applyFont="1" applyAlignment="1">
      <alignment horizontal="left" indent="16"/>
    </xf>
    <xf numFmtId="0" fontId="41" fillId="0" borderId="41" xfId="0" applyFont="1" applyBorder="1" applyAlignment="1">
      <alignment horizontal="left" indent="8"/>
    </xf>
    <xf numFmtId="0" fontId="41" fillId="0" borderId="41" xfId="0" applyFont="1" applyBorder="1" applyAlignment="1">
      <alignment horizontal="left" indent="16"/>
    </xf>
    <xf numFmtId="0" fontId="47" fillId="3" borderId="31" xfId="0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25" fillId="0" borderId="117" xfId="0" applyFont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3" fontId="43" fillId="0" borderId="22" xfId="0" applyNumberFormat="1" applyFont="1" applyBorder="1" applyAlignment="1" applyProtection="1">
      <alignment horizontal="center" vertical="center" wrapText="1"/>
      <protection hidden="1"/>
    </xf>
    <xf numFmtId="3" fontId="43" fillId="3" borderId="116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111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49" xfId="0" applyNumberFormat="1" applyFont="1" applyBorder="1" applyAlignment="1" applyProtection="1">
      <alignment horizontal="center" vertical="center" wrapText="1"/>
      <protection hidden="1"/>
    </xf>
    <xf numFmtId="3" fontId="43" fillId="3" borderId="113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0" borderId="44" xfId="0" applyNumberFormat="1" applyFont="1" applyBorder="1" applyAlignment="1" applyProtection="1">
      <alignment horizontal="center" vertical="center" wrapText="1"/>
      <protection hidden="1"/>
    </xf>
    <xf numFmtId="3" fontId="43" fillId="3" borderId="114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38" fillId="0" borderId="0" xfId="0" applyFont="1" applyAlignment="1" applyProtection="1">
      <alignment horizontal="left" vertical="center" indent="2"/>
      <protection hidden="1"/>
    </xf>
    <xf numFmtId="0" fontId="42" fillId="0" borderId="0" xfId="0" applyFont="1" applyAlignment="1">
      <alignment horizontal="left" indent="10"/>
    </xf>
    <xf numFmtId="0" fontId="48" fillId="0" borderId="127" xfId="0" applyFont="1" applyBorder="1" applyAlignment="1">
      <alignment horizontal="center" wrapText="1"/>
    </xf>
    <xf numFmtId="0" fontId="48" fillId="0" borderId="50" xfId="0" applyFont="1" applyBorder="1" applyAlignment="1">
      <alignment horizontal="center" wrapText="1"/>
    </xf>
    <xf numFmtId="0" fontId="48" fillId="0" borderId="73" xfId="0" applyFont="1" applyBorder="1" applyAlignment="1">
      <alignment horizontal="center" wrapText="1"/>
    </xf>
    <xf numFmtId="0" fontId="48" fillId="0" borderId="86" xfId="0" applyFont="1" applyBorder="1" applyAlignment="1">
      <alignment horizontal="center" wrapText="1"/>
    </xf>
    <xf numFmtId="0" fontId="48" fillId="0" borderId="80" xfId="0" applyFont="1" applyBorder="1" applyAlignment="1">
      <alignment horizontal="center" wrapText="1"/>
    </xf>
    <xf numFmtId="3" fontId="43" fillId="0" borderId="76" xfId="0" applyNumberFormat="1" applyFont="1" applyBorder="1" applyAlignment="1" applyProtection="1">
      <alignment horizontal="center" vertical="center" wrapText="1"/>
      <protection hidden="1"/>
    </xf>
    <xf numFmtId="3" fontId="43" fillId="0" borderId="62" xfId="0" applyNumberFormat="1" applyFont="1" applyBorder="1" applyAlignment="1" applyProtection="1">
      <alignment horizontal="center" vertical="center" wrapText="1"/>
      <protection hidden="1"/>
    </xf>
    <xf numFmtId="3" fontId="43" fillId="0" borderId="81" xfId="0" applyNumberFormat="1" applyFont="1" applyBorder="1" applyAlignment="1" applyProtection="1">
      <alignment horizontal="center" vertical="center" wrapText="1"/>
      <protection hidden="1"/>
    </xf>
    <xf numFmtId="3" fontId="43" fillId="3" borderId="75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8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31" xfId="0" applyNumberFormat="1" applyFont="1" applyBorder="1" applyAlignment="1" applyProtection="1">
      <alignment horizontal="center" vertical="center" wrapText="1"/>
      <protection hidden="1"/>
    </xf>
    <xf numFmtId="3" fontId="43" fillId="0" borderId="33" xfId="0" applyNumberFormat="1" applyFont="1" applyBorder="1" applyAlignment="1" applyProtection="1">
      <alignment horizontal="center" vertical="center" wrapText="1"/>
      <protection hidden="1"/>
    </xf>
    <xf numFmtId="3" fontId="43" fillId="0" borderId="83" xfId="0" applyNumberFormat="1" applyFont="1" applyBorder="1" applyAlignment="1" applyProtection="1">
      <alignment horizontal="center" vertical="center" wrapText="1"/>
      <protection hidden="1"/>
    </xf>
    <xf numFmtId="3" fontId="43" fillId="3" borderId="84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72" xfId="0" applyNumberFormat="1" applyFont="1" applyBorder="1" applyAlignment="1" applyProtection="1">
      <alignment horizontal="center" vertical="center" wrapText="1"/>
      <protection hidden="1"/>
    </xf>
    <xf numFmtId="3" fontId="43" fillId="0" borderId="74" xfId="0" applyNumberFormat="1" applyFont="1" applyBorder="1" applyAlignment="1" applyProtection="1">
      <alignment horizontal="center" vertical="center" wrapText="1"/>
      <protection hidden="1"/>
    </xf>
    <xf numFmtId="3" fontId="43" fillId="0" borderId="70" xfId="0" applyNumberFormat="1" applyFont="1" applyBorder="1" applyAlignment="1" applyProtection="1">
      <alignment horizontal="center" vertical="center" wrapText="1"/>
      <protection hidden="1"/>
    </xf>
    <xf numFmtId="3" fontId="43" fillId="0" borderId="106" xfId="0" applyNumberFormat="1" applyFont="1" applyBorder="1" applyAlignment="1" applyProtection="1">
      <alignment horizontal="center" vertical="center" wrapText="1"/>
      <protection hidden="1"/>
    </xf>
    <xf numFmtId="3" fontId="43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left"/>
    </xf>
    <xf numFmtId="0" fontId="41" fillId="0" borderId="0" xfId="0" applyFont="1" applyAlignment="1">
      <alignment horizontal="left" indent="10"/>
    </xf>
    <xf numFmtId="0" fontId="26" fillId="0" borderId="11" xfId="0" applyFont="1" applyBorder="1" applyAlignment="1">
      <alignment horizontal="left" vertical="center" wrapText="1" indent="1"/>
    </xf>
    <xf numFmtId="0" fontId="26" fillId="0" borderId="33" xfId="0" applyFont="1" applyBorder="1" applyAlignment="1">
      <alignment horizontal="left" vertical="center" wrapText="1" indent="1"/>
    </xf>
    <xf numFmtId="0" fontId="26" fillId="0" borderId="17" xfId="0" applyFont="1" applyBorder="1" applyAlignment="1">
      <alignment horizontal="left" vertical="center" wrapText="1" indent="1"/>
    </xf>
    <xf numFmtId="3" fontId="43" fillId="0" borderId="63" xfId="0" applyNumberFormat="1" applyFont="1" applyBorder="1" applyAlignment="1" applyProtection="1">
      <alignment horizontal="center" vertical="center" wrapText="1"/>
      <protection hidden="1"/>
    </xf>
    <xf numFmtId="3" fontId="43" fillId="0" borderId="17" xfId="0" applyNumberFormat="1" applyFont="1" applyBorder="1" applyAlignment="1" applyProtection="1">
      <alignment horizontal="center" vertical="center" wrapText="1"/>
      <protection hidden="1"/>
    </xf>
    <xf numFmtId="3" fontId="43" fillId="0" borderId="79" xfId="0" applyNumberFormat="1" applyFont="1" applyBorder="1" applyAlignment="1" applyProtection="1">
      <alignment horizontal="center" vertical="center" wrapText="1"/>
      <protection hidden="1"/>
    </xf>
    <xf numFmtId="3" fontId="43" fillId="3" borderId="8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>
      <alignment horizontal="left" vertical="center" wrapText="1" indent="2"/>
    </xf>
    <xf numFmtId="3" fontId="4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indent="16"/>
    </xf>
    <xf numFmtId="0" fontId="48" fillId="0" borderId="44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64" xfId="0" applyFont="1" applyBorder="1" applyAlignment="1">
      <alignment horizontal="center" wrapText="1"/>
    </xf>
    <xf numFmtId="0" fontId="48" fillId="0" borderId="92" xfId="0" applyFont="1" applyBorder="1" applyAlignment="1">
      <alignment horizontal="center" wrapText="1"/>
    </xf>
    <xf numFmtId="0" fontId="48" fillId="0" borderId="91" xfId="0" applyFont="1" applyBorder="1" applyAlignment="1">
      <alignment horizontal="center" wrapText="1"/>
    </xf>
    <xf numFmtId="0" fontId="48" fillId="0" borderId="88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26" fillId="0" borderId="10" xfId="0" applyFont="1" applyBorder="1" applyAlignment="1">
      <alignment horizontal="left" vertical="center" wrapText="1"/>
    </xf>
    <xf numFmtId="3" fontId="43" fillId="0" borderId="14" xfId="0" applyNumberFormat="1" applyFont="1" applyBorder="1" applyAlignment="1" applyProtection="1">
      <alignment horizontal="center" vertical="center" wrapText="1"/>
      <protection hidden="1"/>
    </xf>
    <xf numFmtId="3" fontId="43" fillId="0" borderId="93" xfId="0" applyNumberFormat="1" applyFont="1" applyBorder="1" applyAlignment="1" applyProtection="1">
      <alignment horizontal="center" vertical="center" wrapText="1"/>
      <protection hidden="1"/>
    </xf>
    <xf numFmtId="3" fontId="43" fillId="3" borderId="55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94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 indent="2"/>
    </xf>
    <xf numFmtId="0" fontId="44" fillId="0" borderId="36" xfId="0" applyFont="1" applyBorder="1" applyAlignment="1">
      <alignment horizontal="left" vertical="center" wrapText="1" indent="2"/>
    </xf>
    <xf numFmtId="0" fontId="38" fillId="0" borderId="41" xfId="0" applyFont="1" applyBorder="1" applyAlignment="1">
      <alignment horizontal="left" vertical="center" wrapText="1" indent="2"/>
    </xf>
    <xf numFmtId="0" fontId="1" fillId="0" borderId="26" xfId="0" applyFont="1" applyBorder="1" applyAlignment="1">
      <alignment horizontal="left" vertical="center" wrapText="1" indent="2"/>
    </xf>
    <xf numFmtId="0" fontId="26" fillId="0" borderId="27" xfId="0" applyFont="1" applyBorder="1" applyAlignment="1">
      <alignment horizontal="left" vertical="center" wrapText="1"/>
    </xf>
    <xf numFmtId="3" fontId="43" fillId="0" borderId="51" xfId="0" applyNumberFormat="1" applyFont="1" applyBorder="1" applyAlignment="1" applyProtection="1">
      <alignment horizontal="center" vertical="center" wrapText="1"/>
      <protection hidden="1"/>
    </xf>
    <xf numFmtId="3" fontId="43" fillId="0" borderId="61" xfId="0" applyNumberFormat="1" applyFont="1" applyBorder="1" applyAlignment="1" applyProtection="1">
      <alignment horizontal="center" vertical="center" wrapText="1"/>
      <protection hidden="1"/>
    </xf>
    <xf numFmtId="3" fontId="43" fillId="0" borderId="21" xfId="0" applyNumberFormat="1" applyFont="1" applyBorder="1" applyAlignment="1" applyProtection="1">
      <alignment horizontal="center" vertical="center" wrapText="1"/>
      <protection hidden="1"/>
    </xf>
    <xf numFmtId="3" fontId="43" fillId="0" borderId="103" xfId="0" applyNumberFormat="1" applyFont="1" applyBorder="1" applyAlignment="1" applyProtection="1">
      <alignment horizontal="center" vertical="center" wrapText="1"/>
      <protection hidden="1"/>
    </xf>
    <xf numFmtId="3" fontId="43" fillId="0" borderId="104" xfId="0" applyNumberFormat="1" applyFont="1" applyBorder="1" applyAlignment="1" applyProtection="1">
      <alignment horizontal="center" vertical="center" wrapText="1"/>
      <protection hidden="1"/>
    </xf>
    <xf numFmtId="3" fontId="43" fillId="3" borderId="105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0" xfId="0" applyNumberFormat="1" applyFont="1" applyAlignment="1" applyProtection="1">
      <alignment horizontal="center" vertical="center" wrapText="1"/>
      <protection hidden="1"/>
    </xf>
    <xf numFmtId="0" fontId="50" fillId="0" borderId="0" xfId="0" applyFont="1" applyAlignment="1">
      <alignment vertical="center" wrapText="1"/>
    </xf>
    <xf numFmtId="3" fontId="51" fillId="0" borderId="0" xfId="0" applyNumberFormat="1" applyFont="1"/>
    <xf numFmtId="49" fontId="52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Protection="1">
      <protection hidden="1"/>
    </xf>
    <xf numFmtId="0" fontId="25" fillId="0" borderId="12" xfId="0" applyFont="1" applyBorder="1" applyAlignment="1" applyProtection="1">
      <alignment horizontal="right" vertical="center"/>
      <protection hidden="1"/>
    </xf>
    <xf numFmtId="0" fontId="25" fillId="0" borderId="12" xfId="0" applyFont="1" applyBorder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40" fillId="0" borderId="0" xfId="0" applyFont="1" applyAlignment="1" applyProtection="1">
      <alignment vertical="center" wrapText="1"/>
      <protection hidden="1"/>
    </xf>
    <xf numFmtId="3" fontId="43" fillId="0" borderId="0" xfId="0" applyNumberFormat="1" applyFont="1" applyAlignment="1" applyProtection="1">
      <alignment horizontal="center" vertical="center" wrapText="1"/>
      <protection locked="0"/>
    </xf>
    <xf numFmtId="3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5" fillId="0" borderId="54" xfId="0" applyFont="1" applyBorder="1" applyAlignment="1">
      <alignment horizontal="center" vertical="center" wrapText="1"/>
    </xf>
    <xf numFmtId="3" fontId="43" fillId="0" borderId="131" xfId="0" applyNumberFormat="1" applyFont="1" applyBorder="1" applyAlignment="1" applyProtection="1">
      <alignment horizontal="center" vertical="center" wrapText="1"/>
      <protection hidden="1"/>
    </xf>
    <xf numFmtId="3" fontId="43" fillId="0" borderId="132" xfId="0" applyNumberFormat="1" applyFont="1" applyBorder="1" applyAlignment="1" applyProtection="1">
      <alignment horizontal="center" vertical="center" wrapText="1"/>
      <protection hidden="1"/>
    </xf>
    <xf numFmtId="3" fontId="43" fillId="0" borderId="129" xfId="0" applyNumberFormat="1" applyFont="1" applyBorder="1" applyAlignment="1" applyProtection="1">
      <alignment horizontal="center" vertical="center" wrapText="1"/>
      <protection hidden="1"/>
    </xf>
    <xf numFmtId="3" fontId="43" fillId="0" borderId="133" xfId="0" applyNumberFormat="1" applyFont="1" applyBorder="1" applyAlignment="1" applyProtection="1">
      <alignment horizontal="center" vertical="center" wrapText="1"/>
      <protection hidden="1"/>
    </xf>
    <xf numFmtId="3" fontId="43" fillId="3" borderId="13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34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29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09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36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36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38" xfId="0" applyNumberFormat="1" applyFont="1" applyBorder="1" applyAlignment="1" applyProtection="1">
      <alignment horizontal="center" vertical="center" wrapText="1"/>
      <protection hidden="1"/>
    </xf>
    <xf numFmtId="3" fontId="43" fillId="0" borderId="139" xfId="0" applyNumberFormat="1" applyFont="1" applyBorder="1" applyAlignment="1" applyProtection="1">
      <alignment horizontal="center" vertical="center" wrapText="1"/>
      <protection hidden="1"/>
    </xf>
    <xf numFmtId="3" fontId="43" fillId="0" borderId="12" xfId="0" applyNumberFormat="1" applyFont="1" applyBorder="1" applyAlignment="1" applyProtection="1">
      <alignment horizontal="center" vertical="center" wrapText="1"/>
      <protection hidden="1"/>
    </xf>
    <xf numFmtId="3" fontId="43" fillId="0" borderId="140" xfId="0" applyNumberFormat="1" applyFont="1" applyBorder="1" applyAlignment="1" applyProtection="1">
      <alignment horizontal="center" vertical="center" wrapText="1"/>
      <protection hidden="1"/>
    </xf>
    <xf numFmtId="3" fontId="43" fillId="3" borderId="139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41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42" xfId="0" applyNumberFormat="1" applyFont="1" applyBorder="1" applyAlignment="1" applyProtection="1">
      <alignment horizontal="center" vertical="center" wrapText="1"/>
      <protection hidden="1"/>
    </xf>
    <xf numFmtId="3" fontId="43" fillId="0" borderId="143" xfId="0" applyNumberFormat="1" applyFont="1" applyBorder="1" applyAlignment="1" applyProtection="1">
      <alignment horizontal="center" vertical="center" wrapText="1"/>
      <protection hidden="1"/>
    </xf>
    <xf numFmtId="3" fontId="43" fillId="0" borderId="144" xfId="0" applyNumberFormat="1" applyFont="1" applyBorder="1" applyAlignment="1" applyProtection="1">
      <alignment horizontal="center" vertical="center" wrapText="1"/>
      <protection hidden="1"/>
    </xf>
    <xf numFmtId="3" fontId="43" fillId="0" borderId="145" xfId="0" applyNumberFormat="1" applyFont="1" applyBorder="1" applyAlignment="1" applyProtection="1">
      <alignment horizontal="center" vertical="center" wrapText="1"/>
      <protection hidden="1"/>
    </xf>
    <xf numFmtId="3" fontId="43" fillId="3" borderId="14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46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44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47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43" fillId="0" borderId="148" xfId="0" applyNumberFormat="1" applyFont="1" applyBorder="1" applyAlignment="1" applyProtection="1">
      <alignment horizontal="center" vertical="center" wrapText="1"/>
      <protection hidden="1"/>
    </xf>
    <xf numFmtId="3" fontId="43" fillId="0" borderId="128" xfId="0" applyNumberFormat="1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/>
    <xf numFmtId="3" fontId="43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149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132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150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51" xfId="0" applyNumberFormat="1" applyFont="1" applyBorder="1" applyAlignment="1" applyProtection="1">
      <alignment horizontal="center" vertical="center" wrapText="1"/>
      <protection hidden="1"/>
    </xf>
    <xf numFmtId="3" fontId="43" fillId="0" borderId="116" xfId="0" applyNumberFormat="1" applyFont="1" applyBorder="1" applyAlignment="1" applyProtection="1">
      <alignment horizontal="center" vertical="center" wrapText="1"/>
      <protection hidden="1"/>
    </xf>
    <xf numFmtId="3" fontId="43" fillId="0" borderId="111" xfId="0" applyNumberFormat="1" applyFont="1" applyBorder="1" applyAlignment="1" applyProtection="1">
      <alignment horizontal="center" vertical="center" wrapText="1"/>
      <protection hidden="1"/>
    </xf>
    <xf numFmtId="3" fontId="43" fillId="0" borderId="40" xfId="0" applyNumberFormat="1" applyFont="1" applyBorder="1" applyAlignment="1" applyProtection="1">
      <alignment horizontal="center" vertical="center" wrapText="1"/>
      <protection hidden="1"/>
    </xf>
    <xf numFmtId="3" fontId="43" fillId="0" borderId="113" xfId="0" applyNumberFormat="1" applyFont="1" applyBorder="1" applyAlignment="1" applyProtection="1">
      <alignment horizontal="center" vertical="center" wrapText="1"/>
      <protection hidden="1"/>
    </xf>
    <xf numFmtId="3" fontId="43" fillId="0" borderId="32" xfId="0" applyNumberFormat="1" applyFont="1" applyBorder="1" applyAlignment="1" applyProtection="1">
      <alignment horizontal="center" vertical="center" wrapText="1"/>
      <protection hidden="1"/>
    </xf>
    <xf numFmtId="3" fontId="43" fillId="0" borderId="152" xfId="0" applyNumberFormat="1" applyFont="1" applyBorder="1" applyAlignment="1" applyProtection="1">
      <alignment horizontal="center" vertical="center" wrapText="1"/>
      <protection hidden="1"/>
    </xf>
    <xf numFmtId="3" fontId="43" fillId="3" borderId="153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109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>
      <alignment horizontal="left" vertical="center" wrapText="1"/>
    </xf>
    <xf numFmtId="3" fontId="43" fillId="0" borderId="155" xfId="0" applyNumberFormat="1" applyFont="1" applyBorder="1" applyAlignment="1" applyProtection="1">
      <alignment horizontal="center" vertical="center" wrapText="1"/>
      <protection hidden="1"/>
    </xf>
    <xf numFmtId="3" fontId="43" fillId="3" borderId="156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157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3" borderId="158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74" xfId="0" applyNumberFormat="1" applyFont="1" applyFill="1" applyBorder="1" applyAlignment="1" applyProtection="1">
      <alignment horizontal="center" vertical="center" wrapText="1"/>
      <protection locked="0" hidden="1"/>
    </xf>
    <xf numFmtId="3" fontId="43" fillId="0" borderId="161" xfId="0" applyNumberFormat="1" applyFont="1" applyBorder="1" applyAlignment="1" applyProtection="1">
      <alignment horizontal="center" vertical="center" wrapText="1"/>
      <protection hidden="1"/>
    </xf>
    <xf numFmtId="3" fontId="43" fillId="3" borderId="16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6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Border="1"/>
    <xf numFmtId="0" fontId="41" fillId="0" borderId="0" xfId="0" applyFont="1"/>
    <xf numFmtId="0" fontId="38" fillId="0" borderId="0" xfId="0" applyFont="1"/>
    <xf numFmtId="0" fontId="59" fillId="0" borderId="0" xfId="0" applyFont="1" applyAlignment="1">
      <alignment horizontal="left" indent="13"/>
    </xf>
    <xf numFmtId="0" fontId="60" fillId="0" borderId="0" xfId="0" applyFont="1" applyAlignment="1">
      <alignment horizontal="left" indent="10"/>
    </xf>
    <xf numFmtId="0" fontId="59" fillId="0" borderId="17" xfId="0" applyFont="1" applyBorder="1" applyAlignment="1">
      <alignment horizontal="left" indent="13"/>
    </xf>
    <xf numFmtId="0" fontId="47" fillId="0" borderId="44" xfId="0" applyFont="1" applyBorder="1" applyAlignment="1">
      <alignment horizontal="center" wrapText="1"/>
    </xf>
    <xf numFmtId="0" fontId="47" fillId="0" borderId="50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86" xfId="0" applyFont="1" applyBorder="1" applyAlignment="1">
      <alignment horizontal="center" wrapText="1"/>
    </xf>
    <xf numFmtId="0" fontId="47" fillId="0" borderId="80" xfId="0" applyFont="1" applyBorder="1" applyAlignment="1">
      <alignment horizontal="center" wrapText="1"/>
    </xf>
    <xf numFmtId="0" fontId="47" fillId="0" borderId="79" xfId="0" applyFont="1" applyBorder="1" applyAlignment="1">
      <alignment horizontal="center" wrapText="1"/>
    </xf>
    <xf numFmtId="0" fontId="43" fillId="0" borderId="22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3" fillId="0" borderId="92" xfId="0" applyFont="1" applyBorder="1" applyAlignment="1" applyProtection="1">
      <alignment horizontal="center" vertical="center" wrapText="1"/>
      <protection hidden="1"/>
    </xf>
    <xf numFmtId="0" fontId="43" fillId="0" borderId="81" xfId="0" applyFont="1" applyBorder="1" applyAlignment="1" applyProtection="1">
      <alignment horizontal="center" vertical="center" wrapText="1"/>
      <protection hidden="1"/>
    </xf>
    <xf numFmtId="0" fontId="43" fillId="0" borderId="62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 vertical="center"/>
    </xf>
    <xf numFmtId="0" fontId="6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/>
    <xf numFmtId="3" fontId="43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1" xfId="0" applyFont="1" applyBorder="1" applyAlignment="1">
      <alignment horizontal="left" vertical="center" wrapText="1" indent="2"/>
    </xf>
    <xf numFmtId="0" fontId="50" fillId="0" borderId="0" xfId="0" applyFont="1" applyAlignment="1" applyProtection="1">
      <alignment wrapText="1"/>
      <protection hidden="1"/>
    </xf>
    <xf numFmtId="0" fontId="59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 horizontal="left" indent="4"/>
      <protection hidden="1"/>
    </xf>
    <xf numFmtId="0" fontId="38" fillId="0" borderId="0" xfId="0" applyFont="1" applyProtection="1">
      <protection hidden="1"/>
    </xf>
    <xf numFmtId="0" fontId="59" fillId="0" borderId="0" xfId="0" applyFont="1" applyProtection="1">
      <protection hidden="1"/>
    </xf>
    <xf numFmtId="0" fontId="56" fillId="0" borderId="10" xfId="0" applyFont="1" applyBorder="1" applyAlignment="1" applyProtection="1">
      <alignment horizontal="left" vertical="center" wrapText="1" indent="2"/>
      <protection hidden="1"/>
    </xf>
    <xf numFmtId="0" fontId="44" fillId="0" borderId="17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3" fontId="47" fillId="0" borderId="20" xfId="0" applyNumberFormat="1" applyFont="1" applyBorder="1" applyAlignment="1" applyProtection="1">
      <alignment horizontal="center" vertical="center" wrapText="1"/>
      <protection hidden="1"/>
    </xf>
    <xf numFmtId="3" fontId="43" fillId="0" borderId="177" xfId="0" applyNumberFormat="1" applyFont="1" applyBorder="1" applyAlignment="1" applyProtection="1">
      <alignment horizontal="center" vertical="center" wrapText="1"/>
      <protection hidden="1"/>
    </xf>
    <xf numFmtId="3" fontId="43" fillId="0" borderId="178" xfId="0" applyNumberFormat="1" applyFont="1" applyBorder="1" applyAlignment="1" applyProtection="1">
      <alignment horizontal="center" vertical="center" wrapText="1"/>
      <protection hidden="1"/>
    </xf>
    <xf numFmtId="3" fontId="43" fillId="0" borderId="163" xfId="0" applyNumberFormat="1" applyFont="1" applyBorder="1" applyAlignment="1" applyProtection="1">
      <alignment horizontal="center" vertical="center" wrapText="1"/>
      <protection hidden="1"/>
    </xf>
    <xf numFmtId="3" fontId="43" fillId="0" borderId="179" xfId="0" applyNumberFormat="1" applyFont="1" applyBorder="1" applyAlignment="1" applyProtection="1">
      <alignment horizontal="center" vertical="center" wrapText="1"/>
      <protection hidden="1"/>
    </xf>
    <xf numFmtId="3" fontId="43" fillId="3" borderId="180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79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81" xfId="0" applyNumberFormat="1" applyFont="1" applyBorder="1" applyAlignment="1" applyProtection="1">
      <alignment horizontal="center" vertical="center" wrapText="1"/>
      <protection hidden="1"/>
    </xf>
    <xf numFmtId="3" fontId="43" fillId="3" borderId="18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81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8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 vertical="center" wrapText="1" indent="1"/>
    </xf>
    <xf numFmtId="0" fontId="44" fillId="0" borderId="33" xfId="0" applyFont="1" applyBorder="1" applyAlignment="1">
      <alignment horizontal="left" vertical="center" wrapText="1" indent="1"/>
    </xf>
    <xf numFmtId="0" fontId="38" fillId="0" borderId="0" xfId="0" applyFont="1" applyAlignment="1" applyProtection="1">
      <alignment horizontal="left" vertical="top" wrapText="1"/>
      <protection locked="0"/>
    </xf>
    <xf numFmtId="0" fontId="63" fillId="0" borderId="0" xfId="0" applyFont="1"/>
    <xf numFmtId="0" fontId="34" fillId="0" borderId="36" xfId="0" applyFont="1" applyBorder="1" applyAlignment="1">
      <alignment horizontal="left" vertical="center" indent="3"/>
    </xf>
    <xf numFmtId="0" fontId="34" fillId="0" borderId="135" xfId="0" applyFont="1" applyBorder="1" applyAlignment="1">
      <alignment horizontal="left" vertical="center" wrapText="1" indent="3"/>
    </xf>
    <xf numFmtId="0" fontId="28" fillId="0" borderId="48" xfId="0" applyFont="1" applyBorder="1" applyAlignment="1">
      <alignment horizontal="left" vertical="center" wrapText="1" indent="2"/>
    </xf>
    <xf numFmtId="0" fontId="28" fillId="0" borderId="130" xfId="0" applyFont="1" applyBorder="1" applyAlignment="1">
      <alignment horizontal="left" vertical="center" wrapText="1" indent="2"/>
    </xf>
    <xf numFmtId="0" fontId="1" fillId="0" borderId="135" xfId="0" applyFont="1" applyBorder="1" applyAlignment="1">
      <alignment horizontal="left" vertical="center" wrapText="1" indent="4"/>
    </xf>
    <xf numFmtId="0" fontId="1" fillId="0" borderId="130" xfId="0" applyFont="1" applyBorder="1" applyAlignment="1">
      <alignment horizontal="left" vertical="center" wrapText="1" indent="4"/>
    </xf>
    <xf numFmtId="0" fontId="28" fillId="0" borderId="154" xfId="0" applyFont="1" applyBorder="1" applyAlignment="1">
      <alignment horizontal="left" vertical="center" wrapText="1" indent="2"/>
    </xf>
    <xf numFmtId="0" fontId="28" fillId="0" borderId="71" xfId="0" applyFont="1" applyBorder="1" applyAlignment="1">
      <alignment horizontal="left" vertical="center" wrapText="1" indent="2"/>
    </xf>
    <xf numFmtId="0" fontId="34" fillId="0" borderId="48" xfId="0" applyFont="1" applyBorder="1" applyAlignment="1">
      <alignment horizontal="left" vertical="center" wrapText="1" indent="2"/>
    </xf>
    <xf numFmtId="0" fontId="44" fillId="0" borderId="154" xfId="0" applyFont="1" applyBorder="1" applyAlignment="1">
      <alignment horizontal="left" vertical="center" wrapText="1"/>
    </xf>
    <xf numFmtId="0" fontId="34" fillId="0" borderId="154" xfId="0" applyFont="1" applyBorder="1" applyAlignment="1">
      <alignment horizontal="left" vertical="center" wrapText="1" indent="2"/>
    </xf>
    <xf numFmtId="0" fontId="34" fillId="0" borderId="130" xfId="0" applyFont="1" applyBorder="1" applyAlignment="1">
      <alignment horizontal="left" vertical="center" wrapText="1" indent="2"/>
    </xf>
    <xf numFmtId="3" fontId="43" fillId="0" borderId="156" xfId="0" applyNumberFormat="1" applyFont="1" applyBorder="1" applyAlignment="1" applyProtection="1">
      <alignment horizontal="center" vertical="center" wrapText="1"/>
      <protection hidden="1"/>
    </xf>
    <xf numFmtId="3" fontId="43" fillId="0" borderId="157" xfId="0" applyNumberFormat="1" applyFont="1" applyBorder="1" applyAlignment="1" applyProtection="1">
      <alignment horizontal="center" vertical="center" wrapText="1"/>
      <protection hidden="1"/>
    </xf>
    <xf numFmtId="3" fontId="43" fillId="0" borderId="158" xfId="0" applyNumberFormat="1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 vertical="center"/>
    </xf>
    <xf numFmtId="0" fontId="49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>
      <alignment horizontal="center" vertical="center"/>
    </xf>
    <xf numFmtId="0" fontId="49" fillId="0" borderId="41" xfId="0" applyFont="1" applyBorder="1" applyAlignment="1">
      <alignment vertical="center"/>
    </xf>
    <xf numFmtId="0" fontId="55" fillId="0" borderId="19" xfId="0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left" vertical="center" indent="3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8" fillId="0" borderId="79" xfId="0" applyFont="1" applyBorder="1" applyAlignment="1">
      <alignment horizontal="center" wrapText="1"/>
    </xf>
    <xf numFmtId="0" fontId="48" fillId="0" borderId="85" xfId="0" applyFont="1" applyBorder="1" applyAlignment="1">
      <alignment horizontal="center" wrapText="1"/>
    </xf>
    <xf numFmtId="0" fontId="65" fillId="0" borderId="26" xfId="0" applyFont="1" applyBorder="1" applyAlignment="1">
      <alignment horizontal="left" vertical="center" wrapText="1"/>
    </xf>
    <xf numFmtId="3" fontId="2" fillId="0" borderId="194" xfId="0" applyNumberFormat="1" applyFont="1" applyBorder="1" applyAlignment="1">
      <alignment horizontal="center" vertical="center" wrapText="1"/>
    </xf>
    <xf numFmtId="3" fontId="2" fillId="0" borderId="19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96" xfId="0" applyNumberFormat="1" applyFont="1" applyBorder="1" applyAlignment="1">
      <alignment horizontal="center" vertical="center" wrapText="1"/>
    </xf>
    <xf numFmtId="3" fontId="2" fillId="0" borderId="197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indent="2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83" xfId="0" applyNumberFormat="1" applyFont="1" applyBorder="1" applyAlignment="1">
      <alignment horizontal="center" vertical="center" wrapText="1"/>
    </xf>
    <xf numFmtId="0" fontId="25" fillId="0" borderId="70" xfId="0" applyFont="1" applyBorder="1" applyAlignment="1">
      <alignment horizontal="left" vertical="center" indent="2"/>
    </xf>
    <xf numFmtId="3" fontId="2" fillId="0" borderId="72" xfId="0" applyNumberFormat="1" applyFont="1" applyBorder="1" applyAlignment="1">
      <alignment horizontal="center" vertical="center" wrapText="1"/>
    </xf>
    <xf numFmtId="3" fontId="2" fillId="0" borderId="74" xfId="0" applyNumberFormat="1" applyFont="1" applyBorder="1" applyAlignment="1">
      <alignment horizontal="center" vertical="center" wrapText="1"/>
    </xf>
    <xf numFmtId="3" fontId="2" fillId="0" borderId="70" xfId="0" applyNumberFormat="1" applyFont="1" applyBorder="1" applyAlignment="1">
      <alignment horizontal="center" vertical="center" wrapText="1"/>
    </xf>
    <xf numFmtId="3" fontId="2" fillId="0" borderId="10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41" fillId="0" borderId="0" xfId="0" applyFont="1" applyAlignment="1">
      <alignment horizontal="left" vertical="center" wrapText="1" indent="4"/>
    </xf>
    <xf numFmtId="0" fontId="69" fillId="0" borderId="0" xfId="0" applyFont="1" applyAlignment="1">
      <alignment horizontal="left" vertical="center" wrapText="1" indent="4"/>
    </xf>
    <xf numFmtId="0" fontId="33" fillId="0" borderId="0" xfId="0" applyFont="1" applyProtection="1">
      <protection hidden="1"/>
    </xf>
    <xf numFmtId="0" fontId="25" fillId="0" borderId="0" xfId="0" applyFont="1" applyAlignment="1">
      <alignment horizontal="left" vertical="center" wrapText="1" indent="1"/>
    </xf>
    <xf numFmtId="0" fontId="49" fillId="0" borderId="20" xfId="0" applyFont="1" applyBorder="1" applyAlignment="1" applyProtection="1">
      <alignment horizontal="center" wrapText="1"/>
      <protection hidden="1"/>
    </xf>
    <xf numFmtId="0" fontId="49" fillId="0" borderId="54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>
      <alignment horizontal="left" vertical="center" wrapText="1" indent="1"/>
    </xf>
    <xf numFmtId="0" fontId="49" fillId="0" borderId="33" xfId="0" applyFont="1" applyBorder="1" applyAlignment="1" applyProtection="1">
      <alignment horizontal="center" wrapText="1"/>
      <protection hidden="1"/>
    </xf>
    <xf numFmtId="0" fontId="49" fillId="0" borderId="48" xfId="0" applyFont="1" applyBorder="1" applyAlignment="1" applyProtection="1">
      <alignment horizontal="center" vertical="center" wrapText="1"/>
      <protection hidden="1"/>
    </xf>
    <xf numFmtId="0" fontId="43" fillId="0" borderId="49" xfId="0" applyFont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25" fillId="0" borderId="70" xfId="0" applyFont="1" applyBorder="1" applyAlignment="1">
      <alignment horizontal="left" vertical="center" wrapText="1" indent="1"/>
    </xf>
    <xf numFmtId="0" fontId="43" fillId="0" borderId="72" xfId="0" applyFont="1" applyBorder="1" applyAlignment="1" applyProtection="1">
      <alignment horizontal="center" vertical="center" wrapText="1"/>
      <protection hidden="1"/>
    </xf>
    <xf numFmtId="0" fontId="49" fillId="0" borderId="20" xfId="0" applyFont="1" applyBorder="1" applyAlignment="1" applyProtection="1">
      <alignment horizontal="center" vertical="top" wrapText="1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left" wrapText="1"/>
      <protection hidden="1"/>
    </xf>
    <xf numFmtId="0" fontId="2" fillId="0" borderId="0" xfId="0" applyFont="1" applyAlignment="1">
      <alignment vertical="top" wrapText="1"/>
    </xf>
    <xf numFmtId="3" fontId="2" fillId="3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84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74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41" fillId="0" borderId="17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17" xfId="0" applyFont="1" applyBorder="1" applyAlignment="1">
      <alignment horizontal="left"/>
    </xf>
    <xf numFmtId="0" fontId="41" fillId="0" borderId="41" xfId="0" applyFont="1" applyBorder="1" applyAlignment="1">
      <alignment horizontal="left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43" fillId="3" borderId="62" xfId="0" applyFont="1" applyFill="1" applyBorder="1" applyAlignment="1" applyProtection="1">
      <alignment horizontal="center" vertical="center" wrapText="1"/>
      <protection locked="0"/>
    </xf>
    <xf numFmtId="0" fontId="43" fillId="3" borderId="0" xfId="0" applyFont="1" applyFill="1" applyAlignment="1" applyProtection="1">
      <alignment horizontal="center" vertical="center" wrapText="1"/>
      <protection locked="0"/>
    </xf>
    <xf numFmtId="0" fontId="43" fillId="3" borderId="31" xfId="0" applyFont="1" applyFill="1" applyBorder="1" applyAlignment="1" applyProtection="1">
      <alignment horizontal="center" vertical="center" wrapText="1"/>
      <protection locked="0"/>
    </xf>
    <xf numFmtId="0" fontId="43" fillId="3" borderId="33" xfId="0" applyFont="1" applyFill="1" applyBorder="1" applyAlignment="1" applyProtection="1">
      <alignment horizontal="center" vertical="center" wrapText="1"/>
      <protection locked="0"/>
    </xf>
    <xf numFmtId="0" fontId="43" fillId="3" borderId="74" xfId="0" applyFont="1" applyFill="1" applyBorder="1" applyAlignment="1" applyProtection="1">
      <alignment horizontal="center" vertical="center" wrapText="1"/>
      <protection locked="0"/>
    </xf>
    <xf numFmtId="0" fontId="43" fillId="3" borderId="7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wrapText="1"/>
    </xf>
    <xf numFmtId="0" fontId="25" fillId="0" borderId="11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47" fillId="0" borderId="172" xfId="0" applyFont="1" applyBorder="1" applyAlignment="1" applyProtection="1">
      <alignment horizontal="center" vertical="center" wrapText="1"/>
      <protection hidden="1"/>
    </xf>
    <xf numFmtId="0" fontId="47" fillId="0" borderId="173" xfId="0" applyFont="1" applyBorder="1" applyAlignment="1" applyProtection="1">
      <alignment horizontal="center" vertical="center" wrapText="1"/>
      <protection hidden="1"/>
    </xf>
    <xf numFmtId="0" fontId="47" fillId="0" borderId="174" xfId="0" applyFont="1" applyBorder="1" applyAlignment="1" applyProtection="1">
      <alignment horizontal="center" vertical="center" wrapText="1"/>
      <protection hidden="1"/>
    </xf>
    <xf numFmtId="0" fontId="47" fillId="0" borderId="176" xfId="0" applyFont="1" applyBorder="1" applyAlignment="1" applyProtection="1">
      <alignment horizontal="center" vertical="center" wrapText="1"/>
      <protection hidden="1"/>
    </xf>
    <xf numFmtId="0" fontId="47" fillId="0" borderId="175" xfId="0" applyFont="1" applyBorder="1" applyAlignment="1" applyProtection="1">
      <alignment horizontal="center" vertical="center" wrapText="1"/>
      <protection hidden="1"/>
    </xf>
    <xf numFmtId="0" fontId="44" fillId="0" borderId="198" xfId="0" applyFont="1" applyBorder="1" applyAlignment="1" applyProtection="1">
      <alignment vertical="center"/>
      <protection hidden="1"/>
    </xf>
    <xf numFmtId="0" fontId="38" fillId="0" borderId="200" xfId="0" applyFont="1" applyBorder="1" applyAlignment="1" applyProtection="1">
      <alignment horizontal="right" vertical="center"/>
      <protection hidden="1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1" fontId="77" fillId="0" borderId="0" xfId="0" applyNumberFormat="1" applyFont="1"/>
    <xf numFmtId="0" fontId="78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right" vertical="center" wrapText="1"/>
    </xf>
    <xf numFmtId="0" fontId="44" fillId="0" borderId="36" xfId="0" applyFont="1" applyBorder="1" applyAlignment="1">
      <alignment horizontal="left" vertical="center" wrapText="1" indent="1"/>
    </xf>
    <xf numFmtId="3" fontId="43" fillId="0" borderId="109" xfId="0" applyNumberFormat="1" applyFont="1" applyBorder="1" applyAlignment="1" applyProtection="1">
      <alignment horizontal="center" vertical="center" wrapText="1"/>
      <protection hidden="1"/>
    </xf>
    <xf numFmtId="3" fontId="43" fillId="0" borderId="36" xfId="0" applyNumberFormat="1" applyFont="1" applyBorder="1" applyAlignment="1" applyProtection="1">
      <alignment horizontal="center" vertical="center" wrapText="1"/>
      <protection hidden="1"/>
    </xf>
    <xf numFmtId="3" fontId="43" fillId="0" borderId="204" xfId="0" applyNumberFormat="1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>
      <alignment horizontal="left" vertical="center"/>
    </xf>
    <xf numFmtId="3" fontId="43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/>
    <xf numFmtId="0" fontId="81" fillId="0" borderId="0" xfId="0" applyFont="1" applyAlignment="1">
      <alignment wrapText="1"/>
    </xf>
    <xf numFmtId="0" fontId="82" fillId="0" borderId="0" xfId="0" applyFont="1" applyAlignment="1">
      <alignment wrapText="1"/>
    </xf>
    <xf numFmtId="0" fontId="83" fillId="0" borderId="0" xfId="0" applyFont="1"/>
    <xf numFmtId="0" fontId="84" fillId="0" borderId="0" xfId="0" applyFont="1"/>
    <xf numFmtId="0" fontId="84" fillId="0" borderId="0" xfId="0" applyFont="1" applyAlignment="1">
      <alignment horizontal="center"/>
    </xf>
    <xf numFmtId="0" fontId="83" fillId="0" borderId="0" xfId="0" quotePrefix="1" applyFont="1"/>
    <xf numFmtId="14" fontId="83" fillId="0" borderId="0" xfId="0" quotePrefix="1" applyNumberFormat="1" applyFont="1"/>
    <xf numFmtId="0" fontId="4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8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7"/>
    </xf>
    <xf numFmtId="0" fontId="44" fillId="0" borderId="48" xfId="0" applyFont="1" applyBorder="1" applyAlignment="1">
      <alignment horizontal="left" vertical="center" wrapText="1" indent="7"/>
    </xf>
    <xf numFmtId="0" fontId="44" fillId="0" borderId="48" xfId="0" applyFont="1" applyBorder="1" applyAlignment="1">
      <alignment horizontal="left" vertical="center" wrapText="1" indent="2"/>
    </xf>
    <xf numFmtId="0" fontId="44" fillId="0" borderId="71" xfId="0" applyFont="1" applyBorder="1" applyAlignment="1">
      <alignment horizontal="left" vertical="center" wrapText="1" indent="2"/>
    </xf>
    <xf numFmtId="3" fontId="43" fillId="0" borderId="199" xfId="0" applyNumberFormat="1" applyFont="1" applyBorder="1" applyAlignment="1" applyProtection="1">
      <alignment horizontal="center" vertical="center" wrapText="1"/>
      <protection hidden="1"/>
    </xf>
    <xf numFmtId="0" fontId="38" fillId="0" borderId="20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center" vertical="center"/>
      <protection locked="0"/>
    </xf>
    <xf numFmtId="3" fontId="43" fillId="0" borderId="23" xfId="0" applyNumberFormat="1" applyFont="1" applyBorder="1" applyAlignment="1" applyProtection="1">
      <alignment horizontal="center" vertical="center" wrapText="1"/>
      <protection hidden="1"/>
    </xf>
    <xf numFmtId="3" fontId="43" fillId="0" borderId="203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vertical="center" wrapText="1"/>
      <protection hidden="1"/>
    </xf>
    <xf numFmtId="0" fontId="87" fillId="0" borderId="0" xfId="44" applyFont="1"/>
    <xf numFmtId="0" fontId="51" fillId="0" borderId="0" xfId="0" applyFont="1"/>
    <xf numFmtId="0" fontId="88" fillId="0" borderId="41" xfId="0" applyFont="1" applyBorder="1"/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5" xfId="0" applyFont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31" fillId="3" borderId="32" xfId="0" applyFont="1" applyFill="1" applyBorder="1" applyAlignment="1" applyProtection="1">
      <alignment horizontal="center" vertical="center"/>
      <protection locked="0" hidden="1"/>
    </xf>
    <xf numFmtId="0" fontId="31" fillId="3" borderId="33" xfId="0" applyFont="1" applyFill="1" applyBorder="1" applyAlignment="1" applyProtection="1">
      <alignment horizontal="center" vertical="center"/>
      <protection locked="0" hidden="1"/>
    </xf>
    <xf numFmtId="0" fontId="31" fillId="3" borderId="34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64" fontId="32" fillId="3" borderId="32" xfId="0" applyNumberFormat="1" applyFont="1" applyFill="1" applyBorder="1" applyAlignment="1" applyProtection="1">
      <alignment horizontal="center" vertical="center"/>
      <protection locked="0" hidden="1"/>
    </xf>
    <xf numFmtId="164" fontId="32" fillId="3" borderId="33" xfId="0" applyNumberFormat="1" applyFont="1" applyFill="1" applyBorder="1" applyAlignment="1" applyProtection="1">
      <alignment horizontal="center" vertical="center"/>
      <protection locked="0" hidden="1"/>
    </xf>
    <xf numFmtId="164" fontId="32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32" fillId="3" borderId="32" xfId="0" applyFont="1" applyFill="1" applyBorder="1" applyAlignment="1" applyProtection="1">
      <alignment horizontal="center" vertical="center"/>
      <protection locked="0" hidden="1"/>
    </xf>
    <xf numFmtId="0" fontId="32" fillId="3" borderId="34" xfId="0" applyFont="1" applyFill="1" applyBorder="1" applyAlignment="1" applyProtection="1">
      <alignment horizontal="center" vertical="center"/>
      <protection locked="0" hidden="1"/>
    </xf>
    <xf numFmtId="0" fontId="34" fillId="3" borderId="32" xfId="0" applyFont="1" applyFill="1" applyBorder="1" applyAlignment="1" applyProtection="1">
      <alignment horizontal="left" vertical="center" shrinkToFit="1"/>
      <protection locked="0" hidden="1"/>
    </xf>
    <xf numFmtId="0" fontId="34" fillId="3" borderId="33" xfId="0" applyFont="1" applyFill="1" applyBorder="1" applyAlignment="1" applyProtection="1">
      <alignment horizontal="left" vertical="center" shrinkToFit="1"/>
      <protection locked="0" hidden="1"/>
    </xf>
    <xf numFmtId="0" fontId="34" fillId="3" borderId="34" xfId="0" applyFont="1" applyFill="1" applyBorder="1" applyAlignment="1" applyProtection="1">
      <alignment horizontal="left" vertical="center" shrinkToFit="1"/>
      <protection locked="0" hidden="1"/>
    </xf>
    <xf numFmtId="0" fontId="32" fillId="0" borderId="0" xfId="0" applyFont="1" applyAlignment="1" applyProtection="1">
      <alignment horizontal="center" vertical="center"/>
      <protection locked="0" hidden="1"/>
    </xf>
    <xf numFmtId="0" fontId="32" fillId="3" borderId="33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37" fillId="3" borderId="32" xfId="0" applyFont="1" applyFill="1" applyBorder="1" applyAlignment="1" applyProtection="1">
      <alignment horizontal="center" vertical="center"/>
      <protection locked="0" hidden="1"/>
    </xf>
    <xf numFmtId="0" fontId="37" fillId="3" borderId="33" xfId="0" applyFont="1" applyFill="1" applyBorder="1" applyAlignment="1" applyProtection="1">
      <alignment horizontal="center" vertical="center"/>
      <protection locked="0" hidden="1"/>
    </xf>
    <xf numFmtId="0" fontId="37" fillId="3" borderId="34" xfId="0" applyFont="1" applyFill="1" applyBorder="1" applyAlignment="1" applyProtection="1">
      <alignment horizontal="center" vertical="center"/>
      <protection locked="0" hidden="1"/>
    </xf>
    <xf numFmtId="0" fontId="64" fillId="0" borderId="35" xfId="0" applyFont="1" applyBorder="1" applyAlignment="1" applyProtection="1">
      <alignment horizontal="center" vertical="center" wrapText="1"/>
      <protection hidden="1"/>
    </xf>
    <xf numFmtId="0" fontId="64" fillId="0" borderId="36" xfId="0" applyFont="1" applyBorder="1" applyAlignment="1" applyProtection="1">
      <alignment horizontal="center" vertical="center" wrapText="1"/>
      <protection hidden="1"/>
    </xf>
    <xf numFmtId="0" fontId="64" fillId="0" borderId="37" xfId="0" applyFont="1" applyBorder="1" applyAlignment="1" applyProtection="1">
      <alignment horizontal="center" vertical="center" wrapText="1"/>
      <protection hidden="1"/>
    </xf>
    <xf numFmtId="0" fontId="64" fillId="0" borderId="38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64" fillId="0" borderId="39" xfId="0" applyFont="1" applyBorder="1" applyAlignment="1" applyProtection="1">
      <alignment horizontal="center" vertical="center" wrapText="1"/>
      <protection hidden="1"/>
    </xf>
    <xf numFmtId="0" fontId="64" fillId="0" borderId="40" xfId="0" applyFont="1" applyBorder="1" applyAlignment="1" applyProtection="1">
      <alignment horizontal="center" vertical="center" wrapText="1"/>
      <protection hidden="1"/>
    </xf>
    <xf numFmtId="0" fontId="64" fillId="0" borderId="41" xfId="0" applyFont="1" applyBorder="1" applyAlignment="1" applyProtection="1">
      <alignment horizontal="center" vertical="center" wrapText="1"/>
      <protection hidden="1"/>
    </xf>
    <xf numFmtId="0" fontId="64" fillId="0" borderId="42" xfId="0" applyFont="1" applyBorder="1" applyAlignment="1" applyProtection="1">
      <alignment horizontal="center" vertical="center" wrapText="1"/>
      <protection hidden="1"/>
    </xf>
    <xf numFmtId="0" fontId="37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left" vertical="top" wrapText="1"/>
      <protection locked="0"/>
    </xf>
    <xf numFmtId="0" fontId="1" fillId="3" borderId="36" xfId="0" applyFont="1" applyFill="1" applyBorder="1" applyAlignment="1" applyProtection="1">
      <alignment horizontal="left" vertical="top" wrapText="1"/>
      <protection locked="0"/>
    </xf>
    <xf numFmtId="0" fontId="1" fillId="3" borderId="37" xfId="0" applyFont="1" applyFill="1" applyBorder="1" applyAlignment="1" applyProtection="1">
      <alignment horizontal="left" vertical="top" wrapText="1"/>
      <protection locked="0"/>
    </xf>
    <xf numFmtId="0" fontId="1" fillId="3" borderId="38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1" fillId="3" borderId="39" xfId="0" applyFont="1" applyFill="1" applyBorder="1" applyAlignment="1" applyProtection="1">
      <alignment horizontal="left" vertical="top" wrapText="1"/>
      <protection locked="0"/>
    </xf>
    <xf numFmtId="0" fontId="1" fillId="3" borderId="40" xfId="0" applyFont="1" applyFill="1" applyBorder="1" applyAlignment="1" applyProtection="1">
      <alignment horizontal="left" vertical="top" wrapText="1"/>
      <protection locked="0"/>
    </xf>
    <xf numFmtId="0" fontId="1" fillId="3" borderId="41" xfId="0" applyFont="1" applyFill="1" applyBorder="1" applyAlignment="1" applyProtection="1">
      <alignment horizontal="left" vertical="top" wrapText="1"/>
      <protection locked="0"/>
    </xf>
    <xf numFmtId="0" fontId="1" fillId="3" borderId="42" xfId="0" applyFont="1" applyFill="1" applyBorder="1" applyAlignment="1" applyProtection="1">
      <alignment horizontal="left" vertical="top" wrapText="1"/>
      <protection locked="0"/>
    </xf>
    <xf numFmtId="3" fontId="43" fillId="0" borderId="3" xfId="0" applyNumberFormat="1" applyFont="1" applyBorder="1" applyAlignment="1" applyProtection="1">
      <alignment horizontal="center" vertical="center" wrapText="1"/>
      <protection hidden="1"/>
    </xf>
    <xf numFmtId="3" fontId="43" fillId="0" borderId="24" xfId="0" applyNumberFormat="1" applyFont="1" applyBorder="1" applyAlignment="1" applyProtection="1">
      <alignment horizontal="center" vertical="center" wrapText="1"/>
      <protection hidden="1"/>
    </xf>
    <xf numFmtId="3" fontId="43" fillId="3" borderId="65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66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96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98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6" xfId="0" applyNumberFormat="1" applyFont="1" applyBorder="1" applyAlignment="1" applyProtection="1">
      <alignment horizontal="center" vertical="center" wrapText="1"/>
      <protection hidden="1"/>
    </xf>
    <xf numFmtId="3" fontId="43" fillId="0" borderId="28" xfId="0" applyNumberFormat="1" applyFont="1" applyBorder="1" applyAlignment="1" applyProtection="1">
      <alignment horizontal="center" vertical="center" wrapText="1"/>
      <protection hidden="1"/>
    </xf>
    <xf numFmtId="3" fontId="43" fillId="0" borderId="60" xfId="0" applyNumberFormat="1" applyFont="1" applyBorder="1" applyAlignment="1" applyProtection="1">
      <alignment horizontal="center" vertical="center" wrapText="1"/>
      <protection hidden="1"/>
    </xf>
    <xf numFmtId="3" fontId="43" fillId="0" borderId="57" xfId="0" applyNumberFormat="1" applyFont="1" applyBorder="1" applyAlignment="1" applyProtection="1">
      <alignment horizontal="center" vertical="center" wrapText="1"/>
      <protection hidden="1"/>
    </xf>
    <xf numFmtId="3" fontId="43" fillId="0" borderId="95" xfId="0" applyNumberFormat="1" applyFont="1" applyBorder="1" applyAlignment="1" applyProtection="1">
      <alignment horizontal="center" vertical="center" wrapText="1"/>
      <protection hidden="1"/>
    </xf>
    <xf numFmtId="3" fontId="43" fillId="0" borderId="97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center" wrapText="1" indent="1"/>
      <protection hidden="1"/>
    </xf>
    <xf numFmtId="3" fontId="43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68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5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53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89" xfId="0" applyNumberFormat="1" applyFont="1" applyBorder="1" applyAlignment="1" applyProtection="1">
      <alignment horizontal="center" vertical="center" wrapText="1"/>
      <protection hidden="1"/>
    </xf>
    <xf numFmtId="3" fontId="43" fillId="0" borderId="90" xfId="0" applyNumberFormat="1" applyFont="1" applyBorder="1" applyAlignment="1" applyProtection="1">
      <alignment horizontal="center" vertical="center" wrapText="1"/>
      <protection hidden="1"/>
    </xf>
    <xf numFmtId="3" fontId="43" fillId="3" borderId="100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02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99" xfId="0" applyNumberFormat="1" applyFont="1" applyBorder="1" applyAlignment="1" applyProtection="1">
      <alignment horizontal="center" vertical="center" wrapText="1"/>
      <protection hidden="1"/>
    </xf>
    <xf numFmtId="3" fontId="43" fillId="0" borderId="101" xfId="0" applyNumberFormat="1" applyFont="1" applyBorder="1" applyAlignment="1" applyProtection="1">
      <alignment horizontal="center" vertical="center" wrapText="1"/>
      <protection hidden="1"/>
    </xf>
    <xf numFmtId="3" fontId="43" fillId="0" borderId="45" xfId="0" applyNumberFormat="1" applyFont="1" applyBorder="1" applyAlignment="1" applyProtection="1">
      <alignment horizontal="center" vertical="center" wrapText="1"/>
      <protection hidden="1"/>
    </xf>
    <xf numFmtId="3" fontId="43" fillId="0" borderId="47" xfId="0" applyNumberFormat="1" applyFont="1" applyBorder="1" applyAlignment="1" applyProtection="1">
      <alignment horizontal="center" vertical="center" wrapText="1"/>
      <protection hidden="1"/>
    </xf>
    <xf numFmtId="3" fontId="43" fillId="0" borderId="58" xfId="0" applyNumberFormat="1" applyFont="1" applyBorder="1" applyAlignment="1" applyProtection="1">
      <alignment horizontal="center" vertical="center" wrapText="1"/>
      <protection hidden="1"/>
    </xf>
    <xf numFmtId="3" fontId="43" fillId="0" borderId="59" xfId="0" applyNumberFormat="1" applyFont="1" applyBorder="1" applyAlignment="1" applyProtection="1">
      <alignment horizontal="center" vertical="center" wrapText="1"/>
      <protection hidden="1"/>
    </xf>
    <xf numFmtId="0" fontId="25" fillId="0" borderId="7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3" fontId="43" fillId="0" borderId="15" xfId="0" applyNumberFormat="1" applyFont="1" applyBorder="1" applyAlignment="1" applyProtection="1">
      <alignment horizontal="center" vertical="center" wrapText="1"/>
      <protection hidden="1"/>
    </xf>
    <xf numFmtId="3" fontId="43" fillId="0" borderId="56" xfId="0" applyNumberFormat="1" applyFont="1" applyBorder="1" applyAlignment="1" applyProtection="1">
      <alignment horizontal="center" vertical="center" wrapText="1"/>
      <protection hidden="1"/>
    </xf>
    <xf numFmtId="3" fontId="43" fillId="0" borderId="13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38" fillId="3" borderId="35" xfId="0" applyFont="1" applyFill="1" applyBorder="1" applyAlignment="1" applyProtection="1">
      <alignment horizontal="left" vertical="top" wrapText="1"/>
      <protection locked="0"/>
    </xf>
    <xf numFmtId="0" fontId="38" fillId="3" borderId="36" xfId="0" applyFont="1" applyFill="1" applyBorder="1" applyAlignment="1" applyProtection="1">
      <alignment horizontal="left" vertical="top" wrapText="1"/>
      <protection locked="0"/>
    </xf>
    <xf numFmtId="0" fontId="38" fillId="3" borderId="37" xfId="0" applyFont="1" applyFill="1" applyBorder="1" applyAlignment="1" applyProtection="1">
      <alignment horizontal="left" vertical="top" wrapText="1"/>
      <protection locked="0"/>
    </xf>
    <xf numFmtId="0" fontId="38" fillId="3" borderId="38" xfId="0" applyFont="1" applyFill="1" applyBorder="1" applyAlignment="1" applyProtection="1">
      <alignment horizontal="left" vertical="top" wrapText="1"/>
      <protection locked="0"/>
    </xf>
    <xf numFmtId="0" fontId="38" fillId="3" borderId="0" xfId="0" applyFont="1" applyFill="1" applyAlignment="1" applyProtection="1">
      <alignment horizontal="left" vertical="top" wrapText="1"/>
      <protection locked="0"/>
    </xf>
    <xf numFmtId="0" fontId="38" fillId="3" borderId="39" xfId="0" applyFont="1" applyFill="1" applyBorder="1" applyAlignment="1" applyProtection="1">
      <alignment horizontal="left" vertical="top" wrapText="1"/>
      <protection locked="0"/>
    </xf>
    <xf numFmtId="0" fontId="38" fillId="3" borderId="40" xfId="0" applyFont="1" applyFill="1" applyBorder="1" applyAlignment="1" applyProtection="1">
      <alignment horizontal="left" vertical="top" wrapText="1"/>
      <protection locked="0"/>
    </xf>
    <xf numFmtId="0" fontId="38" fillId="3" borderId="41" xfId="0" applyFont="1" applyFill="1" applyBorder="1" applyAlignment="1" applyProtection="1">
      <alignment horizontal="left" vertical="top" wrapText="1"/>
      <protection locked="0"/>
    </xf>
    <xf numFmtId="0" fontId="38" fillId="3" borderId="42" xfId="0" applyFont="1" applyFill="1" applyBorder="1" applyAlignment="1" applyProtection="1">
      <alignment horizontal="left" vertical="top" wrapText="1"/>
      <protection locked="0"/>
    </xf>
    <xf numFmtId="0" fontId="44" fillId="0" borderId="144" xfId="0" applyFont="1" applyBorder="1" applyAlignment="1">
      <alignment horizontal="left" vertical="center" wrapText="1"/>
    </xf>
    <xf numFmtId="0" fontId="44" fillId="0" borderId="184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 indent="3"/>
    </xf>
    <xf numFmtId="0" fontId="34" fillId="0" borderId="48" xfId="0" applyFont="1" applyBorder="1" applyAlignment="1">
      <alignment horizontal="left" vertical="center" wrapText="1" indent="3"/>
    </xf>
    <xf numFmtId="0" fontId="34" fillId="0" borderId="129" xfId="0" applyFont="1" applyBorder="1" applyAlignment="1">
      <alignment horizontal="left" vertical="center" wrapText="1" indent="3"/>
    </xf>
    <xf numFmtId="0" fontId="34" fillId="0" borderId="130" xfId="0" applyFont="1" applyBorder="1" applyAlignment="1">
      <alignment horizontal="left" vertical="center" wrapText="1" indent="3"/>
    </xf>
    <xf numFmtId="0" fontId="44" fillId="0" borderId="12" xfId="0" applyFont="1" applyBorder="1" applyAlignment="1">
      <alignment horizontal="left" vertical="center" wrapText="1"/>
    </xf>
    <xf numFmtId="0" fontId="44" fillId="0" borderId="137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3" fillId="0" borderId="165" xfId="0" applyNumberFormat="1" applyFont="1" applyBorder="1" applyAlignment="1" applyProtection="1">
      <alignment horizontal="center" vertical="center" wrapText="1"/>
      <protection hidden="1"/>
    </xf>
    <xf numFmtId="3" fontId="43" fillId="0" borderId="166" xfId="0" applyNumberFormat="1" applyFont="1" applyBorder="1" applyAlignment="1" applyProtection="1">
      <alignment horizontal="center" vertical="center" wrapText="1"/>
      <protection hidden="1"/>
    </xf>
    <xf numFmtId="3" fontId="43" fillId="3" borderId="167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68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69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70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49" xfId="0" applyNumberFormat="1" applyFont="1" applyBorder="1" applyAlignment="1" applyProtection="1">
      <alignment horizontal="center" vertical="center" wrapText="1"/>
      <protection hidden="1"/>
    </xf>
    <xf numFmtId="3" fontId="43" fillId="0" borderId="84" xfId="0" applyNumberFormat="1" applyFont="1" applyBorder="1" applyAlignment="1" applyProtection="1">
      <alignment horizontal="center" vertical="center" wrapText="1"/>
      <protection hidden="1"/>
    </xf>
    <xf numFmtId="3" fontId="43" fillId="3" borderId="8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15" xfId="0" applyFont="1" applyBorder="1" applyAlignment="1" applyProtection="1">
      <alignment horizontal="center" vertical="center" wrapText="1"/>
      <protection hidden="1"/>
    </xf>
    <xf numFmtId="0" fontId="55" fillId="0" borderId="185" xfId="0" applyFont="1" applyBorder="1" applyAlignment="1" applyProtection="1">
      <alignment horizontal="center" vertical="center" wrapText="1"/>
      <protection hidden="1"/>
    </xf>
    <xf numFmtId="0" fontId="55" fillId="0" borderId="18" xfId="0" applyFont="1" applyBorder="1" applyAlignment="1" applyProtection="1">
      <alignment horizontal="center" vertical="center" wrapText="1"/>
      <protection hidden="1"/>
    </xf>
    <xf numFmtId="0" fontId="55" fillId="0" borderId="186" xfId="0" applyFont="1" applyBorder="1" applyAlignment="1" applyProtection="1">
      <alignment horizontal="center" vertical="center" wrapText="1"/>
      <protection hidden="1"/>
    </xf>
    <xf numFmtId="0" fontId="55" fillId="0" borderId="187" xfId="0" applyFont="1" applyBorder="1" applyAlignment="1" applyProtection="1">
      <alignment horizontal="center" vertical="center" wrapText="1"/>
      <protection hidden="1"/>
    </xf>
    <xf numFmtId="3" fontId="43" fillId="0" borderId="14" xfId="0" applyNumberFormat="1" applyFont="1" applyBorder="1" applyAlignment="1" applyProtection="1">
      <alignment horizontal="center" vertical="center" wrapText="1"/>
      <protection hidden="1"/>
    </xf>
    <xf numFmtId="3" fontId="43" fillId="0" borderId="94" xfId="0" applyNumberFormat="1" applyFont="1" applyBorder="1" applyAlignment="1" applyProtection="1">
      <alignment horizontal="center" vertical="center" wrapText="1"/>
      <protection hidden="1"/>
    </xf>
    <xf numFmtId="3" fontId="43" fillId="0" borderId="93" xfId="0" applyNumberFormat="1" applyFont="1" applyBorder="1" applyAlignment="1" applyProtection="1">
      <alignment horizontal="center" vertical="center" wrapText="1"/>
      <protection hidden="1"/>
    </xf>
    <xf numFmtId="3" fontId="43" fillId="0" borderId="10" xfId="0" applyNumberFormat="1" applyFont="1" applyBorder="1" applyAlignment="1" applyProtection="1">
      <alignment horizontal="center" vertical="center" wrapText="1"/>
      <protection hidden="1"/>
    </xf>
    <xf numFmtId="3" fontId="43" fillId="0" borderId="163" xfId="0" applyNumberFormat="1" applyFont="1" applyBorder="1" applyAlignment="1" applyProtection="1">
      <alignment horizontal="center" vertical="center" wrapText="1"/>
      <protection hidden="1"/>
    </xf>
    <xf numFmtId="3" fontId="43" fillId="0" borderId="164" xfId="0" applyNumberFormat="1" applyFont="1" applyBorder="1" applyAlignment="1" applyProtection="1">
      <alignment horizontal="center" vertical="center" wrapText="1"/>
      <protection hidden="1"/>
    </xf>
    <xf numFmtId="3" fontId="43" fillId="0" borderId="72" xfId="0" applyNumberFormat="1" applyFont="1" applyBorder="1" applyAlignment="1" applyProtection="1">
      <alignment horizontal="center" vertical="center" wrapText="1"/>
      <protection hidden="1"/>
    </xf>
    <xf numFmtId="3" fontId="43" fillId="0" borderId="107" xfId="0" applyNumberFormat="1" applyFont="1" applyBorder="1" applyAlignment="1" applyProtection="1">
      <alignment horizontal="center" vertical="center" wrapText="1"/>
      <protection hidden="1"/>
    </xf>
    <xf numFmtId="3" fontId="43" fillId="3" borderId="106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70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12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17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201" xfId="0" applyFont="1" applyBorder="1" applyAlignment="1" applyProtection="1">
      <alignment horizontal="center" vertical="center" wrapText="1"/>
      <protection hidden="1"/>
    </xf>
    <xf numFmtId="0" fontId="55" fillId="0" borderId="6" xfId="0" applyFont="1" applyBorder="1" applyAlignment="1" applyProtection="1">
      <alignment horizontal="center" vertical="center" wrapText="1"/>
      <protection hidden="1"/>
    </xf>
    <xf numFmtId="0" fontId="55" fillId="0" borderId="7" xfId="0" applyFont="1" applyBorder="1" applyAlignment="1" applyProtection="1">
      <alignment horizontal="center" vertical="center" wrapText="1"/>
      <protection hidden="1"/>
    </xf>
    <xf numFmtId="0" fontId="55" fillId="0" borderId="188" xfId="0" applyFont="1" applyBorder="1" applyAlignment="1" applyProtection="1">
      <alignment horizontal="center" vertical="center" wrapText="1"/>
      <protection hidden="1"/>
    </xf>
    <xf numFmtId="0" fontId="55" fillId="0" borderId="189" xfId="0" applyFont="1" applyBorder="1" applyAlignment="1" applyProtection="1">
      <alignment horizontal="center" vertical="center" wrapText="1"/>
      <protection hidden="1"/>
    </xf>
    <xf numFmtId="0" fontId="55" fillId="0" borderId="190" xfId="0" applyFont="1" applyBorder="1" applyAlignment="1" applyProtection="1">
      <alignment horizontal="center" vertical="center" wrapText="1"/>
      <protection hidden="1"/>
    </xf>
    <xf numFmtId="0" fontId="55" fillId="0" borderId="191" xfId="0" applyFont="1" applyBorder="1" applyAlignment="1" applyProtection="1">
      <alignment horizontal="center" vertical="center" wrapText="1"/>
      <protection hidden="1"/>
    </xf>
    <xf numFmtId="0" fontId="56" fillId="0" borderId="193" xfId="0" applyFont="1" applyBorder="1" applyAlignment="1" applyProtection="1">
      <alignment horizontal="center" vertical="center" wrapText="1"/>
      <protection hidden="1"/>
    </xf>
    <xf numFmtId="0" fontId="56" fillId="0" borderId="192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center" wrapText="1" indent="2"/>
      <protection hidden="1"/>
    </xf>
    <xf numFmtId="0" fontId="49" fillId="0" borderId="0" xfId="0" applyFont="1" applyAlignment="1">
      <alignment horizontal="center" vertical="center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2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159" xfId="0" applyFont="1" applyFill="1" applyBorder="1" applyAlignment="1" applyProtection="1">
      <alignment horizontal="left" vertical="top" wrapText="1"/>
      <protection locked="0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2" fillId="3" borderId="35" xfId="0" applyFont="1" applyFill="1" applyBorder="1" applyAlignment="1" applyProtection="1">
      <alignment horizontal="left" vertical="top" wrapText="1" shrinkToFit="1"/>
      <protection locked="0"/>
    </xf>
    <xf numFmtId="0" fontId="2" fillId="3" borderId="36" xfId="0" applyFont="1" applyFill="1" applyBorder="1" applyAlignment="1" applyProtection="1">
      <alignment horizontal="left" vertical="top" wrapText="1" shrinkToFit="1"/>
      <protection locked="0"/>
    </xf>
    <xf numFmtId="0" fontId="2" fillId="3" borderId="37" xfId="0" applyFont="1" applyFill="1" applyBorder="1" applyAlignment="1" applyProtection="1">
      <alignment horizontal="left" vertical="top" wrapText="1" shrinkToFit="1"/>
      <protection locked="0"/>
    </xf>
    <xf numFmtId="0" fontId="2" fillId="3" borderId="38" xfId="0" applyFont="1" applyFill="1" applyBorder="1" applyAlignment="1" applyProtection="1">
      <alignment horizontal="left" vertical="top" wrapText="1" shrinkToFit="1"/>
      <protection locked="0"/>
    </xf>
    <xf numFmtId="0" fontId="2" fillId="3" borderId="0" xfId="0" applyFont="1" applyFill="1" applyAlignment="1" applyProtection="1">
      <alignment horizontal="left" vertical="top" wrapText="1" shrinkToFit="1"/>
      <protection locked="0"/>
    </xf>
    <xf numFmtId="0" fontId="2" fillId="3" borderId="39" xfId="0" applyFont="1" applyFill="1" applyBorder="1" applyAlignment="1" applyProtection="1">
      <alignment horizontal="left" vertical="top" wrapText="1" shrinkToFit="1"/>
      <protection locked="0"/>
    </xf>
    <xf numFmtId="0" fontId="2" fillId="3" borderId="40" xfId="0" applyFont="1" applyFill="1" applyBorder="1" applyAlignment="1" applyProtection="1">
      <alignment horizontal="left" vertical="top" wrapText="1" shrinkToFit="1"/>
      <protection locked="0"/>
    </xf>
    <xf numFmtId="0" fontId="2" fillId="3" borderId="41" xfId="0" applyFont="1" applyFill="1" applyBorder="1" applyAlignment="1" applyProtection="1">
      <alignment horizontal="left" vertical="top" wrapText="1" shrinkToFit="1"/>
      <protection locked="0"/>
    </xf>
    <xf numFmtId="0" fontId="2" fillId="3" borderId="42" xfId="0" applyFont="1" applyFill="1" applyBorder="1" applyAlignment="1" applyProtection="1">
      <alignment horizontal="left" vertical="top" wrapText="1" shrinkToFit="1"/>
      <protection locked="0"/>
    </xf>
    <xf numFmtId="0" fontId="1" fillId="0" borderId="0" xfId="0" applyFont="1" applyAlignment="1">
      <alignment horizontal="left" vertical="top" wrapText="1" indent="2"/>
    </xf>
    <xf numFmtId="0" fontId="1" fillId="3" borderId="36" xfId="0" applyFont="1" applyFill="1" applyBorder="1" applyAlignment="1" applyProtection="1">
      <alignment horizontal="left" vertical="top" wrapText="1" shrinkToFit="1"/>
      <protection locked="0"/>
    </xf>
    <xf numFmtId="0" fontId="1" fillId="3" borderId="37" xfId="0" applyFont="1" applyFill="1" applyBorder="1" applyAlignment="1" applyProtection="1">
      <alignment horizontal="left" vertical="top" wrapText="1" shrinkToFit="1"/>
      <protection locked="0"/>
    </xf>
    <xf numFmtId="0" fontId="1" fillId="3" borderId="38" xfId="0" applyFont="1" applyFill="1" applyBorder="1" applyAlignment="1" applyProtection="1">
      <alignment horizontal="left" vertical="top" wrapText="1" shrinkToFit="1"/>
      <protection locked="0"/>
    </xf>
    <xf numFmtId="0" fontId="1" fillId="3" borderId="0" xfId="0" applyFont="1" applyFill="1" applyAlignment="1" applyProtection="1">
      <alignment horizontal="left" vertical="top" wrapText="1" shrinkToFit="1"/>
      <protection locked="0"/>
    </xf>
    <xf numFmtId="0" fontId="1" fillId="3" borderId="39" xfId="0" applyFont="1" applyFill="1" applyBorder="1" applyAlignment="1" applyProtection="1">
      <alignment horizontal="left" vertical="top" wrapText="1" shrinkToFit="1"/>
      <protection locked="0"/>
    </xf>
    <xf numFmtId="0" fontId="1" fillId="3" borderId="40" xfId="0" applyFont="1" applyFill="1" applyBorder="1" applyAlignment="1" applyProtection="1">
      <alignment horizontal="left" vertical="top" wrapText="1" shrinkToFit="1"/>
      <protection locked="0"/>
    </xf>
    <xf numFmtId="0" fontId="1" fillId="3" borderId="41" xfId="0" applyFont="1" applyFill="1" applyBorder="1" applyAlignment="1" applyProtection="1">
      <alignment horizontal="left" vertical="top" wrapText="1" shrinkToFit="1"/>
      <protection locked="0"/>
    </xf>
    <xf numFmtId="0" fontId="1" fillId="3" borderId="42" xfId="0" applyFont="1" applyFill="1" applyBorder="1" applyAlignment="1" applyProtection="1">
      <alignment horizontal="left" vertical="top" wrapText="1" shrinkToFit="1"/>
      <protection locked="0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 applyProtection="1">
      <alignment horizontal="center" vertical="center" wrapText="1"/>
      <protection hidden="1"/>
    </xf>
    <xf numFmtId="0" fontId="44" fillId="0" borderId="41" xfId="0" applyFont="1" applyBorder="1" applyAlignment="1">
      <alignment horizontal="left" vertical="center" wrapText="1" inden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4" xr:uid="{8047560E-15D6-40E2-84FE-034B9C3DE30C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00000000-0005-0000-0000-000029000000}"/>
    <cellStyle name="Título 5" xfId="42" xr:uid="{00000000-0005-0000-0000-00002A000000}"/>
    <cellStyle name="Total" xfId="17" builtinId="25" customBuiltin="1"/>
  </cellStyles>
  <dxfs count="46"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461210</xdr:colOff>
      <xdr:row>7</xdr:row>
      <xdr:rowOff>28074</xdr:rowOff>
    </xdr:from>
    <xdr:to>
      <xdr:col>1</xdr:col>
      <xdr:colOff>676856</xdr:colOff>
      <xdr:row>12</xdr:row>
      <xdr:rowOff>340895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1210" y="2053390"/>
          <a:ext cx="706935" cy="2067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0"/>
        <a:lstStyle/>
        <a:p>
          <a:pPr algn="ctr"/>
          <a:r>
            <a:rPr lang="es-CR" sz="1000" b="1">
              <a:latin typeface="+mj-lt"/>
              <a:cs typeface="Iskoola Pota" panose="020B0502040204020203" pitchFamily="34" charset="0"/>
            </a:rPr>
            <a:t>Estado Nutricional</a:t>
          </a:r>
        </a:p>
      </xdr:txBody>
    </xdr:sp>
    <xdr:clientData/>
  </xdr:twoCellAnchor>
  <xdr:twoCellAnchor>
    <xdr:from>
      <xdr:col>1</xdr:col>
      <xdr:colOff>509419</xdr:colOff>
      <xdr:row>7</xdr:row>
      <xdr:rowOff>63013</xdr:rowOff>
    </xdr:from>
    <xdr:to>
      <xdr:col>1</xdr:col>
      <xdr:colOff>669357</xdr:colOff>
      <xdr:row>12</xdr:row>
      <xdr:rowOff>325740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996F80C-8D45-2053-BFCD-65BD93932F52}"/>
            </a:ext>
          </a:extLst>
        </xdr:cNvPr>
        <xdr:cNvSpPr>
          <a:spLocks/>
        </xdr:cNvSpPr>
      </xdr:nvSpPr>
      <xdr:spPr bwMode="auto">
        <a:xfrm>
          <a:off x="1000708" y="2088329"/>
          <a:ext cx="159938" cy="2017332"/>
        </a:xfrm>
        <a:prstGeom prst="leftBrace">
          <a:avLst>
            <a:gd name="adj1" fmla="val 18280"/>
            <a:gd name="adj2" fmla="val 50588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2</xdr:row>
      <xdr:rowOff>0</xdr:rowOff>
    </xdr:from>
    <xdr:to>
      <xdr:col>13</xdr:col>
      <xdr:colOff>66675</xdr:colOff>
      <xdr:row>16</xdr:row>
      <xdr:rowOff>9525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000875" y="4267200"/>
          <a:ext cx="323850" cy="3705225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FFC000"/>
  </sheetPr>
  <dimension ref="A1:F492"/>
  <sheetViews>
    <sheetView workbookViewId="0">
      <selection sqref="A1:F492"/>
    </sheetView>
  </sheetViews>
  <sheetFormatPr baseColWidth="10" defaultColWidth="11.44140625" defaultRowHeight="13.8" x14ac:dyDescent="0.25"/>
  <cols>
    <col min="1" max="1" width="7.77734375" style="235" customWidth="1"/>
    <col min="2" max="2" width="38.77734375" style="235" customWidth="1"/>
    <col min="3" max="3" width="7.5546875" style="235" customWidth="1"/>
    <col min="4" max="4" width="7.5546875" style="1" customWidth="1"/>
    <col min="5" max="5" width="50" style="235" bestFit="1" customWidth="1"/>
    <col min="6" max="6" width="11.44140625" style="235"/>
    <col min="7" max="16384" width="11.44140625" style="6"/>
  </cols>
  <sheetData>
    <row r="1" spans="1:6" ht="16.8" x14ac:dyDescent="0.4">
      <c r="A1" s="340" t="s">
        <v>145</v>
      </c>
      <c r="B1" s="341" t="s">
        <v>1007</v>
      </c>
      <c r="C1" s="341"/>
      <c r="D1" s="342"/>
      <c r="E1" s="341" t="s">
        <v>1007</v>
      </c>
      <c r="F1" s="340" t="s">
        <v>145</v>
      </c>
    </row>
    <row r="2" spans="1:6" ht="15" x14ac:dyDescent="0.35">
      <c r="A2" s="343" t="s">
        <v>146</v>
      </c>
      <c r="B2" s="343" t="s">
        <v>1008</v>
      </c>
      <c r="C2" s="343"/>
      <c r="D2" s="344"/>
      <c r="E2" s="343" t="s">
        <v>1008</v>
      </c>
      <c r="F2" s="343" t="s">
        <v>146</v>
      </c>
    </row>
    <row r="3" spans="1:6" ht="15" x14ac:dyDescent="0.35">
      <c r="A3" s="343" t="s">
        <v>267</v>
      </c>
      <c r="B3" s="343" t="s">
        <v>727</v>
      </c>
      <c r="C3" s="343"/>
      <c r="D3" s="344"/>
      <c r="E3" s="343" t="s">
        <v>1009</v>
      </c>
      <c r="F3" s="343" t="s">
        <v>147</v>
      </c>
    </row>
    <row r="4" spans="1:6" ht="15" x14ac:dyDescent="0.35">
      <c r="A4" s="343" t="s">
        <v>379</v>
      </c>
      <c r="B4" s="343" t="s">
        <v>728</v>
      </c>
      <c r="C4" s="343"/>
      <c r="D4" s="344"/>
      <c r="E4" s="343" t="s">
        <v>1010</v>
      </c>
      <c r="F4" s="343" t="s">
        <v>148</v>
      </c>
    </row>
    <row r="5" spans="1:6" ht="15" x14ac:dyDescent="0.35">
      <c r="A5" s="343" t="s">
        <v>430</v>
      </c>
      <c r="B5" s="343" t="s">
        <v>729</v>
      </c>
      <c r="C5" s="343"/>
      <c r="D5" s="344"/>
      <c r="E5" s="343" t="s">
        <v>1011</v>
      </c>
      <c r="F5" s="343" t="s">
        <v>149</v>
      </c>
    </row>
    <row r="6" spans="1:6" ht="15" x14ac:dyDescent="0.35">
      <c r="A6" s="343" t="s">
        <v>477</v>
      </c>
      <c r="B6" s="343" t="s">
        <v>730</v>
      </c>
      <c r="C6" s="343"/>
      <c r="D6" s="344"/>
      <c r="E6" s="343" t="s">
        <v>1012</v>
      </c>
      <c r="F6" s="343" t="s">
        <v>150</v>
      </c>
    </row>
    <row r="7" spans="1:6" ht="15" x14ac:dyDescent="0.35">
      <c r="A7" s="343" t="s">
        <v>536</v>
      </c>
      <c r="B7" s="343" t="s">
        <v>731</v>
      </c>
      <c r="C7" s="343"/>
      <c r="D7" s="344"/>
      <c r="E7" s="343" t="s">
        <v>1013</v>
      </c>
      <c r="F7" s="343" t="s">
        <v>151</v>
      </c>
    </row>
    <row r="8" spans="1:6" ht="15" x14ac:dyDescent="0.35">
      <c r="A8" s="343" t="s">
        <v>591</v>
      </c>
      <c r="B8" s="343" t="s">
        <v>1014</v>
      </c>
      <c r="C8" s="343"/>
      <c r="D8" s="344"/>
      <c r="E8" s="343" t="s">
        <v>1015</v>
      </c>
      <c r="F8" s="343" t="s">
        <v>152</v>
      </c>
    </row>
    <row r="9" spans="1:6" ht="15" x14ac:dyDescent="0.35">
      <c r="A9" s="343" t="s">
        <v>157</v>
      </c>
      <c r="B9" s="343" t="s">
        <v>1016</v>
      </c>
      <c r="C9" s="343"/>
      <c r="D9" s="344"/>
      <c r="E9" s="343" t="s">
        <v>1017</v>
      </c>
      <c r="F9" s="343" t="s">
        <v>153</v>
      </c>
    </row>
    <row r="10" spans="1:6" ht="15" x14ac:dyDescent="0.35">
      <c r="A10" s="343" t="s">
        <v>281</v>
      </c>
      <c r="B10" s="343" t="s">
        <v>1018</v>
      </c>
      <c r="C10" s="343"/>
      <c r="D10" s="344"/>
      <c r="E10" s="343" t="s">
        <v>1019</v>
      </c>
      <c r="F10" s="343" t="s">
        <v>154</v>
      </c>
    </row>
    <row r="11" spans="1:6" ht="15" x14ac:dyDescent="0.35">
      <c r="A11" s="343" t="s">
        <v>390</v>
      </c>
      <c r="B11" s="343" t="s">
        <v>1020</v>
      </c>
      <c r="C11" s="343"/>
      <c r="D11" s="344"/>
      <c r="E11" s="343" t="s">
        <v>1021</v>
      </c>
      <c r="F11" s="343" t="s">
        <v>155</v>
      </c>
    </row>
    <row r="12" spans="1:6" ht="15" x14ac:dyDescent="0.35">
      <c r="A12" s="343" t="s">
        <v>435</v>
      </c>
      <c r="B12" s="343" t="s">
        <v>732</v>
      </c>
      <c r="C12" s="343"/>
      <c r="D12" s="344"/>
      <c r="E12" s="343" t="s">
        <v>1022</v>
      </c>
      <c r="F12" s="343" t="s">
        <v>156</v>
      </c>
    </row>
    <row r="13" spans="1:6" ht="15" x14ac:dyDescent="0.35">
      <c r="A13" s="343" t="s">
        <v>482</v>
      </c>
      <c r="B13" s="343" t="s">
        <v>733</v>
      </c>
      <c r="C13" s="343"/>
      <c r="D13" s="345"/>
      <c r="E13" s="343" t="s">
        <v>1016</v>
      </c>
      <c r="F13" s="343" t="s">
        <v>157</v>
      </c>
    </row>
    <row r="14" spans="1:6" ht="15" x14ac:dyDescent="0.35">
      <c r="A14" s="343" t="s">
        <v>550</v>
      </c>
      <c r="B14" s="343" t="s">
        <v>1023</v>
      </c>
      <c r="C14" s="343"/>
      <c r="D14" s="345"/>
      <c r="E14" s="343" t="s">
        <v>1024</v>
      </c>
      <c r="F14" s="343" t="s">
        <v>158</v>
      </c>
    </row>
    <row r="15" spans="1:6" ht="15" x14ac:dyDescent="0.35">
      <c r="A15" s="343" t="s">
        <v>595</v>
      </c>
      <c r="B15" s="343" t="s">
        <v>1025</v>
      </c>
      <c r="C15" s="343"/>
      <c r="D15" s="345"/>
      <c r="E15" s="343" t="s">
        <v>1026</v>
      </c>
      <c r="F15" s="343" t="s">
        <v>159</v>
      </c>
    </row>
    <row r="16" spans="1:6" ht="15" x14ac:dyDescent="0.35">
      <c r="A16" s="343" t="s">
        <v>160</v>
      </c>
      <c r="B16" s="343" t="s">
        <v>1027</v>
      </c>
      <c r="C16" s="343"/>
      <c r="D16" s="345"/>
      <c r="E16" s="343" t="s">
        <v>1027</v>
      </c>
      <c r="F16" s="343" t="s">
        <v>160</v>
      </c>
    </row>
    <row r="17" spans="1:6" ht="15" x14ac:dyDescent="0.35">
      <c r="A17" s="343" t="s">
        <v>294</v>
      </c>
      <c r="B17" s="343" t="s">
        <v>734</v>
      </c>
      <c r="C17" s="343"/>
      <c r="D17" s="345"/>
      <c r="E17" s="343" t="s">
        <v>1028</v>
      </c>
      <c r="F17" s="343" t="s">
        <v>161</v>
      </c>
    </row>
    <row r="18" spans="1:6" ht="15" x14ac:dyDescent="0.35">
      <c r="A18" s="343" t="s">
        <v>395</v>
      </c>
      <c r="B18" s="343" t="s">
        <v>1029</v>
      </c>
      <c r="C18" s="343"/>
      <c r="D18" s="345"/>
      <c r="E18" s="343" t="s">
        <v>1030</v>
      </c>
      <c r="F18" s="343" t="s">
        <v>162</v>
      </c>
    </row>
    <row r="19" spans="1:6" ht="15" x14ac:dyDescent="0.35">
      <c r="A19" s="343" t="s">
        <v>441</v>
      </c>
      <c r="B19" s="343" t="s">
        <v>735</v>
      </c>
      <c r="C19" s="343"/>
      <c r="D19" s="345"/>
      <c r="E19" s="343" t="s">
        <v>1031</v>
      </c>
      <c r="F19" s="343" t="s">
        <v>163</v>
      </c>
    </row>
    <row r="20" spans="1:6" ht="15" x14ac:dyDescent="0.35">
      <c r="A20" s="343" t="s">
        <v>489</v>
      </c>
      <c r="B20" s="343" t="s">
        <v>736</v>
      </c>
      <c r="C20" s="343"/>
      <c r="D20" s="345"/>
      <c r="E20" s="343" t="s">
        <v>1032</v>
      </c>
      <c r="F20" s="343" t="s">
        <v>164</v>
      </c>
    </row>
    <row r="21" spans="1:6" ht="15" x14ac:dyDescent="0.35">
      <c r="A21" s="343" t="s">
        <v>555</v>
      </c>
      <c r="B21" s="343" t="s">
        <v>737</v>
      </c>
      <c r="C21" s="343"/>
      <c r="D21" s="345"/>
      <c r="E21" s="343" t="s">
        <v>1033</v>
      </c>
      <c r="F21" s="343" t="s">
        <v>165</v>
      </c>
    </row>
    <row r="22" spans="1:6" ht="15" x14ac:dyDescent="0.35">
      <c r="A22" s="343" t="s">
        <v>602</v>
      </c>
      <c r="B22" s="343" t="s">
        <v>738</v>
      </c>
      <c r="C22" s="343"/>
      <c r="D22" s="345"/>
      <c r="E22" s="343" t="s">
        <v>1034</v>
      </c>
      <c r="F22" s="343" t="s">
        <v>166</v>
      </c>
    </row>
    <row r="23" spans="1:6" ht="15" x14ac:dyDescent="0.35">
      <c r="A23" s="343" t="s">
        <v>173</v>
      </c>
      <c r="B23" s="343" t="s">
        <v>1035</v>
      </c>
      <c r="C23" s="343"/>
      <c r="D23" s="344"/>
      <c r="E23" s="343" t="s">
        <v>1036</v>
      </c>
      <c r="F23" s="343" t="s">
        <v>167</v>
      </c>
    </row>
    <row r="24" spans="1:6" ht="15" x14ac:dyDescent="0.35">
      <c r="A24" s="343" t="s">
        <v>301</v>
      </c>
      <c r="B24" s="343" t="s">
        <v>739</v>
      </c>
      <c r="C24" s="343"/>
      <c r="D24" s="344"/>
      <c r="E24" s="343" t="s">
        <v>1037</v>
      </c>
      <c r="F24" s="343" t="s">
        <v>168</v>
      </c>
    </row>
    <row r="25" spans="1:6" ht="15" x14ac:dyDescent="0.35">
      <c r="A25" s="343" t="s">
        <v>403</v>
      </c>
      <c r="B25" s="343" t="s">
        <v>1038</v>
      </c>
      <c r="C25" s="343"/>
      <c r="D25" s="344"/>
      <c r="E25" s="343" t="s">
        <v>1039</v>
      </c>
      <c r="F25" s="343" t="s">
        <v>169</v>
      </c>
    </row>
    <row r="26" spans="1:6" ht="15" x14ac:dyDescent="0.35">
      <c r="A26" s="343" t="s">
        <v>449</v>
      </c>
      <c r="B26" s="343" t="s">
        <v>1040</v>
      </c>
      <c r="C26" s="343"/>
      <c r="D26" s="344"/>
      <c r="E26" s="343" t="s">
        <v>1041</v>
      </c>
      <c r="F26" s="343" t="s">
        <v>170</v>
      </c>
    </row>
    <row r="27" spans="1:6" ht="15" x14ac:dyDescent="0.35">
      <c r="A27" s="343" t="s">
        <v>498</v>
      </c>
      <c r="B27" s="343" t="s">
        <v>740</v>
      </c>
      <c r="C27" s="343"/>
      <c r="D27" s="344"/>
      <c r="E27" s="343" t="s">
        <v>1042</v>
      </c>
      <c r="F27" s="343" t="s">
        <v>171</v>
      </c>
    </row>
    <row r="28" spans="1:6" ht="15" x14ac:dyDescent="0.35">
      <c r="A28" s="343" t="s">
        <v>564</v>
      </c>
      <c r="B28" s="343" t="s">
        <v>741</v>
      </c>
      <c r="C28" s="343"/>
      <c r="D28" s="344"/>
      <c r="E28" s="343" t="s">
        <v>1043</v>
      </c>
      <c r="F28" s="343" t="s">
        <v>172</v>
      </c>
    </row>
    <row r="29" spans="1:6" ht="15" x14ac:dyDescent="0.35">
      <c r="A29" s="343" t="s">
        <v>608</v>
      </c>
      <c r="B29" s="343" t="s">
        <v>742</v>
      </c>
      <c r="C29" s="343"/>
      <c r="D29" s="344"/>
      <c r="E29" s="343" t="s">
        <v>1035</v>
      </c>
      <c r="F29" s="343" t="s">
        <v>173</v>
      </c>
    </row>
    <row r="30" spans="1:6" ht="15" x14ac:dyDescent="0.35">
      <c r="A30" s="343" t="s">
        <v>182</v>
      </c>
      <c r="B30" s="343" t="s">
        <v>1044</v>
      </c>
      <c r="C30" s="343"/>
      <c r="D30" s="344"/>
      <c r="E30" s="343" t="s">
        <v>1045</v>
      </c>
      <c r="F30" s="343" t="s">
        <v>174</v>
      </c>
    </row>
    <row r="31" spans="1:6" ht="15" x14ac:dyDescent="0.35">
      <c r="A31" s="343" t="s">
        <v>305</v>
      </c>
      <c r="B31" s="343" t="s">
        <v>743</v>
      </c>
      <c r="C31" s="343"/>
      <c r="D31" s="344"/>
      <c r="E31" s="343" t="s">
        <v>1046</v>
      </c>
      <c r="F31" s="343" t="s">
        <v>175</v>
      </c>
    </row>
    <row r="32" spans="1:6" ht="15" x14ac:dyDescent="0.35">
      <c r="A32" s="343" t="s">
        <v>406</v>
      </c>
      <c r="B32" s="343" t="s">
        <v>744</v>
      </c>
      <c r="C32" s="343"/>
      <c r="D32" s="344"/>
      <c r="E32" s="343" t="s">
        <v>1047</v>
      </c>
      <c r="F32" s="343" t="s">
        <v>176</v>
      </c>
    </row>
    <row r="33" spans="1:6" ht="15" x14ac:dyDescent="0.35">
      <c r="A33" s="343" t="s">
        <v>455</v>
      </c>
      <c r="B33" s="343" t="s">
        <v>745</v>
      </c>
      <c r="C33" s="343"/>
      <c r="D33" s="344"/>
      <c r="E33" s="343" t="s">
        <v>1048</v>
      </c>
      <c r="F33" s="343" t="s">
        <v>177</v>
      </c>
    </row>
    <row r="34" spans="1:6" ht="15" x14ac:dyDescent="0.35">
      <c r="A34" s="343" t="s">
        <v>502</v>
      </c>
      <c r="B34" s="343" t="s">
        <v>746</v>
      </c>
      <c r="C34" s="343"/>
      <c r="D34" s="344"/>
      <c r="E34" s="343" t="s">
        <v>1049</v>
      </c>
      <c r="F34" s="343" t="s">
        <v>178</v>
      </c>
    </row>
    <row r="35" spans="1:6" ht="15" x14ac:dyDescent="0.35">
      <c r="A35" s="343" t="s">
        <v>567</v>
      </c>
      <c r="B35" s="343" t="s">
        <v>1050</v>
      </c>
      <c r="C35" s="343"/>
      <c r="D35" s="344"/>
      <c r="E35" s="343" t="s">
        <v>1051</v>
      </c>
      <c r="F35" s="343" t="s">
        <v>179</v>
      </c>
    </row>
    <row r="36" spans="1:6" ht="15" x14ac:dyDescent="0.35">
      <c r="A36" s="343" t="s">
        <v>612</v>
      </c>
      <c r="B36" s="343" t="s">
        <v>747</v>
      </c>
      <c r="C36" s="343"/>
      <c r="D36" s="345"/>
      <c r="E36" s="343" t="s">
        <v>1052</v>
      </c>
      <c r="F36" s="343" t="s">
        <v>180</v>
      </c>
    </row>
    <row r="37" spans="1:6" ht="15" x14ac:dyDescent="0.35">
      <c r="A37" s="343" t="s">
        <v>185</v>
      </c>
      <c r="B37" s="343" t="s">
        <v>1053</v>
      </c>
      <c r="C37" s="343"/>
      <c r="D37" s="345"/>
      <c r="E37" s="343" t="s">
        <v>1054</v>
      </c>
      <c r="F37" s="343" t="s">
        <v>181</v>
      </c>
    </row>
    <row r="38" spans="1:6" ht="15" x14ac:dyDescent="0.35">
      <c r="A38" s="343" t="s">
        <v>313</v>
      </c>
      <c r="B38" s="343" t="s">
        <v>748</v>
      </c>
      <c r="C38" s="343"/>
      <c r="D38" s="345"/>
      <c r="E38" s="343" t="s">
        <v>1044</v>
      </c>
      <c r="F38" s="343" t="s">
        <v>182</v>
      </c>
    </row>
    <row r="39" spans="1:6" ht="15" x14ac:dyDescent="0.35">
      <c r="A39" s="343" t="s">
        <v>418</v>
      </c>
      <c r="B39" s="343" t="s">
        <v>749</v>
      </c>
      <c r="C39" s="343"/>
      <c r="D39" s="345"/>
      <c r="E39" s="343" t="s">
        <v>1055</v>
      </c>
      <c r="F39" s="343" t="s">
        <v>183</v>
      </c>
    </row>
    <row r="40" spans="1:6" ht="15" x14ac:dyDescent="0.35">
      <c r="A40" s="343" t="s">
        <v>460</v>
      </c>
      <c r="B40" s="343" t="s">
        <v>750</v>
      </c>
      <c r="C40" s="343"/>
      <c r="D40" s="345"/>
      <c r="E40" s="343" t="s">
        <v>1056</v>
      </c>
      <c r="F40" s="343" t="s">
        <v>184</v>
      </c>
    </row>
    <row r="41" spans="1:6" ht="15" x14ac:dyDescent="0.35">
      <c r="A41" s="343" t="s">
        <v>506</v>
      </c>
      <c r="B41" s="343" t="s">
        <v>751</v>
      </c>
      <c r="C41" s="343"/>
      <c r="D41" s="345"/>
      <c r="E41" s="343" t="s">
        <v>1053</v>
      </c>
      <c r="F41" s="343" t="s">
        <v>185</v>
      </c>
    </row>
    <row r="42" spans="1:6" ht="15" x14ac:dyDescent="0.35">
      <c r="A42" s="343" t="s">
        <v>573</v>
      </c>
      <c r="B42" s="343" t="s">
        <v>752</v>
      </c>
      <c r="C42" s="343"/>
      <c r="D42" s="345"/>
      <c r="E42" s="343" t="s">
        <v>1057</v>
      </c>
      <c r="F42" s="343" t="s">
        <v>186</v>
      </c>
    </row>
    <row r="43" spans="1:6" ht="15" x14ac:dyDescent="0.35">
      <c r="A43" s="343" t="s">
        <v>615</v>
      </c>
      <c r="B43" s="343" t="s">
        <v>1058</v>
      </c>
      <c r="C43" s="343"/>
      <c r="D43" s="345"/>
      <c r="E43" s="343" t="s">
        <v>1059</v>
      </c>
      <c r="F43" s="343" t="s">
        <v>187</v>
      </c>
    </row>
    <row r="44" spans="1:6" ht="15" x14ac:dyDescent="0.35">
      <c r="A44" s="343" t="s">
        <v>192</v>
      </c>
      <c r="B44" s="343" t="s">
        <v>1060</v>
      </c>
      <c r="C44" s="343"/>
      <c r="D44" s="345"/>
      <c r="E44" s="343" t="s">
        <v>1061</v>
      </c>
      <c r="F44" s="343" t="s">
        <v>188</v>
      </c>
    </row>
    <row r="45" spans="1:6" ht="15" x14ac:dyDescent="0.35">
      <c r="A45" s="343" t="s">
        <v>321</v>
      </c>
      <c r="B45" s="343" t="s">
        <v>753</v>
      </c>
      <c r="C45" s="343"/>
      <c r="D45" s="345"/>
      <c r="E45" s="343" t="s">
        <v>1062</v>
      </c>
      <c r="F45" s="343" t="s">
        <v>189</v>
      </c>
    </row>
    <row r="46" spans="1:6" ht="15" x14ac:dyDescent="0.35">
      <c r="A46" s="343" t="s">
        <v>421</v>
      </c>
      <c r="B46" s="343" t="s">
        <v>754</v>
      </c>
      <c r="C46" s="343"/>
      <c r="D46" s="345"/>
      <c r="E46" s="343" t="s">
        <v>1063</v>
      </c>
      <c r="F46" s="343" t="s">
        <v>190</v>
      </c>
    </row>
    <row r="47" spans="1:6" ht="15" x14ac:dyDescent="0.35">
      <c r="A47" s="343" t="s">
        <v>464</v>
      </c>
      <c r="B47" s="343" t="s">
        <v>1064</v>
      </c>
      <c r="C47" s="343"/>
      <c r="D47" s="345"/>
      <c r="E47" s="343" t="s">
        <v>1065</v>
      </c>
      <c r="F47" s="343" t="s">
        <v>191</v>
      </c>
    </row>
    <row r="48" spans="1:6" ht="15" x14ac:dyDescent="0.35">
      <c r="A48" s="343" t="s">
        <v>511</v>
      </c>
      <c r="B48" s="343" t="s">
        <v>755</v>
      </c>
      <c r="C48" s="343"/>
      <c r="D48" s="344"/>
      <c r="E48" s="343" t="s">
        <v>1060</v>
      </c>
      <c r="F48" s="343" t="s">
        <v>192</v>
      </c>
    </row>
    <row r="49" spans="1:6" ht="15" x14ac:dyDescent="0.35">
      <c r="A49" s="343" t="s">
        <v>576</v>
      </c>
      <c r="B49" s="343" t="s">
        <v>756</v>
      </c>
      <c r="C49" s="343"/>
      <c r="D49" s="344"/>
      <c r="E49" s="343" t="s">
        <v>1066</v>
      </c>
      <c r="F49" s="343" t="s">
        <v>193</v>
      </c>
    </row>
    <row r="50" spans="1:6" ht="15" x14ac:dyDescent="0.35">
      <c r="A50" s="343" t="s">
        <v>198</v>
      </c>
      <c r="B50" s="343" t="s">
        <v>1067</v>
      </c>
      <c r="C50" s="343"/>
      <c r="D50" s="344"/>
      <c r="E50" s="343" t="s">
        <v>1068</v>
      </c>
      <c r="F50" s="343" t="s">
        <v>194</v>
      </c>
    </row>
    <row r="51" spans="1:6" ht="15" x14ac:dyDescent="0.35">
      <c r="A51" s="343" t="s">
        <v>328</v>
      </c>
      <c r="B51" s="343" t="s">
        <v>1069</v>
      </c>
      <c r="C51" s="343"/>
      <c r="D51" s="344"/>
      <c r="E51" s="343" t="s">
        <v>1070</v>
      </c>
      <c r="F51" s="343" t="s">
        <v>195</v>
      </c>
    </row>
    <row r="52" spans="1:6" ht="15" x14ac:dyDescent="0.35">
      <c r="A52" s="343" t="s">
        <v>426</v>
      </c>
      <c r="B52" s="343" t="s">
        <v>757</v>
      </c>
      <c r="C52" s="343"/>
      <c r="D52" s="344"/>
      <c r="E52" s="343" t="s">
        <v>1071</v>
      </c>
      <c r="F52" s="343" t="s">
        <v>196</v>
      </c>
    </row>
    <row r="53" spans="1:6" ht="15" x14ac:dyDescent="0.35">
      <c r="A53" s="343" t="s">
        <v>467</v>
      </c>
      <c r="B53" s="343" t="s">
        <v>1072</v>
      </c>
      <c r="C53" s="343"/>
      <c r="D53" s="344"/>
      <c r="E53" s="343" t="s">
        <v>1073</v>
      </c>
      <c r="F53" s="343" t="s">
        <v>197</v>
      </c>
    </row>
    <row r="54" spans="1:6" ht="15" x14ac:dyDescent="0.35">
      <c r="A54" s="343" t="s">
        <v>515</v>
      </c>
      <c r="B54" s="343" t="s">
        <v>1074</v>
      </c>
      <c r="C54" s="343"/>
      <c r="D54" s="344"/>
      <c r="E54" s="343" t="s">
        <v>1075</v>
      </c>
      <c r="F54" s="343" t="s">
        <v>634</v>
      </c>
    </row>
    <row r="55" spans="1:6" ht="15" x14ac:dyDescent="0.35">
      <c r="A55" s="343" t="s">
        <v>579</v>
      </c>
      <c r="B55" s="343" t="s">
        <v>758</v>
      </c>
      <c r="C55" s="343"/>
      <c r="D55" s="344"/>
      <c r="E55" s="343" t="s">
        <v>1067</v>
      </c>
      <c r="F55" s="343" t="s">
        <v>198</v>
      </c>
    </row>
    <row r="56" spans="1:6" ht="15" x14ac:dyDescent="0.35">
      <c r="A56" s="343" t="s">
        <v>205</v>
      </c>
      <c r="B56" s="343" t="s">
        <v>1076</v>
      </c>
      <c r="C56" s="343"/>
      <c r="D56" s="344"/>
      <c r="E56" s="343" t="s">
        <v>1077</v>
      </c>
      <c r="F56" s="343" t="s">
        <v>199</v>
      </c>
    </row>
    <row r="57" spans="1:6" ht="15" x14ac:dyDescent="0.35">
      <c r="A57" s="343" t="s">
        <v>333</v>
      </c>
      <c r="B57" s="343" t="s">
        <v>759</v>
      </c>
      <c r="C57" s="343"/>
      <c r="D57" s="344"/>
      <c r="E57" s="343" t="s">
        <v>1078</v>
      </c>
      <c r="F57" s="343" t="s">
        <v>200</v>
      </c>
    </row>
    <row r="58" spans="1:6" ht="15" x14ac:dyDescent="0.35">
      <c r="A58" s="343" t="s">
        <v>470</v>
      </c>
      <c r="B58" s="343" t="s">
        <v>760</v>
      </c>
      <c r="C58" s="343"/>
      <c r="D58" s="344"/>
      <c r="E58" s="343" t="s">
        <v>1079</v>
      </c>
      <c r="F58" s="343" t="s">
        <v>201</v>
      </c>
    </row>
    <row r="59" spans="1:6" ht="15" x14ac:dyDescent="0.35">
      <c r="A59" s="343" t="s">
        <v>522</v>
      </c>
      <c r="B59" s="343" t="s">
        <v>761</v>
      </c>
      <c r="C59" s="343"/>
      <c r="D59" s="344"/>
      <c r="E59" s="343" t="s">
        <v>1080</v>
      </c>
      <c r="F59" s="343" t="s">
        <v>202</v>
      </c>
    </row>
    <row r="60" spans="1:6" ht="15" x14ac:dyDescent="0.35">
      <c r="A60" s="343" t="s">
        <v>584</v>
      </c>
      <c r="B60" s="343" t="s">
        <v>762</v>
      </c>
      <c r="C60" s="343"/>
      <c r="D60" s="344"/>
      <c r="E60" s="343" t="s">
        <v>1081</v>
      </c>
      <c r="F60" s="343" t="s">
        <v>203</v>
      </c>
    </row>
    <row r="61" spans="1:6" ht="15" x14ac:dyDescent="0.35">
      <c r="A61" s="343" t="s">
        <v>211</v>
      </c>
      <c r="B61" s="343" t="s">
        <v>1082</v>
      </c>
      <c r="C61" s="343"/>
      <c r="D61" s="344"/>
      <c r="E61" s="343" t="s">
        <v>1083</v>
      </c>
      <c r="F61" s="343" t="s">
        <v>204</v>
      </c>
    </row>
    <row r="62" spans="1:6" ht="15" x14ac:dyDescent="0.35">
      <c r="A62" s="343" t="s">
        <v>338</v>
      </c>
      <c r="B62" s="343" t="s">
        <v>763</v>
      </c>
      <c r="C62" s="343"/>
      <c r="D62" s="345"/>
      <c r="E62" s="343" t="s">
        <v>1076</v>
      </c>
      <c r="F62" s="343" t="s">
        <v>205</v>
      </c>
    </row>
    <row r="63" spans="1:6" ht="15" x14ac:dyDescent="0.35">
      <c r="A63" s="343" t="s">
        <v>472</v>
      </c>
      <c r="B63" s="343" t="s">
        <v>1084</v>
      </c>
      <c r="C63" s="343"/>
      <c r="D63" s="345"/>
      <c r="E63" s="343" t="s">
        <v>1085</v>
      </c>
      <c r="F63" s="343" t="s">
        <v>206</v>
      </c>
    </row>
    <row r="64" spans="1:6" ht="15" x14ac:dyDescent="0.35">
      <c r="A64" s="343" t="s">
        <v>528</v>
      </c>
      <c r="B64" s="343" t="s">
        <v>764</v>
      </c>
      <c r="C64" s="343"/>
      <c r="D64" s="345"/>
      <c r="E64" s="343" t="s">
        <v>1086</v>
      </c>
      <c r="F64" s="343" t="s">
        <v>207</v>
      </c>
    </row>
    <row r="65" spans="1:6" ht="15" x14ac:dyDescent="0.35">
      <c r="A65" s="343" t="s">
        <v>585</v>
      </c>
      <c r="B65" s="343" t="s">
        <v>765</v>
      </c>
      <c r="C65" s="343"/>
      <c r="D65" s="345"/>
      <c r="E65" s="343" t="s">
        <v>1087</v>
      </c>
      <c r="F65" s="343" t="s">
        <v>208</v>
      </c>
    </row>
    <row r="66" spans="1:6" ht="15" x14ac:dyDescent="0.35">
      <c r="A66" s="343" t="s">
        <v>216</v>
      </c>
      <c r="B66" s="343" t="s">
        <v>1088</v>
      </c>
      <c r="C66" s="343"/>
      <c r="D66" s="345"/>
      <c r="E66" s="343" t="s">
        <v>1089</v>
      </c>
      <c r="F66" s="343" t="s">
        <v>209</v>
      </c>
    </row>
    <row r="67" spans="1:6" ht="15" x14ac:dyDescent="0.35">
      <c r="A67" s="343" t="s">
        <v>351</v>
      </c>
      <c r="B67" s="343" t="s">
        <v>766</v>
      </c>
      <c r="C67" s="343"/>
      <c r="D67" s="344"/>
      <c r="E67" s="343" t="s">
        <v>1090</v>
      </c>
      <c r="F67" s="343" t="s">
        <v>210</v>
      </c>
    </row>
    <row r="68" spans="1:6" ht="15" x14ac:dyDescent="0.35">
      <c r="A68" s="343" t="s">
        <v>532</v>
      </c>
      <c r="B68" s="343" t="s">
        <v>767</v>
      </c>
      <c r="C68" s="343"/>
      <c r="D68" s="344"/>
      <c r="E68" s="343" t="s">
        <v>1082</v>
      </c>
      <c r="F68" s="343" t="s">
        <v>211</v>
      </c>
    </row>
    <row r="69" spans="1:6" ht="15" x14ac:dyDescent="0.35">
      <c r="A69" s="343" t="s">
        <v>589</v>
      </c>
      <c r="B69" s="343" t="s">
        <v>1091</v>
      </c>
      <c r="C69" s="343"/>
      <c r="D69" s="344"/>
      <c r="E69" s="343" t="s">
        <v>1092</v>
      </c>
      <c r="F69" s="343" t="s">
        <v>212</v>
      </c>
    </row>
    <row r="70" spans="1:6" ht="15" x14ac:dyDescent="0.35">
      <c r="A70" s="343" t="s">
        <v>221</v>
      </c>
      <c r="B70" s="343" t="s">
        <v>1093</v>
      </c>
      <c r="C70" s="343"/>
      <c r="D70" s="344"/>
      <c r="E70" s="343" t="s">
        <v>1094</v>
      </c>
      <c r="F70" s="343" t="s">
        <v>213</v>
      </c>
    </row>
    <row r="71" spans="1:6" ht="15" x14ac:dyDescent="0.35">
      <c r="A71" s="343" t="s">
        <v>358</v>
      </c>
      <c r="B71" s="343" t="s">
        <v>1095</v>
      </c>
      <c r="C71" s="343"/>
      <c r="D71" s="344"/>
      <c r="E71" s="343" t="s">
        <v>1096</v>
      </c>
      <c r="F71" s="343" t="s">
        <v>214</v>
      </c>
    </row>
    <row r="72" spans="1:6" ht="15" x14ac:dyDescent="0.35">
      <c r="A72" s="346" t="s">
        <v>1315</v>
      </c>
      <c r="B72" s="343" t="s">
        <v>1316</v>
      </c>
      <c r="C72" s="343"/>
      <c r="D72" s="344"/>
      <c r="E72" s="343" t="s">
        <v>1097</v>
      </c>
      <c r="F72" s="343" t="s">
        <v>215</v>
      </c>
    </row>
    <row r="73" spans="1:6" ht="15" x14ac:dyDescent="0.35">
      <c r="A73" s="343" t="s">
        <v>147</v>
      </c>
      <c r="B73" s="343" t="s">
        <v>1009</v>
      </c>
      <c r="C73" s="343"/>
      <c r="D73" s="344"/>
      <c r="E73" s="343" t="s">
        <v>1088</v>
      </c>
      <c r="F73" s="343" t="s">
        <v>216</v>
      </c>
    </row>
    <row r="74" spans="1:6" ht="15" x14ac:dyDescent="0.35">
      <c r="A74" s="343" t="s">
        <v>268</v>
      </c>
      <c r="B74" s="343" t="s">
        <v>1098</v>
      </c>
      <c r="C74" s="343"/>
      <c r="D74" s="345"/>
      <c r="E74" s="343" t="s">
        <v>1099</v>
      </c>
      <c r="F74" s="343" t="s">
        <v>217</v>
      </c>
    </row>
    <row r="75" spans="1:6" ht="15" x14ac:dyDescent="0.35">
      <c r="A75" s="343" t="s">
        <v>380</v>
      </c>
      <c r="B75" s="343" t="s">
        <v>768</v>
      </c>
      <c r="C75" s="343"/>
      <c r="D75" s="345"/>
      <c r="E75" s="343" t="s">
        <v>1100</v>
      </c>
      <c r="F75" s="343" t="s">
        <v>218</v>
      </c>
    </row>
    <row r="76" spans="1:6" ht="15" x14ac:dyDescent="0.35">
      <c r="A76" s="343" t="s">
        <v>431</v>
      </c>
      <c r="B76" s="343" t="s">
        <v>769</v>
      </c>
      <c r="C76" s="343"/>
      <c r="D76" s="345"/>
      <c r="E76" s="343" t="s">
        <v>1101</v>
      </c>
      <c r="F76" s="343" t="s">
        <v>219</v>
      </c>
    </row>
    <row r="77" spans="1:6" ht="15" x14ac:dyDescent="0.35">
      <c r="A77" s="343" t="s">
        <v>478</v>
      </c>
      <c r="B77" s="343" t="s">
        <v>770</v>
      </c>
      <c r="C77" s="343"/>
      <c r="D77" s="345"/>
      <c r="E77" s="343" t="s">
        <v>1102</v>
      </c>
      <c r="F77" s="343" t="s">
        <v>220</v>
      </c>
    </row>
    <row r="78" spans="1:6" ht="15" x14ac:dyDescent="0.35">
      <c r="A78" s="343" t="s">
        <v>537</v>
      </c>
      <c r="B78" s="343" t="s">
        <v>771</v>
      </c>
      <c r="C78" s="343"/>
      <c r="D78" s="345"/>
      <c r="E78" s="343" t="s">
        <v>1093</v>
      </c>
      <c r="F78" s="343" t="s">
        <v>221</v>
      </c>
    </row>
    <row r="79" spans="1:6" ht="15" x14ac:dyDescent="0.35">
      <c r="A79" s="343" t="s">
        <v>592</v>
      </c>
      <c r="B79" s="343" t="s">
        <v>1103</v>
      </c>
      <c r="C79" s="343"/>
      <c r="D79" s="345"/>
      <c r="E79" s="343" t="s">
        <v>1104</v>
      </c>
      <c r="F79" s="343" t="s">
        <v>222</v>
      </c>
    </row>
    <row r="80" spans="1:6" ht="15" x14ac:dyDescent="0.35">
      <c r="A80" s="343" t="s">
        <v>158</v>
      </c>
      <c r="B80" s="343" t="s">
        <v>1024</v>
      </c>
      <c r="C80" s="343"/>
      <c r="D80" s="345"/>
      <c r="E80" s="343" t="s">
        <v>1106</v>
      </c>
      <c r="F80" s="343" t="s">
        <v>223</v>
      </c>
    </row>
    <row r="81" spans="1:6" ht="15" x14ac:dyDescent="0.35">
      <c r="A81" s="343" t="s">
        <v>282</v>
      </c>
      <c r="B81" s="343" t="s">
        <v>1105</v>
      </c>
      <c r="C81" s="343"/>
      <c r="D81" s="345"/>
      <c r="E81" s="343" t="s">
        <v>1108</v>
      </c>
      <c r="F81" s="343" t="s">
        <v>224</v>
      </c>
    </row>
    <row r="82" spans="1:6" ht="15" x14ac:dyDescent="0.35">
      <c r="A82" s="343" t="s">
        <v>391</v>
      </c>
      <c r="B82" s="343" t="s">
        <v>1107</v>
      </c>
      <c r="C82" s="343"/>
      <c r="D82" s="345"/>
      <c r="E82" s="343" t="s">
        <v>1109</v>
      </c>
      <c r="F82" s="343" t="s">
        <v>225</v>
      </c>
    </row>
    <row r="83" spans="1:6" ht="15" x14ac:dyDescent="0.35">
      <c r="A83" s="343" t="s">
        <v>436</v>
      </c>
      <c r="B83" s="343" t="s">
        <v>772</v>
      </c>
      <c r="C83" s="343"/>
      <c r="D83" s="344"/>
      <c r="E83" s="343" t="s">
        <v>1111</v>
      </c>
      <c r="F83" s="343" t="s">
        <v>226</v>
      </c>
    </row>
    <row r="84" spans="1:6" ht="15" x14ac:dyDescent="0.35">
      <c r="A84" s="343" t="s">
        <v>483</v>
      </c>
      <c r="B84" s="343" t="s">
        <v>1110</v>
      </c>
      <c r="C84" s="343"/>
      <c r="D84" s="344"/>
      <c r="E84" s="343" t="s">
        <v>1112</v>
      </c>
      <c r="F84" s="343" t="s">
        <v>227</v>
      </c>
    </row>
    <row r="85" spans="1:6" ht="15" x14ac:dyDescent="0.35">
      <c r="A85" s="343" t="s">
        <v>551</v>
      </c>
      <c r="B85" s="343" t="s">
        <v>773</v>
      </c>
      <c r="C85" s="343"/>
      <c r="D85" s="344"/>
      <c r="E85" s="343" t="s">
        <v>1114</v>
      </c>
      <c r="F85" s="343" t="s">
        <v>228</v>
      </c>
    </row>
    <row r="86" spans="1:6" ht="15" x14ac:dyDescent="0.35">
      <c r="A86" s="343" t="s">
        <v>596</v>
      </c>
      <c r="B86" s="343" t="s">
        <v>1113</v>
      </c>
      <c r="C86" s="343"/>
      <c r="D86" s="344"/>
      <c r="E86" s="343" t="s">
        <v>1115</v>
      </c>
      <c r="F86" s="343" t="s">
        <v>229</v>
      </c>
    </row>
    <row r="87" spans="1:6" ht="15" x14ac:dyDescent="0.35">
      <c r="A87" s="343" t="s">
        <v>161</v>
      </c>
      <c r="B87" s="343" t="s">
        <v>1028</v>
      </c>
      <c r="C87" s="343"/>
      <c r="D87" s="344"/>
      <c r="E87" s="343" t="s">
        <v>1116</v>
      </c>
      <c r="F87" s="343" t="s">
        <v>230</v>
      </c>
    </row>
    <row r="88" spans="1:6" ht="15" x14ac:dyDescent="0.35">
      <c r="A88" s="343" t="s">
        <v>295</v>
      </c>
      <c r="B88" s="343" t="s">
        <v>774</v>
      </c>
      <c r="C88" s="343"/>
      <c r="D88" s="344"/>
      <c r="E88" s="343" t="s">
        <v>1118</v>
      </c>
      <c r="F88" s="343" t="s">
        <v>231</v>
      </c>
    </row>
    <row r="89" spans="1:6" ht="15" x14ac:dyDescent="0.35">
      <c r="A89" s="343" t="s">
        <v>396</v>
      </c>
      <c r="B89" s="343" t="s">
        <v>1117</v>
      </c>
      <c r="C89" s="343"/>
      <c r="D89" s="344"/>
      <c r="E89" s="343" t="s">
        <v>1119</v>
      </c>
      <c r="F89" s="343" t="s">
        <v>232</v>
      </c>
    </row>
    <row r="90" spans="1:6" ht="15" x14ac:dyDescent="0.35">
      <c r="A90" s="343" t="s">
        <v>442</v>
      </c>
      <c r="B90" s="343" t="s">
        <v>775</v>
      </c>
      <c r="C90" s="343"/>
      <c r="D90" s="344"/>
      <c r="E90" s="343" t="s">
        <v>1121</v>
      </c>
      <c r="F90" s="343" t="s">
        <v>233</v>
      </c>
    </row>
    <row r="91" spans="1:6" ht="15" x14ac:dyDescent="0.35">
      <c r="A91" s="343" t="s">
        <v>490</v>
      </c>
      <c r="B91" s="343" t="s">
        <v>1120</v>
      </c>
      <c r="C91" s="343"/>
      <c r="D91" s="344"/>
      <c r="E91" s="343" t="s">
        <v>1123</v>
      </c>
      <c r="F91" s="343" t="s">
        <v>234</v>
      </c>
    </row>
    <row r="92" spans="1:6" ht="15" x14ac:dyDescent="0.35">
      <c r="A92" s="343" t="s">
        <v>556</v>
      </c>
      <c r="B92" s="343" t="s">
        <v>1122</v>
      </c>
      <c r="C92" s="343"/>
      <c r="D92" s="344"/>
      <c r="E92" s="343" t="s">
        <v>1124</v>
      </c>
      <c r="F92" s="343" t="s">
        <v>235</v>
      </c>
    </row>
    <row r="93" spans="1:6" ht="15" x14ac:dyDescent="0.35">
      <c r="A93" s="343" t="s">
        <v>603</v>
      </c>
      <c r="B93" s="343" t="s">
        <v>776</v>
      </c>
      <c r="C93" s="343"/>
      <c r="D93" s="344"/>
      <c r="E93" s="343" t="s">
        <v>1125</v>
      </c>
      <c r="F93" s="343" t="s">
        <v>236</v>
      </c>
    </row>
    <row r="94" spans="1:6" ht="15" x14ac:dyDescent="0.35">
      <c r="A94" s="343" t="s">
        <v>174</v>
      </c>
      <c r="B94" s="343" t="s">
        <v>1045</v>
      </c>
      <c r="C94" s="343"/>
      <c r="D94" s="344"/>
      <c r="E94" s="343" t="s">
        <v>1126</v>
      </c>
      <c r="F94" s="343" t="s">
        <v>237</v>
      </c>
    </row>
    <row r="95" spans="1:6" ht="15" x14ac:dyDescent="0.35">
      <c r="A95" s="343" t="s">
        <v>302</v>
      </c>
      <c r="B95" s="343" t="s">
        <v>777</v>
      </c>
      <c r="C95" s="343"/>
      <c r="D95" s="344"/>
      <c r="E95" s="343" t="s">
        <v>1128</v>
      </c>
      <c r="F95" s="343" t="s">
        <v>238</v>
      </c>
    </row>
    <row r="96" spans="1:6" ht="15" x14ac:dyDescent="0.35">
      <c r="A96" s="343" t="s">
        <v>404</v>
      </c>
      <c r="B96" s="343" t="s">
        <v>1127</v>
      </c>
      <c r="C96" s="343"/>
      <c r="D96" s="344"/>
      <c r="E96" s="343" t="s">
        <v>1130</v>
      </c>
      <c r="F96" s="343" t="s">
        <v>239</v>
      </c>
    </row>
    <row r="97" spans="1:6" ht="15" x14ac:dyDescent="0.35">
      <c r="A97" s="343" t="s">
        <v>450</v>
      </c>
      <c r="B97" s="343" t="s">
        <v>1129</v>
      </c>
      <c r="C97" s="343"/>
      <c r="D97" s="344"/>
      <c r="E97" s="343" t="s">
        <v>1131</v>
      </c>
      <c r="F97" s="343" t="s">
        <v>240</v>
      </c>
    </row>
    <row r="98" spans="1:6" ht="15" x14ac:dyDescent="0.35">
      <c r="A98" s="343" t="s">
        <v>499</v>
      </c>
      <c r="B98" s="343" t="s">
        <v>778</v>
      </c>
      <c r="C98" s="343"/>
      <c r="D98" s="344"/>
      <c r="E98" s="343" t="s">
        <v>1133</v>
      </c>
      <c r="F98" s="343" t="s">
        <v>241</v>
      </c>
    </row>
    <row r="99" spans="1:6" ht="15" x14ac:dyDescent="0.35">
      <c r="A99" s="343" t="s">
        <v>565</v>
      </c>
      <c r="B99" s="343" t="s">
        <v>1132</v>
      </c>
      <c r="C99" s="343"/>
      <c r="D99" s="344"/>
      <c r="E99" s="343" t="s">
        <v>1134</v>
      </c>
      <c r="F99" s="343" t="s">
        <v>242</v>
      </c>
    </row>
    <row r="100" spans="1:6" ht="15" x14ac:dyDescent="0.35">
      <c r="A100" s="343" t="s">
        <v>609</v>
      </c>
      <c r="B100" s="343" t="s">
        <v>779</v>
      </c>
      <c r="C100" s="343"/>
      <c r="D100" s="344"/>
      <c r="E100" s="343" t="s">
        <v>1135</v>
      </c>
      <c r="F100" s="343" t="s">
        <v>243</v>
      </c>
    </row>
    <row r="101" spans="1:6" ht="15" x14ac:dyDescent="0.35">
      <c r="A101" s="343" t="s">
        <v>183</v>
      </c>
      <c r="B101" s="343" t="s">
        <v>1055</v>
      </c>
      <c r="C101" s="343"/>
      <c r="D101" s="344"/>
      <c r="E101" s="343" t="s">
        <v>1137</v>
      </c>
      <c r="F101" s="343" t="s">
        <v>244</v>
      </c>
    </row>
    <row r="102" spans="1:6" ht="15" x14ac:dyDescent="0.35">
      <c r="A102" s="343" t="s">
        <v>306</v>
      </c>
      <c r="B102" s="343" t="s">
        <v>1136</v>
      </c>
      <c r="C102" s="343"/>
      <c r="D102" s="344"/>
      <c r="E102" s="343" t="s">
        <v>1138</v>
      </c>
      <c r="F102" s="343" t="s">
        <v>245</v>
      </c>
    </row>
    <row r="103" spans="1:6" ht="15" x14ac:dyDescent="0.35">
      <c r="A103" s="343" t="s">
        <v>407</v>
      </c>
      <c r="B103" s="343" t="s">
        <v>780</v>
      </c>
      <c r="C103" s="343"/>
      <c r="D103" s="344"/>
      <c r="E103" s="343" t="s">
        <v>1139</v>
      </c>
      <c r="F103" s="343" t="s">
        <v>246</v>
      </c>
    </row>
    <row r="104" spans="1:6" ht="15" x14ac:dyDescent="0.35">
      <c r="A104" s="343" t="s">
        <v>456</v>
      </c>
      <c r="B104" s="343" t="s">
        <v>781</v>
      </c>
      <c r="C104" s="343"/>
      <c r="D104" s="344"/>
      <c r="E104" s="343" t="s">
        <v>1140</v>
      </c>
      <c r="F104" s="343" t="s">
        <v>247</v>
      </c>
    </row>
    <row r="105" spans="1:6" ht="15" x14ac:dyDescent="0.35">
      <c r="A105" s="343" t="s">
        <v>503</v>
      </c>
      <c r="B105" s="343" t="s">
        <v>782</v>
      </c>
      <c r="C105" s="343"/>
      <c r="D105" s="344"/>
      <c r="E105" s="343" t="s">
        <v>1141</v>
      </c>
      <c r="F105" s="343" t="s">
        <v>248</v>
      </c>
    </row>
    <row r="106" spans="1:6" ht="15" x14ac:dyDescent="0.35">
      <c r="A106" s="343" t="s">
        <v>568</v>
      </c>
      <c r="B106" s="343" t="s">
        <v>783</v>
      </c>
      <c r="C106" s="343"/>
      <c r="D106" s="344"/>
      <c r="E106" s="343" t="s">
        <v>1143</v>
      </c>
      <c r="F106" s="343" t="s">
        <v>249</v>
      </c>
    </row>
    <row r="107" spans="1:6" ht="15" x14ac:dyDescent="0.35">
      <c r="A107" s="343" t="s">
        <v>613</v>
      </c>
      <c r="B107" s="343" t="s">
        <v>1142</v>
      </c>
      <c r="C107" s="343"/>
      <c r="D107" s="344"/>
      <c r="E107" s="343" t="s">
        <v>1144</v>
      </c>
      <c r="F107" s="343" t="s">
        <v>250</v>
      </c>
    </row>
    <row r="108" spans="1:6" ht="15" x14ac:dyDescent="0.35">
      <c r="A108" s="343" t="s">
        <v>186</v>
      </c>
      <c r="B108" s="343" t="s">
        <v>1057</v>
      </c>
      <c r="C108" s="343"/>
      <c r="D108" s="344"/>
      <c r="E108" s="343" t="s">
        <v>1145</v>
      </c>
      <c r="F108" s="343" t="s">
        <v>251</v>
      </c>
    </row>
    <row r="109" spans="1:6" ht="15" x14ac:dyDescent="0.35">
      <c r="A109" s="343" t="s">
        <v>314</v>
      </c>
      <c r="B109" s="343" t="s">
        <v>784</v>
      </c>
      <c r="C109" s="343"/>
      <c r="D109" s="344"/>
      <c r="E109" s="343" t="s">
        <v>1146</v>
      </c>
      <c r="F109" s="343" t="s">
        <v>252</v>
      </c>
    </row>
    <row r="110" spans="1:6" ht="15" x14ac:dyDescent="0.35">
      <c r="A110" s="343" t="s">
        <v>419</v>
      </c>
      <c r="B110" s="343" t="s">
        <v>785</v>
      </c>
      <c r="C110" s="343"/>
      <c r="D110" s="344"/>
      <c r="E110" s="343" t="s">
        <v>1148</v>
      </c>
      <c r="F110" s="343" t="s">
        <v>253</v>
      </c>
    </row>
    <row r="111" spans="1:6" ht="15" x14ac:dyDescent="0.35">
      <c r="A111" s="343" t="s">
        <v>461</v>
      </c>
      <c r="B111" s="343" t="s">
        <v>1147</v>
      </c>
      <c r="C111" s="343"/>
      <c r="D111" s="344"/>
      <c r="E111" s="343" t="s">
        <v>1149</v>
      </c>
      <c r="F111" s="343" t="s">
        <v>254</v>
      </c>
    </row>
    <row r="112" spans="1:6" ht="15" x14ac:dyDescent="0.35">
      <c r="A112" s="343" t="s">
        <v>507</v>
      </c>
      <c r="B112" s="343" t="s">
        <v>786</v>
      </c>
      <c r="C112" s="343"/>
      <c r="D112" s="344"/>
      <c r="E112" s="343" t="s">
        <v>1150</v>
      </c>
      <c r="F112" s="343" t="s">
        <v>255</v>
      </c>
    </row>
    <row r="113" spans="1:6" ht="15" x14ac:dyDescent="0.35">
      <c r="A113" s="343" t="s">
        <v>574</v>
      </c>
      <c r="B113" s="343" t="s">
        <v>787</v>
      </c>
      <c r="C113" s="343"/>
      <c r="D113" s="344"/>
      <c r="E113" s="343" t="s">
        <v>1152</v>
      </c>
      <c r="F113" s="343" t="s">
        <v>256</v>
      </c>
    </row>
    <row r="114" spans="1:6" ht="15" x14ac:dyDescent="0.35">
      <c r="A114" s="343" t="s">
        <v>616</v>
      </c>
      <c r="B114" s="343" t="s">
        <v>1151</v>
      </c>
      <c r="C114" s="343"/>
      <c r="D114" s="344"/>
      <c r="E114" s="343" t="s">
        <v>1153</v>
      </c>
      <c r="F114" s="343" t="s">
        <v>257</v>
      </c>
    </row>
    <row r="115" spans="1:6" ht="15" x14ac:dyDescent="0.35">
      <c r="A115" s="343" t="s">
        <v>193</v>
      </c>
      <c r="B115" s="343" t="s">
        <v>1066</v>
      </c>
      <c r="C115" s="343"/>
      <c r="D115" s="344"/>
      <c r="E115" s="343" t="s">
        <v>1154</v>
      </c>
      <c r="F115" s="343" t="s">
        <v>258</v>
      </c>
    </row>
    <row r="116" spans="1:6" ht="15" x14ac:dyDescent="0.35">
      <c r="A116" s="343" t="s">
        <v>322</v>
      </c>
      <c r="B116" s="343" t="s">
        <v>788</v>
      </c>
      <c r="C116" s="343"/>
      <c r="D116" s="344"/>
      <c r="E116" s="343" t="s">
        <v>1155</v>
      </c>
      <c r="F116" s="343" t="s">
        <v>259</v>
      </c>
    </row>
    <row r="117" spans="1:6" ht="15" x14ac:dyDescent="0.35">
      <c r="A117" s="343" t="s">
        <v>422</v>
      </c>
      <c r="B117" s="343" t="s">
        <v>789</v>
      </c>
      <c r="C117" s="343"/>
      <c r="D117" s="344"/>
      <c r="E117" s="343" t="s">
        <v>1157</v>
      </c>
      <c r="F117" s="343" t="s">
        <v>260</v>
      </c>
    </row>
    <row r="118" spans="1:6" ht="15" x14ac:dyDescent="0.35">
      <c r="A118" s="343" t="s">
        <v>465</v>
      </c>
      <c r="B118" s="343" t="s">
        <v>1156</v>
      </c>
      <c r="C118" s="343"/>
      <c r="D118" s="344"/>
      <c r="E118" s="343" t="s">
        <v>1158</v>
      </c>
      <c r="F118" s="343" t="s">
        <v>659</v>
      </c>
    </row>
    <row r="119" spans="1:6" ht="15" x14ac:dyDescent="0.35">
      <c r="A119" s="343" t="s">
        <v>512</v>
      </c>
      <c r="B119" s="343" t="s">
        <v>790</v>
      </c>
      <c r="C119" s="343"/>
      <c r="D119" s="344"/>
      <c r="E119" s="343" t="s">
        <v>1159</v>
      </c>
      <c r="F119" s="343" t="s">
        <v>261</v>
      </c>
    </row>
    <row r="120" spans="1:6" ht="15" x14ac:dyDescent="0.35">
      <c r="A120" s="343" t="s">
        <v>199</v>
      </c>
      <c r="B120" s="343" t="s">
        <v>1077</v>
      </c>
      <c r="C120" s="343"/>
      <c r="D120" s="344"/>
      <c r="E120" s="343" t="s">
        <v>1160</v>
      </c>
      <c r="F120" s="343" t="s">
        <v>262</v>
      </c>
    </row>
    <row r="121" spans="1:6" ht="15" x14ac:dyDescent="0.35">
      <c r="A121" s="343" t="s">
        <v>329</v>
      </c>
      <c r="B121" s="343" t="s">
        <v>1161</v>
      </c>
      <c r="C121" s="343"/>
      <c r="D121" s="344"/>
      <c r="E121" s="343" t="s">
        <v>1162</v>
      </c>
      <c r="F121" s="343" t="s">
        <v>263</v>
      </c>
    </row>
    <row r="122" spans="1:6" ht="15" x14ac:dyDescent="0.35">
      <c r="A122" s="343" t="s">
        <v>427</v>
      </c>
      <c r="B122" s="343" t="s">
        <v>791</v>
      </c>
      <c r="C122" s="343"/>
      <c r="D122" s="344"/>
      <c r="E122" s="343" t="s">
        <v>1163</v>
      </c>
      <c r="F122" s="343" t="s">
        <v>264</v>
      </c>
    </row>
    <row r="123" spans="1:6" ht="15" x14ac:dyDescent="0.35">
      <c r="A123" s="343" t="s">
        <v>468</v>
      </c>
      <c r="B123" s="343" t="s">
        <v>792</v>
      </c>
      <c r="C123" s="343"/>
      <c r="D123" s="344"/>
      <c r="E123" s="343" t="s">
        <v>1164</v>
      </c>
      <c r="F123" s="343" t="s">
        <v>265</v>
      </c>
    </row>
    <row r="124" spans="1:6" ht="15" x14ac:dyDescent="0.35">
      <c r="A124" s="343" t="s">
        <v>516</v>
      </c>
      <c r="B124" s="343" t="s">
        <v>1165</v>
      </c>
      <c r="C124" s="343"/>
      <c r="D124" s="344"/>
      <c r="E124" s="343" t="s">
        <v>1166</v>
      </c>
      <c r="F124" s="343" t="s">
        <v>266</v>
      </c>
    </row>
    <row r="125" spans="1:6" ht="15" x14ac:dyDescent="0.35">
      <c r="A125" s="343" t="s">
        <v>580</v>
      </c>
      <c r="B125" s="343" t="s">
        <v>793</v>
      </c>
      <c r="C125" s="343"/>
      <c r="D125" s="344"/>
      <c r="E125" s="343" t="s">
        <v>727</v>
      </c>
      <c r="F125" s="343" t="s">
        <v>267</v>
      </c>
    </row>
    <row r="126" spans="1:6" ht="15" x14ac:dyDescent="0.35">
      <c r="A126" s="343" t="s">
        <v>206</v>
      </c>
      <c r="B126" s="343" t="s">
        <v>1085</v>
      </c>
      <c r="C126" s="343"/>
      <c r="D126" s="344"/>
      <c r="E126" s="343" t="s">
        <v>1098</v>
      </c>
      <c r="F126" s="343" t="s">
        <v>268</v>
      </c>
    </row>
    <row r="127" spans="1:6" ht="15" x14ac:dyDescent="0.35">
      <c r="A127" s="343" t="s">
        <v>334</v>
      </c>
      <c r="B127" s="343" t="s">
        <v>794</v>
      </c>
      <c r="C127" s="343"/>
      <c r="D127" s="344"/>
      <c r="E127" s="343" t="s">
        <v>795</v>
      </c>
      <c r="F127" s="343" t="s">
        <v>269</v>
      </c>
    </row>
    <row r="128" spans="1:6" ht="15" x14ac:dyDescent="0.35">
      <c r="A128" s="343" t="s">
        <v>471</v>
      </c>
      <c r="B128" s="343" t="s">
        <v>1167</v>
      </c>
      <c r="C128" s="343"/>
      <c r="D128" s="344"/>
      <c r="E128" s="343" t="s">
        <v>796</v>
      </c>
      <c r="F128" s="343" t="s">
        <v>270</v>
      </c>
    </row>
    <row r="129" spans="1:6" ht="15" x14ac:dyDescent="0.35">
      <c r="A129" s="343" t="s">
        <v>523</v>
      </c>
      <c r="B129" s="343" t="s">
        <v>797</v>
      </c>
      <c r="C129" s="343"/>
      <c r="D129" s="344"/>
      <c r="E129" s="343" t="s">
        <v>1168</v>
      </c>
      <c r="F129" s="343" t="s">
        <v>271</v>
      </c>
    </row>
    <row r="130" spans="1:6" ht="15" x14ac:dyDescent="0.35">
      <c r="A130" s="343" t="s">
        <v>212</v>
      </c>
      <c r="B130" s="343" t="s">
        <v>1092</v>
      </c>
      <c r="C130" s="343"/>
      <c r="D130" s="344"/>
      <c r="E130" s="343" t="s">
        <v>798</v>
      </c>
      <c r="F130" s="343" t="s">
        <v>272</v>
      </c>
    </row>
    <row r="131" spans="1:6" ht="15" x14ac:dyDescent="0.35">
      <c r="A131" s="343" t="s">
        <v>339</v>
      </c>
      <c r="B131" s="343" t="s">
        <v>799</v>
      </c>
      <c r="C131" s="343"/>
      <c r="D131" s="344"/>
      <c r="E131" s="343" t="s">
        <v>800</v>
      </c>
      <c r="F131" s="343" t="s">
        <v>273</v>
      </c>
    </row>
    <row r="132" spans="1:6" ht="15" x14ac:dyDescent="0.35">
      <c r="A132" s="343" t="s">
        <v>473</v>
      </c>
      <c r="B132" s="343" t="s">
        <v>1169</v>
      </c>
      <c r="C132" s="343"/>
      <c r="D132" s="344"/>
      <c r="E132" s="343" t="s">
        <v>801</v>
      </c>
      <c r="F132" s="343" t="s">
        <v>274</v>
      </c>
    </row>
    <row r="133" spans="1:6" ht="15" x14ac:dyDescent="0.35">
      <c r="A133" s="343" t="s">
        <v>529</v>
      </c>
      <c r="B133" s="343" t="s">
        <v>802</v>
      </c>
      <c r="C133" s="343"/>
      <c r="D133" s="344"/>
      <c r="E133" s="343" t="s">
        <v>1170</v>
      </c>
      <c r="F133" s="343" t="s">
        <v>275</v>
      </c>
    </row>
    <row r="134" spans="1:6" ht="15" x14ac:dyDescent="0.35">
      <c r="A134" s="343" t="s">
        <v>586</v>
      </c>
      <c r="B134" s="343" t="s">
        <v>803</v>
      </c>
      <c r="C134" s="343"/>
      <c r="D134" s="344"/>
      <c r="E134" s="343" t="s">
        <v>804</v>
      </c>
      <c r="F134" s="343" t="s">
        <v>276</v>
      </c>
    </row>
    <row r="135" spans="1:6" ht="15" x14ac:dyDescent="0.35">
      <c r="A135" s="343" t="s">
        <v>217</v>
      </c>
      <c r="B135" s="343" t="s">
        <v>1099</v>
      </c>
      <c r="C135" s="343"/>
      <c r="D135" s="344"/>
      <c r="E135" s="343" t="s">
        <v>1171</v>
      </c>
      <c r="F135" s="343" t="s">
        <v>277</v>
      </c>
    </row>
    <row r="136" spans="1:6" ht="15" x14ac:dyDescent="0.35">
      <c r="A136" s="343" t="s">
        <v>352</v>
      </c>
      <c r="B136" s="343" t="s">
        <v>805</v>
      </c>
      <c r="C136" s="343"/>
      <c r="D136" s="344"/>
      <c r="E136" s="343" t="s">
        <v>806</v>
      </c>
      <c r="F136" s="343" t="s">
        <v>278</v>
      </c>
    </row>
    <row r="137" spans="1:6" ht="15" x14ac:dyDescent="0.35">
      <c r="A137" s="343" t="s">
        <v>533</v>
      </c>
      <c r="B137" s="343" t="s">
        <v>807</v>
      </c>
      <c r="C137" s="343"/>
      <c r="D137" s="344"/>
      <c r="E137" s="343" t="s">
        <v>808</v>
      </c>
      <c r="F137" s="343" t="s">
        <v>279</v>
      </c>
    </row>
    <row r="138" spans="1:6" ht="15" x14ac:dyDescent="0.35">
      <c r="A138" s="343" t="s">
        <v>590</v>
      </c>
      <c r="B138" s="343" t="s">
        <v>1172</v>
      </c>
      <c r="C138" s="343"/>
      <c r="D138" s="344"/>
      <c r="E138" s="343" t="s">
        <v>1173</v>
      </c>
      <c r="F138" s="343" t="s">
        <v>280</v>
      </c>
    </row>
    <row r="139" spans="1:6" ht="15" x14ac:dyDescent="0.35">
      <c r="A139" s="343" t="s">
        <v>222</v>
      </c>
      <c r="B139" s="343" t="s">
        <v>1104</v>
      </c>
      <c r="C139" s="343"/>
      <c r="D139" s="344"/>
      <c r="E139" s="343" t="s">
        <v>1018</v>
      </c>
      <c r="F139" s="343" t="s">
        <v>281</v>
      </c>
    </row>
    <row r="140" spans="1:6" ht="15" x14ac:dyDescent="0.35">
      <c r="A140" s="343" t="s">
        <v>359</v>
      </c>
      <c r="B140" s="343" t="s">
        <v>1174</v>
      </c>
      <c r="C140" s="343"/>
      <c r="D140" s="344"/>
      <c r="E140" s="343" t="s">
        <v>1105</v>
      </c>
      <c r="F140" s="343" t="s">
        <v>282</v>
      </c>
    </row>
    <row r="141" spans="1:6" ht="15" x14ac:dyDescent="0.35">
      <c r="A141" s="343" t="s">
        <v>148</v>
      </c>
      <c r="B141" s="343" t="s">
        <v>1010</v>
      </c>
      <c r="C141" s="343"/>
      <c r="D141" s="344"/>
      <c r="E141" s="343" t="s">
        <v>1175</v>
      </c>
      <c r="F141" s="343" t="s">
        <v>283</v>
      </c>
    </row>
    <row r="142" spans="1:6" ht="15" x14ac:dyDescent="0.35">
      <c r="A142" s="343" t="s">
        <v>269</v>
      </c>
      <c r="B142" s="343" t="s">
        <v>795</v>
      </c>
      <c r="C142" s="343"/>
      <c r="D142" s="344"/>
      <c r="E142" s="343" t="s">
        <v>1176</v>
      </c>
      <c r="F142" s="343" t="s">
        <v>284</v>
      </c>
    </row>
    <row r="143" spans="1:6" ht="15" x14ac:dyDescent="0.35">
      <c r="A143" s="343" t="s">
        <v>381</v>
      </c>
      <c r="B143" s="343" t="s">
        <v>809</v>
      </c>
      <c r="C143" s="343"/>
      <c r="D143" s="344"/>
      <c r="E143" s="343" t="s">
        <v>1177</v>
      </c>
      <c r="F143" s="343" t="s">
        <v>285</v>
      </c>
    </row>
    <row r="144" spans="1:6" ht="15" x14ac:dyDescent="0.35">
      <c r="A144" s="343" t="s">
        <v>432</v>
      </c>
      <c r="B144" s="343" t="s">
        <v>810</v>
      </c>
      <c r="C144" s="343"/>
      <c r="D144" s="344"/>
      <c r="E144" s="343" t="s">
        <v>1178</v>
      </c>
      <c r="F144" s="343" t="s">
        <v>286</v>
      </c>
    </row>
    <row r="145" spans="1:6" ht="15" x14ac:dyDescent="0.35">
      <c r="A145" s="343" t="s">
        <v>479</v>
      </c>
      <c r="B145" s="343" t="s">
        <v>811</v>
      </c>
      <c r="C145" s="343"/>
      <c r="D145" s="344"/>
      <c r="E145" s="343" t="s">
        <v>1179</v>
      </c>
      <c r="F145" s="343" t="s">
        <v>287</v>
      </c>
    </row>
    <row r="146" spans="1:6" ht="15" x14ac:dyDescent="0.35">
      <c r="A146" s="343" t="s">
        <v>538</v>
      </c>
      <c r="B146" s="343" t="s">
        <v>812</v>
      </c>
      <c r="C146" s="343"/>
      <c r="D146" s="344"/>
      <c r="E146" s="343" t="s">
        <v>1180</v>
      </c>
      <c r="F146" s="343" t="s">
        <v>288</v>
      </c>
    </row>
    <row r="147" spans="1:6" ht="15" x14ac:dyDescent="0.35">
      <c r="A147" s="343" t="s">
        <v>593</v>
      </c>
      <c r="B147" s="343" t="s">
        <v>1181</v>
      </c>
      <c r="C147" s="343"/>
      <c r="D147" s="344"/>
      <c r="E147" s="343" t="s">
        <v>1182</v>
      </c>
      <c r="F147" s="343" t="s">
        <v>289</v>
      </c>
    </row>
    <row r="148" spans="1:6" ht="15" x14ac:dyDescent="0.35">
      <c r="A148" s="343" t="s">
        <v>159</v>
      </c>
      <c r="B148" s="343" t="s">
        <v>1026</v>
      </c>
      <c r="C148" s="343"/>
      <c r="D148" s="344"/>
      <c r="E148" s="343" t="s">
        <v>1183</v>
      </c>
      <c r="F148" s="343" t="s">
        <v>290</v>
      </c>
    </row>
    <row r="149" spans="1:6" ht="15" x14ac:dyDescent="0.35">
      <c r="A149" s="343" t="s">
        <v>283</v>
      </c>
      <c r="B149" s="343" t="s">
        <v>1175</v>
      </c>
      <c r="C149" s="343"/>
      <c r="D149" s="344"/>
      <c r="E149" s="343" t="s">
        <v>1184</v>
      </c>
      <c r="F149" s="343" t="s">
        <v>291</v>
      </c>
    </row>
    <row r="150" spans="1:6" ht="15" x14ac:dyDescent="0.35">
      <c r="A150" s="343" t="s">
        <v>392</v>
      </c>
      <c r="B150" s="343" t="s">
        <v>1185</v>
      </c>
      <c r="C150" s="343"/>
      <c r="D150" s="344"/>
      <c r="E150" s="343" t="s">
        <v>1186</v>
      </c>
      <c r="F150" s="343" t="s">
        <v>292</v>
      </c>
    </row>
    <row r="151" spans="1:6" ht="15" x14ac:dyDescent="0.35">
      <c r="A151" s="343" t="s">
        <v>437</v>
      </c>
      <c r="B151" s="343" t="s">
        <v>813</v>
      </c>
      <c r="C151" s="343"/>
      <c r="D151" s="344"/>
      <c r="E151" s="343" t="s">
        <v>1187</v>
      </c>
      <c r="F151" s="343" t="s">
        <v>293</v>
      </c>
    </row>
    <row r="152" spans="1:6" ht="15" x14ac:dyDescent="0.35">
      <c r="A152" s="343" t="s">
        <v>484</v>
      </c>
      <c r="B152" s="343" t="s">
        <v>814</v>
      </c>
      <c r="C152" s="343"/>
      <c r="D152" s="344"/>
      <c r="E152" s="343" t="s">
        <v>1188</v>
      </c>
      <c r="F152" s="343" t="s">
        <v>660</v>
      </c>
    </row>
    <row r="153" spans="1:6" ht="15" x14ac:dyDescent="0.35">
      <c r="A153" s="343" t="s">
        <v>552</v>
      </c>
      <c r="B153" s="343" t="s">
        <v>815</v>
      </c>
      <c r="C153" s="343"/>
      <c r="D153" s="344"/>
      <c r="E153" s="343" t="s">
        <v>734</v>
      </c>
      <c r="F153" s="343" t="s">
        <v>294</v>
      </c>
    </row>
    <row r="154" spans="1:6" ht="15" x14ac:dyDescent="0.35">
      <c r="A154" s="343" t="s">
        <v>597</v>
      </c>
      <c r="B154" s="343" t="s">
        <v>1189</v>
      </c>
      <c r="C154" s="343"/>
      <c r="D154" s="344"/>
      <c r="E154" s="343" t="s">
        <v>774</v>
      </c>
      <c r="F154" s="343" t="s">
        <v>295</v>
      </c>
    </row>
    <row r="155" spans="1:6" ht="15" x14ac:dyDescent="0.35">
      <c r="A155" s="343" t="s">
        <v>162</v>
      </c>
      <c r="B155" s="343" t="s">
        <v>1030</v>
      </c>
      <c r="C155" s="343"/>
      <c r="D155" s="344"/>
      <c r="E155" s="343" t="s">
        <v>1190</v>
      </c>
      <c r="F155" s="343" t="s">
        <v>296</v>
      </c>
    </row>
    <row r="156" spans="1:6" ht="15" x14ac:dyDescent="0.35">
      <c r="A156" s="343" t="s">
        <v>296</v>
      </c>
      <c r="B156" s="343" t="s">
        <v>1190</v>
      </c>
      <c r="C156" s="343"/>
      <c r="D156" s="344"/>
      <c r="E156" s="343" t="s">
        <v>816</v>
      </c>
      <c r="F156" s="343" t="s">
        <v>297</v>
      </c>
    </row>
    <row r="157" spans="1:6" ht="15" x14ac:dyDescent="0.35">
      <c r="A157" s="343" t="s">
        <v>397</v>
      </c>
      <c r="B157" s="343" t="s">
        <v>1191</v>
      </c>
      <c r="C157" s="343"/>
      <c r="D157" s="344"/>
      <c r="E157" s="343" t="s">
        <v>817</v>
      </c>
      <c r="F157" s="343" t="s">
        <v>298</v>
      </c>
    </row>
    <row r="158" spans="1:6" ht="15" x14ac:dyDescent="0.35">
      <c r="A158" s="343" t="s">
        <v>443</v>
      </c>
      <c r="B158" s="343" t="s">
        <v>818</v>
      </c>
      <c r="C158" s="343"/>
      <c r="D158" s="344"/>
      <c r="E158" s="343" t="s">
        <v>819</v>
      </c>
      <c r="F158" s="343" t="s">
        <v>299</v>
      </c>
    </row>
    <row r="159" spans="1:6" ht="15" x14ac:dyDescent="0.35">
      <c r="A159" s="343" t="s">
        <v>491</v>
      </c>
      <c r="B159" s="343" t="s">
        <v>820</v>
      </c>
      <c r="C159" s="343"/>
      <c r="D159" s="344"/>
      <c r="E159" s="343" t="s">
        <v>821</v>
      </c>
      <c r="F159" s="343" t="s">
        <v>300</v>
      </c>
    </row>
    <row r="160" spans="1:6" ht="15" x14ac:dyDescent="0.35">
      <c r="A160" s="343" t="s">
        <v>557</v>
      </c>
      <c r="B160" s="343" t="s">
        <v>822</v>
      </c>
      <c r="C160" s="343"/>
      <c r="D160" s="344"/>
      <c r="E160" s="343" t="s">
        <v>739</v>
      </c>
      <c r="F160" s="343" t="s">
        <v>301</v>
      </c>
    </row>
    <row r="161" spans="1:6" ht="15" x14ac:dyDescent="0.35">
      <c r="A161" s="343" t="s">
        <v>604</v>
      </c>
      <c r="B161" s="343" t="s">
        <v>823</v>
      </c>
      <c r="C161" s="343"/>
      <c r="D161" s="344"/>
      <c r="E161" s="343" t="s">
        <v>777</v>
      </c>
      <c r="F161" s="343" t="s">
        <v>302</v>
      </c>
    </row>
    <row r="162" spans="1:6" ht="15" x14ac:dyDescent="0.35">
      <c r="A162" s="343" t="s">
        <v>175</v>
      </c>
      <c r="B162" s="343" t="s">
        <v>1046</v>
      </c>
      <c r="C162" s="343"/>
      <c r="D162" s="344"/>
      <c r="E162" s="343" t="s">
        <v>1192</v>
      </c>
      <c r="F162" s="343" t="s">
        <v>303</v>
      </c>
    </row>
    <row r="163" spans="1:6" ht="15" x14ac:dyDescent="0.35">
      <c r="A163" s="343" t="s">
        <v>303</v>
      </c>
      <c r="B163" s="343" t="s">
        <v>1192</v>
      </c>
      <c r="C163" s="343"/>
      <c r="D163" s="344"/>
      <c r="E163" s="343" t="s">
        <v>824</v>
      </c>
      <c r="F163" s="343" t="s">
        <v>304</v>
      </c>
    </row>
    <row r="164" spans="1:6" ht="15" x14ac:dyDescent="0.35">
      <c r="A164" s="343" t="s">
        <v>405</v>
      </c>
      <c r="B164" s="343" t="s">
        <v>1193</v>
      </c>
      <c r="C164" s="343"/>
      <c r="D164" s="344"/>
      <c r="E164" s="343" t="s">
        <v>743</v>
      </c>
      <c r="F164" s="343" t="s">
        <v>305</v>
      </c>
    </row>
    <row r="165" spans="1:6" ht="15" x14ac:dyDescent="0.35">
      <c r="A165" s="343" t="s">
        <v>451</v>
      </c>
      <c r="B165" s="343" t="s">
        <v>1194</v>
      </c>
      <c r="C165" s="343"/>
      <c r="D165" s="344"/>
      <c r="E165" s="343" t="s">
        <v>1136</v>
      </c>
      <c r="F165" s="343" t="s">
        <v>306</v>
      </c>
    </row>
    <row r="166" spans="1:6" ht="15" x14ac:dyDescent="0.35">
      <c r="A166" s="343" t="s">
        <v>500</v>
      </c>
      <c r="B166" s="343" t="s">
        <v>825</v>
      </c>
      <c r="C166" s="343"/>
      <c r="D166" s="344"/>
      <c r="E166" s="343" t="s">
        <v>826</v>
      </c>
      <c r="F166" s="343" t="s">
        <v>307</v>
      </c>
    </row>
    <row r="167" spans="1:6" ht="15" x14ac:dyDescent="0.35">
      <c r="A167" s="343" t="s">
        <v>566</v>
      </c>
      <c r="B167" s="343" t="s">
        <v>827</v>
      </c>
      <c r="C167" s="343"/>
      <c r="D167" s="344"/>
      <c r="E167" s="343" t="s">
        <v>828</v>
      </c>
      <c r="F167" s="343" t="s">
        <v>308</v>
      </c>
    </row>
    <row r="168" spans="1:6" ht="15" x14ac:dyDescent="0.35">
      <c r="A168" s="343" t="s">
        <v>610</v>
      </c>
      <c r="B168" s="343" t="s">
        <v>829</v>
      </c>
      <c r="C168" s="343"/>
      <c r="D168" s="344"/>
      <c r="E168" s="343" t="s">
        <v>1195</v>
      </c>
      <c r="F168" s="343" t="s">
        <v>309</v>
      </c>
    </row>
    <row r="169" spans="1:6" ht="15" x14ac:dyDescent="0.35">
      <c r="A169" s="343" t="s">
        <v>184</v>
      </c>
      <c r="B169" s="343" t="s">
        <v>1056</v>
      </c>
      <c r="C169" s="343"/>
      <c r="D169" s="344"/>
      <c r="E169" s="343" t="s">
        <v>1196</v>
      </c>
      <c r="F169" s="343" t="s">
        <v>310</v>
      </c>
    </row>
    <row r="170" spans="1:6" ht="15" x14ac:dyDescent="0.35">
      <c r="A170" s="343" t="s">
        <v>307</v>
      </c>
      <c r="B170" s="343" t="s">
        <v>826</v>
      </c>
      <c r="C170" s="343"/>
      <c r="D170" s="344"/>
      <c r="E170" s="343" t="s">
        <v>830</v>
      </c>
      <c r="F170" s="343" t="s">
        <v>311</v>
      </c>
    </row>
    <row r="171" spans="1:6" ht="15" x14ac:dyDescent="0.35">
      <c r="A171" s="343" t="s">
        <v>408</v>
      </c>
      <c r="B171" s="343" t="s">
        <v>831</v>
      </c>
      <c r="C171" s="343"/>
      <c r="D171" s="344"/>
      <c r="E171" s="343" t="s">
        <v>832</v>
      </c>
      <c r="F171" s="343" t="s">
        <v>312</v>
      </c>
    </row>
    <row r="172" spans="1:6" ht="15" x14ac:dyDescent="0.35">
      <c r="A172" s="343" t="s">
        <v>457</v>
      </c>
      <c r="B172" s="343" t="s">
        <v>833</v>
      </c>
      <c r="C172" s="343"/>
      <c r="D172" s="344"/>
      <c r="E172" s="343" t="s">
        <v>748</v>
      </c>
      <c r="F172" s="343" t="s">
        <v>313</v>
      </c>
    </row>
    <row r="173" spans="1:6" ht="15" x14ac:dyDescent="0.35">
      <c r="A173" s="343" t="s">
        <v>504</v>
      </c>
      <c r="B173" s="343" t="s">
        <v>834</v>
      </c>
      <c r="C173" s="343"/>
      <c r="D173" s="344"/>
      <c r="E173" s="343" t="s">
        <v>784</v>
      </c>
      <c r="F173" s="343" t="s">
        <v>314</v>
      </c>
    </row>
    <row r="174" spans="1:6" ht="15" x14ac:dyDescent="0.35">
      <c r="A174" s="343" t="s">
        <v>569</v>
      </c>
      <c r="B174" s="343" t="s">
        <v>835</v>
      </c>
      <c r="C174" s="343"/>
      <c r="D174" s="344"/>
      <c r="E174" s="343" t="s">
        <v>1197</v>
      </c>
      <c r="F174" s="343" t="s">
        <v>315</v>
      </c>
    </row>
    <row r="175" spans="1:6" ht="15" x14ac:dyDescent="0.35">
      <c r="A175" s="343" t="s">
        <v>614</v>
      </c>
      <c r="B175" s="343" t="s">
        <v>836</v>
      </c>
      <c r="C175" s="343"/>
      <c r="D175" s="344"/>
      <c r="E175" s="343" t="s">
        <v>837</v>
      </c>
      <c r="F175" s="343" t="s">
        <v>316</v>
      </c>
    </row>
    <row r="176" spans="1:6" ht="15" x14ac:dyDescent="0.35">
      <c r="A176" s="343" t="s">
        <v>187</v>
      </c>
      <c r="B176" s="343" t="s">
        <v>1059</v>
      </c>
      <c r="C176" s="343"/>
      <c r="D176" s="344"/>
      <c r="E176" s="343" t="s">
        <v>1198</v>
      </c>
      <c r="F176" s="343" t="s">
        <v>317</v>
      </c>
    </row>
    <row r="177" spans="1:6" ht="15" x14ac:dyDescent="0.35">
      <c r="A177" s="343" t="s">
        <v>315</v>
      </c>
      <c r="B177" s="343" t="s">
        <v>1197</v>
      </c>
      <c r="C177" s="343"/>
      <c r="D177" s="344"/>
      <c r="E177" s="343" t="s">
        <v>838</v>
      </c>
      <c r="F177" s="343" t="s">
        <v>318</v>
      </c>
    </row>
    <row r="178" spans="1:6" ht="15" x14ac:dyDescent="0.35">
      <c r="A178" s="343" t="s">
        <v>420</v>
      </c>
      <c r="B178" s="343" t="s">
        <v>839</v>
      </c>
      <c r="C178" s="343"/>
      <c r="D178" s="344"/>
      <c r="E178" s="343" t="s">
        <v>840</v>
      </c>
      <c r="F178" s="343" t="s">
        <v>319</v>
      </c>
    </row>
    <row r="179" spans="1:6" ht="15" x14ac:dyDescent="0.35">
      <c r="A179" s="343" t="s">
        <v>462</v>
      </c>
      <c r="B179" s="343" t="s">
        <v>1199</v>
      </c>
      <c r="C179" s="343"/>
      <c r="D179" s="344"/>
      <c r="E179" s="343" t="s">
        <v>841</v>
      </c>
      <c r="F179" s="343" t="s">
        <v>320</v>
      </c>
    </row>
    <row r="180" spans="1:6" ht="15" x14ac:dyDescent="0.35">
      <c r="A180" s="343" t="s">
        <v>508</v>
      </c>
      <c r="B180" s="343" t="s">
        <v>842</v>
      </c>
      <c r="C180" s="343"/>
      <c r="D180" s="344"/>
      <c r="E180" s="343" t="s">
        <v>753</v>
      </c>
      <c r="F180" s="343" t="s">
        <v>321</v>
      </c>
    </row>
    <row r="181" spans="1:6" ht="15" x14ac:dyDescent="0.35">
      <c r="A181" s="343" t="s">
        <v>575</v>
      </c>
      <c r="B181" s="343" t="s">
        <v>843</v>
      </c>
      <c r="C181" s="343"/>
      <c r="D181" s="344"/>
      <c r="E181" s="343" t="s">
        <v>788</v>
      </c>
      <c r="F181" s="343" t="s">
        <v>322</v>
      </c>
    </row>
    <row r="182" spans="1:6" ht="15" x14ac:dyDescent="0.35">
      <c r="A182" s="343" t="s">
        <v>617</v>
      </c>
      <c r="B182" s="343" t="s">
        <v>1200</v>
      </c>
      <c r="C182" s="343"/>
      <c r="D182" s="344"/>
      <c r="E182" s="343" t="s">
        <v>844</v>
      </c>
      <c r="F182" s="343" t="s">
        <v>323</v>
      </c>
    </row>
    <row r="183" spans="1:6" ht="15" x14ac:dyDescent="0.35">
      <c r="A183" s="343" t="s">
        <v>194</v>
      </c>
      <c r="B183" s="343" t="s">
        <v>1068</v>
      </c>
      <c r="C183" s="343"/>
      <c r="D183" s="344"/>
      <c r="E183" s="343" t="s">
        <v>845</v>
      </c>
      <c r="F183" s="343" t="s">
        <v>324</v>
      </c>
    </row>
    <row r="184" spans="1:6" ht="15" x14ac:dyDescent="0.35">
      <c r="A184" s="343" t="s">
        <v>323</v>
      </c>
      <c r="B184" s="343" t="s">
        <v>844</v>
      </c>
      <c r="C184" s="343"/>
      <c r="D184" s="344"/>
      <c r="E184" s="343" t="s">
        <v>846</v>
      </c>
      <c r="F184" s="343" t="s">
        <v>325</v>
      </c>
    </row>
    <row r="185" spans="1:6" ht="15" x14ac:dyDescent="0.35">
      <c r="A185" s="343" t="s">
        <v>423</v>
      </c>
      <c r="B185" s="343" t="s">
        <v>847</v>
      </c>
      <c r="C185" s="343"/>
      <c r="D185" s="344"/>
      <c r="E185" s="343" t="s">
        <v>1201</v>
      </c>
      <c r="F185" s="343" t="s">
        <v>326</v>
      </c>
    </row>
    <row r="186" spans="1:6" ht="15" x14ac:dyDescent="0.35">
      <c r="A186" s="343" t="s">
        <v>466</v>
      </c>
      <c r="B186" s="343" t="s">
        <v>1202</v>
      </c>
      <c r="C186" s="343"/>
      <c r="D186" s="344"/>
      <c r="E186" s="343" t="s">
        <v>1203</v>
      </c>
      <c r="F186" s="343" t="s">
        <v>327</v>
      </c>
    </row>
    <row r="187" spans="1:6" ht="15" x14ac:dyDescent="0.35">
      <c r="A187" s="343" t="s">
        <v>513</v>
      </c>
      <c r="B187" s="343" t="s">
        <v>848</v>
      </c>
      <c r="C187" s="343"/>
      <c r="D187" s="344"/>
      <c r="E187" s="343" t="s">
        <v>1069</v>
      </c>
      <c r="F187" s="343" t="s">
        <v>328</v>
      </c>
    </row>
    <row r="188" spans="1:6" ht="15" x14ac:dyDescent="0.35">
      <c r="A188" s="343" t="s">
        <v>577</v>
      </c>
      <c r="B188" s="343" t="s">
        <v>1204</v>
      </c>
      <c r="C188" s="343"/>
      <c r="D188" s="344"/>
      <c r="E188" s="343" t="s">
        <v>1161</v>
      </c>
      <c r="F188" s="343" t="s">
        <v>329</v>
      </c>
    </row>
    <row r="189" spans="1:6" ht="15" x14ac:dyDescent="0.35">
      <c r="A189" s="343" t="s">
        <v>200</v>
      </c>
      <c r="B189" s="343" t="s">
        <v>1078</v>
      </c>
      <c r="C189" s="343"/>
      <c r="D189" s="344"/>
      <c r="E189" s="343" t="s">
        <v>1205</v>
      </c>
      <c r="F189" s="343" t="s">
        <v>330</v>
      </c>
    </row>
    <row r="190" spans="1:6" ht="15" x14ac:dyDescent="0.35">
      <c r="A190" s="343" t="s">
        <v>330</v>
      </c>
      <c r="B190" s="343" t="s">
        <v>1205</v>
      </c>
      <c r="C190" s="343"/>
      <c r="D190" s="344"/>
      <c r="E190" s="343" t="s">
        <v>1206</v>
      </c>
      <c r="F190" s="343" t="s">
        <v>331</v>
      </c>
    </row>
    <row r="191" spans="1:6" ht="15" x14ac:dyDescent="0.35">
      <c r="A191" s="343" t="s">
        <v>428</v>
      </c>
      <c r="B191" s="343" t="s">
        <v>849</v>
      </c>
      <c r="C191" s="343"/>
      <c r="D191" s="344"/>
      <c r="E191" s="343" t="s">
        <v>1207</v>
      </c>
      <c r="F191" s="343" t="s">
        <v>332</v>
      </c>
    </row>
    <row r="192" spans="1:6" ht="15" x14ac:dyDescent="0.35">
      <c r="A192" s="343" t="s">
        <v>469</v>
      </c>
      <c r="B192" s="343" t="s">
        <v>850</v>
      </c>
      <c r="C192" s="343"/>
      <c r="D192" s="344"/>
      <c r="E192" s="343" t="s">
        <v>759</v>
      </c>
      <c r="F192" s="343" t="s">
        <v>333</v>
      </c>
    </row>
    <row r="193" spans="1:6" ht="15" x14ac:dyDescent="0.35">
      <c r="A193" s="343" t="s">
        <v>517</v>
      </c>
      <c r="B193" s="343" t="s">
        <v>1208</v>
      </c>
      <c r="C193" s="343"/>
      <c r="D193" s="344"/>
      <c r="E193" s="343" t="s">
        <v>794</v>
      </c>
      <c r="F193" s="343" t="s">
        <v>334</v>
      </c>
    </row>
    <row r="194" spans="1:6" ht="15" x14ac:dyDescent="0.35">
      <c r="A194" s="343" t="s">
        <v>581</v>
      </c>
      <c r="B194" s="343" t="s">
        <v>851</v>
      </c>
      <c r="C194" s="343"/>
      <c r="D194" s="344"/>
      <c r="E194" s="343" t="s">
        <v>852</v>
      </c>
      <c r="F194" s="343" t="s">
        <v>335</v>
      </c>
    </row>
    <row r="195" spans="1:6" ht="15" x14ac:dyDescent="0.35">
      <c r="A195" s="343" t="s">
        <v>207</v>
      </c>
      <c r="B195" s="343" t="s">
        <v>1086</v>
      </c>
      <c r="C195" s="343"/>
      <c r="D195" s="344"/>
      <c r="E195" s="343" t="s">
        <v>853</v>
      </c>
      <c r="F195" s="343" t="s">
        <v>336</v>
      </c>
    </row>
    <row r="196" spans="1:6" ht="15" x14ac:dyDescent="0.35">
      <c r="A196" s="343" t="s">
        <v>335</v>
      </c>
      <c r="B196" s="343" t="s">
        <v>852</v>
      </c>
      <c r="C196" s="343"/>
      <c r="D196" s="344"/>
      <c r="E196" s="343" t="s">
        <v>854</v>
      </c>
      <c r="F196" s="343" t="s">
        <v>337</v>
      </c>
    </row>
    <row r="197" spans="1:6" ht="15" x14ac:dyDescent="0.35">
      <c r="A197" s="343" t="s">
        <v>524</v>
      </c>
      <c r="B197" s="343" t="s">
        <v>855</v>
      </c>
      <c r="C197" s="343"/>
      <c r="D197" s="344"/>
      <c r="E197" s="343" t="s">
        <v>763</v>
      </c>
      <c r="F197" s="343" t="s">
        <v>338</v>
      </c>
    </row>
    <row r="198" spans="1:6" ht="15" x14ac:dyDescent="0.35">
      <c r="A198" s="343" t="s">
        <v>213</v>
      </c>
      <c r="B198" s="343" t="s">
        <v>1094</v>
      </c>
      <c r="C198" s="343"/>
      <c r="D198" s="344"/>
      <c r="E198" s="343" t="s">
        <v>799</v>
      </c>
      <c r="F198" s="343" t="s">
        <v>339</v>
      </c>
    </row>
    <row r="199" spans="1:6" ht="15" x14ac:dyDescent="0.35">
      <c r="A199" s="343" t="s">
        <v>340</v>
      </c>
      <c r="B199" s="343" t="s">
        <v>856</v>
      </c>
      <c r="C199" s="343"/>
      <c r="D199" s="344"/>
      <c r="E199" s="343" t="s">
        <v>856</v>
      </c>
      <c r="F199" s="343" t="s">
        <v>340</v>
      </c>
    </row>
    <row r="200" spans="1:6" ht="15" x14ac:dyDescent="0.35">
      <c r="A200" s="343" t="s">
        <v>474</v>
      </c>
      <c r="B200" s="343" t="s">
        <v>1209</v>
      </c>
      <c r="C200" s="343"/>
      <c r="D200" s="344"/>
      <c r="E200" s="343" t="s">
        <v>857</v>
      </c>
      <c r="F200" s="343" t="s">
        <v>341</v>
      </c>
    </row>
    <row r="201" spans="1:6" ht="15" x14ac:dyDescent="0.35">
      <c r="A201" s="343" t="s">
        <v>530</v>
      </c>
      <c r="B201" s="343" t="s">
        <v>858</v>
      </c>
      <c r="C201" s="343"/>
      <c r="D201" s="344"/>
      <c r="E201" s="343" t="s">
        <v>859</v>
      </c>
      <c r="F201" s="343" t="s">
        <v>342</v>
      </c>
    </row>
    <row r="202" spans="1:6" ht="15" x14ac:dyDescent="0.35">
      <c r="A202" s="343" t="s">
        <v>587</v>
      </c>
      <c r="B202" s="343" t="s">
        <v>860</v>
      </c>
      <c r="C202" s="343"/>
      <c r="D202" s="344"/>
      <c r="E202" s="343" t="s">
        <v>861</v>
      </c>
      <c r="F202" s="343" t="s">
        <v>343</v>
      </c>
    </row>
    <row r="203" spans="1:6" ht="15" x14ac:dyDescent="0.35">
      <c r="A203" s="343" t="s">
        <v>218</v>
      </c>
      <c r="B203" s="343" t="s">
        <v>1100</v>
      </c>
      <c r="C203" s="343"/>
      <c r="D203" s="344"/>
      <c r="E203" s="343" t="s">
        <v>862</v>
      </c>
      <c r="F203" s="343" t="s">
        <v>344</v>
      </c>
    </row>
    <row r="204" spans="1:6" ht="15" x14ac:dyDescent="0.35">
      <c r="A204" s="343" t="s">
        <v>353</v>
      </c>
      <c r="B204" s="343" t="s">
        <v>863</v>
      </c>
      <c r="C204" s="343"/>
      <c r="D204" s="344"/>
      <c r="E204" s="343" t="s">
        <v>864</v>
      </c>
      <c r="F204" s="343" t="s">
        <v>345</v>
      </c>
    </row>
    <row r="205" spans="1:6" ht="15" x14ac:dyDescent="0.35">
      <c r="A205" s="343" t="s">
        <v>534</v>
      </c>
      <c r="B205" s="343" t="s">
        <v>865</v>
      </c>
      <c r="C205" s="343"/>
      <c r="D205" s="344"/>
      <c r="E205" s="343" t="s">
        <v>866</v>
      </c>
      <c r="F205" s="343" t="s">
        <v>346</v>
      </c>
    </row>
    <row r="206" spans="1:6" ht="15" x14ac:dyDescent="0.35">
      <c r="A206" s="343" t="s">
        <v>1317</v>
      </c>
      <c r="B206" s="343" t="s">
        <v>1318</v>
      </c>
      <c r="C206" s="343"/>
      <c r="D206" s="344"/>
      <c r="E206" s="343" t="s">
        <v>867</v>
      </c>
      <c r="F206" s="343" t="s">
        <v>347</v>
      </c>
    </row>
    <row r="207" spans="1:6" ht="15" x14ac:dyDescent="0.35">
      <c r="A207" s="343" t="s">
        <v>223</v>
      </c>
      <c r="B207" s="343" t="s">
        <v>1106</v>
      </c>
      <c r="C207" s="343"/>
      <c r="D207" s="344"/>
      <c r="E207" s="343" t="s">
        <v>868</v>
      </c>
      <c r="F207" s="343" t="s">
        <v>348</v>
      </c>
    </row>
    <row r="208" spans="1:6" ht="15" x14ac:dyDescent="0.35">
      <c r="A208" s="343" t="s">
        <v>360</v>
      </c>
      <c r="B208" s="343" t="s">
        <v>1210</v>
      </c>
      <c r="C208" s="343"/>
      <c r="D208" s="344"/>
      <c r="E208" s="343" t="s">
        <v>869</v>
      </c>
      <c r="F208" s="343" t="s">
        <v>349</v>
      </c>
    </row>
    <row r="209" spans="1:6" ht="15" x14ac:dyDescent="0.35">
      <c r="A209" s="343" t="s">
        <v>149</v>
      </c>
      <c r="B209" s="343" t="s">
        <v>1011</v>
      </c>
      <c r="C209" s="343"/>
      <c r="D209" s="344"/>
      <c r="E209" s="343" t="s">
        <v>870</v>
      </c>
      <c r="F209" s="343" t="s">
        <v>350</v>
      </c>
    </row>
    <row r="210" spans="1:6" ht="15" x14ac:dyDescent="0.35">
      <c r="A210" s="343" t="s">
        <v>270</v>
      </c>
      <c r="B210" s="343" t="s">
        <v>796</v>
      </c>
      <c r="C210" s="343"/>
      <c r="D210" s="344"/>
      <c r="E210" s="343" t="s">
        <v>766</v>
      </c>
      <c r="F210" s="343" t="s">
        <v>351</v>
      </c>
    </row>
    <row r="211" spans="1:6" ht="15" x14ac:dyDescent="0.35">
      <c r="A211" s="343" t="s">
        <v>382</v>
      </c>
      <c r="B211" s="343" t="s">
        <v>1211</v>
      </c>
      <c r="C211" s="343"/>
      <c r="D211" s="344"/>
      <c r="E211" s="343" t="s">
        <v>805</v>
      </c>
      <c r="F211" s="343" t="s">
        <v>352</v>
      </c>
    </row>
    <row r="212" spans="1:6" ht="15" x14ac:dyDescent="0.35">
      <c r="A212" s="343" t="s">
        <v>433</v>
      </c>
      <c r="B212" s="343" t="s">
        <v>871</v>
      </c>
      <c r="C212" s="343"/>
      <c r="D212" s="344"/>
      <c r="E212" s="343" t="s">
        <v>863</v>
      </c>
      <c r="F212" s="343" t="s">
        <v>353</v>
      </c>
    </row>
    <row r="213" spans="1:6" ht="15" x14ac:dyDescent="0.35">
      <c r="A213" s="343" t="s">
        <v>480</v>
      </c>
      <c r="B213" s="343" t="s">
        <v>872</v>
      </c>
      <c r="C213" s="343"/>
      <c r="D213" s="344"/>
      <c r="E213" s="343" t="s">
        <v>874</v>
      </c>
      <c r="F213" s="343" t="s">
        <v>354</v>
      </c>
    </row>
    <row r="214" spans="1:6" ht="15" x14ac:dyDescent="0.35">
      <c r="A214" s="343" t="s">
        <v>539</v>
      </c>
      <c r="B214" s="343" t="s">
        <v>873</v>
      </c>
      <c r="C214" s="343"/>
      <c r="D214" s="344"/>
      <c r="E214" s="343" t="s">
        <v>875</v>
      </c>
      <c r="F214" s="343" t="s">
        <v>355</v>
      </c>
    </row>
    <row r="215" spans="1:6" ht="15" x14ac:dyDescent="0.35">
      <c r="A215" s="343" t="s">
        <v>594</v>
      </c>
      <c r="B215" s="343" t="s">
        <v>1212</v>
      </c>
      <c r="C215" s="343"/>
      <c r="D215" s="344"/>
      <c r="E215" s="343" t="s">
        <v>876</v>
      </c>
      <c r="F215" s="343" t="s">
        <v>356</v>
      </c>
    </row>
    <row r="216" spans="1:6" ht="15" x14ac:dyDescent="0.35">
      <c r="A216" s="343" t="s">
        <v>284</v>
      </c>
      <c r="B216" s="343" t="s">
        <v>1176</v>
      </c>
      <c r="C216" s="343"/>
      <c r="D216" s="344"/>
      <c r="E216" s="343" t="s">
        <v>877</v>
      </c>
      <c r="F216" s="343" t="s">
        <v>357</v>
      </c>
    </row>
    <row r="217" spans="1:6" ht="15" x14ac:dyDescent="0.35">
      <c r="A217" s="343" t="s">
        <v>393</v>
      </c>
      <c r="B217" s="343" t="s">
        <v>1213</v>
      </c>
      <c r="C217" s="343"/>
      <c r="D217" s="344"/>
      <c r="E217" s="343" t="s">
        <v>1095</v>
      </c>
      <c r="F217" s="343" t="s">
        <v>358</v>
      </c>
    </row>
    <row r="218" spans="1:6" ht="15" x14ac:dyDescent="0.35">
      <c r="A218" s="343" t="s">
        <v>438</v>
      </c>
      <c r="B218" s="343" t="s">
        <v>878</v>
      </c>
      <c r="C218" s="343"/>
      <c r="D218" s="344"/>
      <c r="E218" s="343" t="s">
        <v>1174</v>
      </c>
      <c r="F218" s="343" t="s">
        <v>359</v>
      </c>
    </row>
    <row r="219" spans="1:6" ht="15" x14ac:dyDescent="0.35">
      <c r="A219" s="343" t="s">
        <v>485</v>
      </c>
      <c r="B219" s="343" t="s">
        <v>879</v>
      </c>
      <c r="C219" s="343"/>
      <c r="D219" s="344"/>
      <c r="E219" s="343" t="s">
        <v>1210</v>
      </c>
      <c r="F219" s="343" t="s">
        <v>360</v>
      </c>
    </row>
    <row r="220" spans="1:6" ht="15" x14ac:dyDescent="0.35">
      <c r="A220" s="343" t="s">
        <v>553</v>
      </c>
      <c r="B220" s="343" t="s">
        <v>880</v>
      </c>
      <c r="C220" s="343"/>
      <c r="D220" s="344"/>
      <c r="E220" s="343" t="s">
        <v>1215</v>
      </c>
      <c r="F220" s="343" t="s">
        <v>361</v>
      </c>
    </row>
    <row r="221" spans="1:6" ht="15" x14ac:dyDescent="0.35">
      <c r="A221" s="343" t="s">
        <v>598</v>
      </c>
      <c r="B221" s="343" t="s">
        <v>1214</v>
      </c>
      <c r="C221" s="343"/>
      <c r="D221" s="344"/>
      <c r="E221" s="343" t="s">
        <v>1216</v>
      </c>
      <c r="F221" s="343" t="s">
        <v>362</v>
      </c>
    </row>
    <row r="222" spans="1:6" ht="15" x14ac:dyDescent="0.35">
      <c r="A222" s="343" t="s">
        <v>163</v>
      </c>
      <c r="B222" s="343" t="s">
        <v>1031</v>
      </c>
      <c r="C222" s="343"/>
      <c r="D222" s="344"/>
      <c r="E222" s="343" t="s">
        <v>881</v>
      </c>
      <c r="F222" s="343" t="s">
        <v>363</v>
      </c>
    </row>
    <row r="223" spans="1:6" ht="15" x14ac:dyDescent="0.35">
      <c r="A223" s="343" t="s">
        <v>297</v>
      </c>
      <c r="B223" s="343" t="s">
        <v>816</v>
      </c>
      <c r="C223" s="343"/>
      <c r="D223" s="344"/>
      <c r="E223" s="343" t="s">
        <v>882</v>
      </c>
      <c r="F223" s="343" t="s">
        <v>364</v>
      </c>
    </row>
    <row r="224" spans="1:6" ht="15" x14ac:dyDescent="0.35">
      <c r="A224" s="343" t="s">
        <v>398</v>
      </c>
      <c r="B224" s="343" t="s">
        <v>1217</v>
      </c>
      <c r="C224" s="343"/>
      <c r="D224" s="344"/>
      <c r="E224" s="343" t="s">
        <v>1218</v>
      </c>
      <c r="F224" s="343" t="s">
        <v>365</v>
      </c>
    </row>
    <row r="225" spans="1:6" ht="15" x14ac:dyDescent="0.35">
      <c r="A225" s="343" t="s">
        <v>444</v>
      </c>
      <c r="B225" s="343" t="s">
        <v>883</v>
      </c>
      <c r="C225" s="343"/>
      <c r="D225" s="344"/>
      <c r="E225" s="343" t="s">
        <v>885</v>
      </c>
      <c r="F225" s="343" t="s">
        <v>366</v>
      </c>
    </row>
    <row r="226" spans="1:6" ht="15" x14ac:dyDescent="0.35">
      <c r="A226" s="343" t="s">
        <v>492</v>
      </c>
      <c r="B226" s="343" t="s">
        <v>884</v>
      </c>
      <c r="C226" s="343"/>
      <c r="D226" s="344"/>
      <c r="E226" s="343" t="s">
        <v>887</v>
      </c>
      <c r="F226" s="343" t="s">
        <v>367</v>
      </c>
    </row>
    <row r="227" spans="1:6" ht="15" x14ac:dyDescent="0.35">
      <c r="A227" s="343" t="s">
        <v>558</v>
      </c>
      <c r="B227" s="343" t="s">
        <v>886</v>
      </c>
      <c r="C227" s="343"/>
      <c r="D227" s="344"/>
      <c r="E227" s="343" t="s">
        <v>1219</v>
      </c>
      <c r="F227" s="343" t="s">
        <v>368</v>
      </c>
    </row>
    <row r="228" spans="1:6" ht="15" x14ac:dyDescent="0.35">
      <c r="A228" s="343" t="s">
        <v>605</v>
      </c>
      <c r="B228" s="343" t="s">
        <v>888</v>
      </c>
      <c r="C228" s="343"/>
      <c r="D228" s="344"/>
      <c r="E228" s="343" t="s">
        <v>889</v>
      </c>
      <c r="F228" s="343" t="s">
        <v>369</v>
      </c>
    </row>
    <row r="229" spans="1:6" ht="15" x14ac:dyDescent="0.35">
      <c r="A229" s="343" t="s">
        <v>176</v>
      </c>
      <c r="B229" s="343" t="s">
        <v>1047</v>
      </c>
      <c r="C229" s="343"/>
      <c r="D229" s="344"/>
      <c r="E229" s="343" t="s">
        <v>890</v>
      </c>
      <c r="F229" s="343" t="s">
        <v>370</v>
      </c>
    </row>
    <row r="230" spans="1:6" ht="15" x14ac:dyDescent="0.35">
      <c r="A230" s="343" t="s">
        <v>304</v>
      </c>
      <c r="B230" s="343" t="s">
        <v>824</v>
      </c>
      <c r="C230" s="343"/>
      <c r="D230" s="344"/>
      <c r="E230" s="343" t="s">
        <v>891</v>
      </c>
      <c r="F230" s="343" t="s">
        <v>371</v>
      </c>
    </row>
    <row r="231" spans="1:6" ht="15" x14ac:dyDescent="0.35">
      <c r="A231" s="346" t="s">
        <v>1319</v>
      </c>
      <c r="B231" s="343" t="s">
        <v>1320</v>
      </c>
      <c r="C231" s="343"/>
      <c r="D231" s="344"/>
      <c r="E231" s="343" t="s">
        <v>892</v>
      </c>
      <c r="F231" s="343" t="s">
        <v>372</v>
      </c>
    </row>
    <row r="232" spans="1:6" ht="15" x14ac:dyDescent="0.35">
      <c r="A232" s="343" t="s">
        <v>452</v>
      </c>
      <c r="B232" s="343" t="s">
        <v>1220</v>
      </c>
      <c r="C232" s="343"/>
      <c r="D232" s="344"/>
      <c r="E232" s="343" t="s">
        <v>894</v>
      </c>
      <c r="F232" s="343" t="s">
        <v>373</v>
      </c>
    </row>
    <row r="233" spans="1:6" ht="15" x14ac:dyDescent="0.35">
      <c r="A233" s="343" t="s">
        <v>501</v>
      </c>
      <c r="B233" s="343" t="s">
        <v>1221</v>
      </c>
      <c r="C233" s="343"/>
      <c r="D233" s="344"/>
      <c r="E233" s="343" t="s">
        <v>895</v>
      </c>
      <c r="F233" s="343" t="s">
        <v>374</v>
      </c>
    </row>
    <row r="234" spans="1:6" ht="15" x14ac:dyDescent="0.35">
      <c r="A234" s="343" t="s">
        <v>611</v>
      </c>
      <c r="B234" s="343" t="s">
        <v>893</v>
      </c>
      <c r="C234" s="343"/>
      <c r="D234" s="344"/>
      <c r="E234" s="343" t="s">
        <v>897</v>
      </c>
      <c r="F234" s="343" t="s">
        <v>375</v>
      </c>
    </row>
    <row r="235" spans="1:6" ht="15" x14ac:dyDescent="0.35">
      <c r="A235" s="343" t="s">
        <v>308</v>
      </c>
      <c r="B235" s="343" t="s">
        <v>828</v>
      </c>
      <c r="C235" s="343"/>
      <c r="D235" s="344"/>
      <c r="E235" s="343" t="s">
        <v>898</v>
      </c>
      <c r="F235" s="343" t="s">
        <v>376</v>
      </c>
    </row>
    <row r="236" spans="1:6" ht="15" x14ac:dyDescent="0.35">
      <c r="A236" s="343" t="s">
        <v>409</v>
      </c>
      <c r="B236" s="343" t="s">
        <v>896</v>
      </c>
      <c r="C236" s="343"/>
      <c r="D236" s="344"/>
      <c r="E236" s="343" t="s">
        <v>899</v>
      </c>
      <c r="F236" s="343" t="s">
        <v>377</v>
      </c>
    </row>
    <row r="237" spans="1:6" ht="15" x14ac:dyDescent="0.35">
      <c r="A237" s="343" t="s">
        <v>458</v>
      </c>
      <c r="B237" s="343" t="s">
        <v>1222</v>
      </c>
      <c r="C237" s="343"/>
      <c r="D237" s="344"/>
      <c r="E237" s="343" t="s">
        <v>900</v>
      </c>
      <c r="F237" s="343" t="s">
        <v>378</v>
      </c>
    </row>
    <row r="238" spans="1:6" ht="15" x14ac:dyDescent="0.35">
      <c r="A238" s="343" t="s">
        <v>505</v>
      </c>
      <c r="B238" s="343" t="s">
        <v>1223</v>
      </c>
      <c r="C238" s="343"/>
      <c r="D238" s="344"/>
      <c r="E238" s="343" t="s">
        <v>1225</v>
      </c>
      <c r="F238" s="343" t="s">
        <v>661</v>
      </c>
    </row>
    <row r="239" spans="1:6" ht="15" x14ac:dyDescent="0.35">
      <c r="A239" s="343" t="s">
        <v>570</v>
      </c>
      <c r="B239" s="343" t="s">
        <v>1224</v>
      </c>
      <c r="C239" s="343"/>
      <c r="D239" s="344"/>
      <c r="E239" s="343" t="s">
        <v>1226</v>
      </c>
      <c r="F239" s="343" t="s">
        <v>720</v>
      </c>
    </row>
    <row r="240" spans="1:6" ht="15" x14ac:dyDescent="0.35">
      <c r="A240" s="343" t="s">
        <v>188</v>
      </c>
      <c r="B240" s="343" t="s">
        <v>1061</v>
      </c>
      <c r="C240" s="343"/>
      <c r="D240" s="344"/>
      <c r="E240" s="343" t="s">
        <v>1227</v>
      </c>
      <c r="F240" s="343" t="s">
        <v>721</v>
      </c>
    </row>
    <row r="241" spans="1:6" ht="15" x14ac:dyDescent="0.35">
      <c r="A241" s="343" t="s">
        <v>316</v>
      </c>
      <c r="B241" s="343" t="s">
        <v>837</v>
      </c>
      <c r="C241" s="343"/>
      <c r="D241" s="344"/>
      <c r="E241" s="343" t="s">
        <v>728</v>
      </c>
      <c r="F241" s="343" t="s">
        <v>379</v>
      </c>
    </row>
    <row r="242" spans="1:6" ht="15" x14ac:dyDescent="0.35">
      <c r="A242" s="343" t="s">
        <v>463</v>
      </c>
      <c r="B242" s="343" t="s">
        <v>901</v>
      </c>
      <c r="C242" s="343"/>
      <c r="D242" s="344"/>
      <c r="E242" s="343" t="s">
        <v>768</v>
      </c>
      <c r="F242" s="343" t="s">
        <v>380</v>
      </c>
    </row>
    <row r="243" spans="1:6" ht="15" x14ac:dyDescent="0.35">
      <c r="A243" s="343" t="s">
        <v>509</v>
      </c>
      <c r="B243" s="343" t="s">
        <v>902</v>
      </c>
      <c r="C243" s="343"/>
      <c r="D243" s="344"/>
      <c r="E243" s="343" t="s">
        <v>809</v>
      </c>
      <c r="F243" s="343" t="s">
        <v>381</v>
      </c>
    </row>
    <row r="244" spans="1:6" ht="15" x14ac:dyDescent="0.35">
      <c r="A244" s="343" t="s">
        <v>618</v>
      </c>
      <c r="B244" s="343" t="s">
        <v>1228</v>
      </c>
      <c r="C244" s="343"/>
      <c r="D244" s="344"/>
      <c r="E244" s="343" t="s">
        <v>1211</v>
      </c>
      <c r="F244" s="343" t="s">
        <v>382</v>
      </c>
    </row>
    <row r="245" spans="1:6" ht="15" x14ac:dyDescent="0.35">
      <c r="A245" s="343" t="s">
        <v>195</v>
      </c>
      <c r="B245" s="343" t="s">
        <v>1070</v>
      </c>
      <c r="C245" s="343"/>
      <c r="D245" s="344"/>
      <c r="E245" s="343" t="s">
        <v>904</v>
      </c>
      <c r="F245" s="343" t="s">
        <v>383</v>
      </c>
    </row>
    <row r="246" spans="1:6" ht="15" x14ac:dyDescent="0.35">
      <c r="A246" s="343" t="s">
        <v>324</v>
      </c>
      <c r="B246" s="343" t="s">
        <v>845</v>
      </c>
      <c r="C246" s="343"/>
      <c r="D246" s="344"/>
      <c r="E246" s="343" t="s">
        <v>906</v>
      </c>
      <c r="F246" s="343" t="s">
        <v>384</v>
      </c>
    </row>
    <row r="247" spans="1:6" ht="15" x14ac:dyDescent="0.35">
      <c r="A247" s="343" t="s">
        <v>424</v>
      </c>
      <c r="B247" s="343" t="s">
        <v>903</v>
      </c>
      <c r="C247" s="343"/>
      <c r="D247" s="344"/>
      <c r="E247" s="343" t="s">
        <v>907</v>
      </c>
      <c r="F247" s="343" t="s">
        <v>385</v>
      </c>
    </row>
    <row r="248" spans="1:6" ht="15" x14ac:dyDescent="0.35">
      <c r="A248" s="343" t="s">
        <v>514</v>
      </c>
      <c r="B248" s="343" t="s">
        <v>905</v>
      </c>
      <c r="C248" s="343"/>
      <c r="D248" s="344"/>
      <c r="E248" s="343" t="s">
        <v>908</v>
      </c>
      <c r="F248" s="343" t="s">
        <v>386</v>
      </c>
    </row>
    <row r="249" spans="1:6" ht="15" x14ac:dyDescent="0.35">
      <c r="A249" s="343" t="s">
        <v>578</v>
      </c>
      <c r="B249" s="343" t="s">
        <v>1229</v>
      </c>
      <c r="C249" s="343"/>
      <c r="D249" s="344"/>
      <c r="E249" s="343" t="s">
        <v>909</v>
      </c>
      <c r="F249" s="343" t="s">
        <v>387</v>
      </c>
    </row>
    <row r="250" spans="1:6" ht="15" x14ac:dyDescent="0.35">
      <c r="A250" s="343" t="s">
        <v>201</v>
      </c>
      <c r="B250" s="343" t="s">
        <v>1079</v>
      </c>
      <c r="C250" s="343"/>
      <c r="D250" s="344"/>
      <c r="E250" s="343" t="s">
        <v>911</v>
      </c>
      <c r="F250" s="343" t="s">
        <v>388</v>
      </c>
    </row>
    <row r="251" spans="1:6" ht="15" x14ac:dyDescent="0.35">
      <c r="A251" s="343" t="s">
        <v>331</v>
      </c>
      <c r="B251" s="343" t="s">
        <v>1206</v>
      </c>
      <c r="C251" s="343"/>
      <c r="D251" s="344"/>
      <c r="E251" s="343" t="s">
        <v>912</v>
      </c>
      <c r="F251" s="343" t="s">
        <v>389</v>
      </c>
    </row>
    <row r="252" spans="1:6" ht="15" x14ac:dyDescent="0.35">
      <c r="A252" s="343" t="s">
        <v>429</v>
      </c>
      <c r="B252" s="343" t="s">
        <v>910</v>
      </c>
      <c r="C252" s="343"/>
      <c r="D252" s="344"/>
      <c r="E252" s="343" t="s">
        <v>1020</v>
      </c>
      <c r="F252" s="343" t="s">
        <v>390</v>
      </c>
    </row>
    <row r="253" spans="1:6" ht="15" x14ac:dyDescent="0.35">
      <c r="A253" s="343" t="s">
        <v>518</v>
      </c>
      <c r="B253" s="343" t="s">
        <v>1230</v>
      </c>
      <c r="C253" s="343"/>
      <c r="D253" s="344"/>
      <c r="E253" s="343" t="s">
        <v>1107</v>
      </c>
      <c r="F253" s="343" t="s">
        <v>391</v>
      </c>
    </row>
    <row r="254" spans="1:6" ht="15" x14ac:dyDescent="0.35">
      <c r="A254" s="343" t="s">
        <v>582</v>
      </c>
      <c r="B254" s="343" t="s">
        <v>913</v>
      </c>
      <c r="C254" s="343"/>
      <c r="D254" s="344"/>
      <c r="E254" s="343" t="s">
        <v>1185</v>
      </c>
      <c r="F254" s="343" t="s">
        <v>392</v>
      </c>
    </row>
    <row r="255" spans="1:6" ht="15" x14ac:dyDescent="0.35">
      <c r="A255" s="343" t="s">
        <v>208</v>
      </c>
      <c r="B255" s="343" t="s">
        <v>1087</v>
      </c>
      <c r="C255" s="343"/>
      <c r="D255" s="344"/>
      <c r="E255" s="343" t="s">
        <v>1213</v>
      </c>
      <c r="F255" s="343" t="s">
        <v>393</v>
      </c>
    </row>
    <row r="256" spans="1:6" ht="15" x14ac:dyDescent="0.35">
      <c r="A256" s="343" t="s">
        <v>336</v>
      </c>
      <c r="B256" s="343" t="s">
        <v>853</v>
      </c>
      <c r="C256" s="343"/>
      <c r="D256" s="344"/>
      <c r="E256" s="343" t="s">
        <v>1231</v>
      </c>
      <c r="F256" s="343" t="s">
        <v>394</v>
      </c>
    </row>
    <row r="257" spans="1:6" ht="15" x14ac:dyDescent="0.35">
      <c r="A257" s="343" t="s">
        <v>525</v>
      </c>
      <c r="B257" s="343" t="s">
        <v>914</v>
      </c>
      <c r="C257" s="343"/>
      <c r="D257" s="344"/>
      <c r="E257" s="343" t="s">
        <v>1321</v>
      </c>
      <c r="F257" s="347" t="s">
        <v>1322</v>
      </c>
    </row>
    <row r="258" spans="1:6" ht="15" x14ac:dyDescent="0.35">
      <c r="A258" s="343" t="s">
        <v>214</v>
      </c>
      <c r="B258" s="343" t="s">
        <v>1096</v>
      </c>
      <c r="C258" s="343"/>
      <c r="D258" s="344"/>
      <c r="E258" s="343" t="s">
        <v>1029</v>
      </c>
      <c r="F258" s="343" t="s">
        <v>395</v>
      </c>
    </row>
    <row r="259" spans="1:6" ht="15" x14ac:dyDescent="0.35">
      <c r="A259" s="343" t="s">
        <v>341</v>
      </c>
      <c r="B259" s="343" t="s">
        <v>857</v>
      </c>
      <c r="C259" s="343"/>
      <c r="D259" s="344"/>
      <c r="E259" s="343" t="s">
        <v>1117</v>
      </c>
      <c r="F259" s="343" t="s">
        <v>396</v>
      </c>
    </row>
    <row r="260" spans="1:6" ht="15" x14ac:dyDescent="0.35">
      <c r="A260" s="343" t="s">
        <v>475</v>
      </c>
      <c r="B260" s="343" t="s">
        <v>1232</v>
      </c>
      <c r="C260" s="343"/>
      <c r="D260" s="344"/>
      <c r="E260" s="343" t="s">
        <v>1191</v>
      </c>
      <c r="F260" s="343" t="s">
        <v>397</v>
      </c>
    </row>
    <row r="261" spans="1:6" ht="15" x14ac:dyDescent="0.35">
      <c r="A261" s="343" t="s">
        <v>531</v>
      </c>
      <c r="B261" s="343" t="s">
        <v>915</v>
      </c>
      <c r="C261" s="343"/>
      <c r="D261" s="344"/>
      <c r="E261" s="343" t="s">
        <v>1217</v>
      </c>
      <c r="F261" s="343" t="s">
        <v>398</v>
      </c>
    </row>
    <row r="262" spans="1:6" ht="15" x14ac:dyDescent="0.35">
      <c r="A262" s="343" t="s">
        <v>588</v>
      </c>
      <c r="B262" s="343" t="s">
        <v>916</v>
      </c>
      <c r="C262" s="343"/>
      <c r="D262" s="344"/>
      <c r="E262" s="343" t="s">
        <v>1233</v>
      </c>
      <c r="F262" s="343" t="s">
        <v>399</v>
      </c>
    </row>
    <row r="263" spans="1:6" ht="15" x14ac:dyDescent="0.35">
      <c r="A263" s="343" t="s">
        <v>219</v>
      </c>
      <c r="B263" s="343" t="s">
        <v>1101</v>
      </c>
      <c r="C263" s="343"/>
      <c r="D263" s="344"/>
      <c r="E263" s="343" t="s">
        <v>1234</v>
      </c>
      <c r="F263" s="343" t="s">
        <v>400</v>
      </c>
    </row>
    <row r="264" spans="1:6" ht="15" x14ac:dyDescent="0.35">
      <c r="A264" s="343" t="s">
        <v>354</v>
      </c>
      <c r="B264" s="343" t="s">
        <v>874</v>
      </c>
      <c r="C264" s="343"/>
      <c r="D264" s="344"/>
      <c r="E264" s="343" t="s">
        <v>1235</v>
      </c>
      <c r="F264" s="343" t="s">
        <v>401</v>
      </c>
    </row>
    <row r="265" spans="1:6" ht="15" x14ac:dyDescent="0.35">
      <c r="A265" s="343" t="s">
        <v>535</v>
      </c>
      <c r="B265" s="343" t="s">
        <v>917</v>
      </c>
      <c r="C265" s="343"/>
      <c r="D265" s="344"/>
      <c r="E265" s="343" t="s">
        <v>1236</v>
      </c>
      <c r="F265" s="343" t="s">
        <v>402</v>
      </c>
    </row>
    <row r="266" spans="1:6" ht="15" x14ac:dyDescent="0.35">
      <c r="A266" s="343" t="s">
        <v>224</v>
      </c>
      <c r="B266" s="343" t="s">
        <v>1108</v>
      </c>
      <c r="C266" s="343"/>
      <c r="D266" s="344"/>
      <c r="E266" s="343" t="s">
        <v>1038</v>
      </c>
      <c r="F266" s="343" t="s">
        <v>403</v>
      </c>
    </row>
    <row r="267" spans="1:6" ht="15" x14ac:dyDescent="0.35">
      <c r="A267" s="343" t="s">
        <v>361</v>
      </c>
      <c r="B267" s="343" t="s">
        <v>1215</v>
      </c>
      <c r="C267" s="343"/>
      <c r="D267" s="344"/>
      <c r="E267" s="343" t="s">
        <v>1127</v>
      </c>
      <c r="F267" s="343" t="s">
        <v>404</v>
      </c>
    </row>
    <row r="268" spans="1:6" ht="15" x14ac:dyDescent="0.35">
      <c r="A268" s="343" t="s">
        <v>150</v>
      </c>
      <c r="B268" s="343" t="s">
        <v>1012</v>
      </c>
      <c r="C268" s="343"/>
      <c r="D268" s="344"/>
      <c r="E268" s="343" t="s">
        <v>1193</v>
      </c>
      <c r="F268" s="343" t="s">
        <v>405</v>
      </c>
    </row>
    <row r="269" spans="1:6" ht="15" x14ac:dyDescent="0.35">
      <c r="A269" s="343" t="s">
        <v>271</v>
      </c>
      <c r="B269" s="343" t="s">
        <v>1168</v>
      </c>
      <c r="C269" s="343"/>
      <c r="D269" s="344"/>
      <c r="E269" s="343" t="s">
        <v>1320</v>
      </c>
      <c r="F269" s="346" t="s">
        <v>1319</v>
      </c>
    </row>
    <row r="270" spans="1:6" ht="15" x14ac:dyDescent="0.35">
      <c r="A270" s="343" t="s">
        <v>383</v>
      </c>
      <c r="B270" s="343" t="s">
        <v>904</v>
      </c>
      <c r="C270" s="343"/>
      <c r="D270" s="344"/>
      <c r="E270" s="343" t="s">
        <v>744</v>
      </c>
      <c r="F270" s="343" t="s">
        <v>406</v>
      </c>
    </row>
    <row r="271" spans="1:6" ht="15" x14ac:dyDescent="0.35">
      <c r="A271" s="343" t="s">
        <v>434</v>
      </c>
      <c r="B271" s="343" t="s">
        <v>918</v>
      </c>
      <c r="C271" s="343"/>
      <c r="D271" s="344"/>
      <c r="E271" s="343" t="s">
        <v>780</v>
      </c>
      <c r="F271" s="343" t="s">
        <v>407</v>
      </c>
    </row>
    <row r="272" spans="1:6" ht="15" x14ac:dyDescent="0.35">
      <c r="A272" s="343" t="s">
        <v>481</v>
      </c>
      <c r="B272" s="343" t="s">
        <v>1237</v>
      </c>
      <c r="C272" s="343"/>
      <c r="D272" s="344"/>
      <c r="E272" s="343" t="s">
        <v>831</v>
      </c>
      <c r="F272" s="343" t="s">
        <v>408</v>
      </c>
    </row>
    <row r="273" spans="1:6" ht="15" x14ac:dyDescent="0.35">
      <c r="A273" s="343" t="s">
        <v>540</v>
      </c>
      <c r="B273" s="343" t="s">
        <v>919</v>
      </c>
      <c r="C273" s="343"/>
      <c r="D273" s="344"/>
      <c r="E273" s="343" t="s">
        <v>896</v>
      </c>
      <c r="F273" s="343" t="s">
        <v>409</v>
      </c>
    </row>
    <row r="274" spans="1:6" ht="15" x14ac:dyDescent="0.35">
      <c r="A274" s="343" t="s">
        <v>285</v>
      </c>
      <c r="B274" s="343" t="s">
        <v>1177</v>
      </c>
      <c r="C274" s="343"/>
      <c r="D274" s="344"/>
      <c r="E274" s="343" t="s">
        <v>920</v>
      </c>
      <c r="F274" s="343" t="s">
        <v>410</v>
      </c>
    </row>
    <row r="275" spans="1:6" ht="15" x14ac:dyDescent="0.35">
      <c r="A275" s="343" t="s">
        <v>394</v>
      </c>
      <c r="B275" s="343" t="s">
        <v>1231</v>
      </c>
      <c r="C275" s="343"/>
      <c r="D275" s="344"/>
      <c r="E275" s="343" t="s">
        <v>921</v>
      </c>
      <c r="F275" s="343" t="s">
        <v>411</v>
      </c>
    </row>
    <row r="276" spans="1:6" ht="15" x14ac:dyDescent="0.35">
      <c r="A276" s="343" t="s">
        <v>439</v>
      </c>
      <c r="B276" s="343" t="s">
        <v>1238</v>
      </c>
      <c r="C276" s="343"/>
      <c r="D276" s="344"/>
      <c r="E276" s="343" t="s">
        <v>922</v>
      </c>
      <c r="F276" s="343" t="s">
        <v>412</v>
      </c>
    </row>
    <row r="277" spans="1:6" ht="15" x14ac:dyDescent="0.35">
      <c r="A277" s="343" t="s">
        <v>486</v>
      </c>
      <c r="B277" s="343" t="s">
        <v>1239</v>
      </c>
      <c r="C277" s="343"/>
      <c r="D277" s="344"/>
      <c r="E277" s="343" t="s">
        <v>923</v>
      </c>
      <c r="F277" s="343" t="s">
        <v>413</v>
      </c>
    </row>
    <row r="278" spans="1:6" ht="15" x14ac:dyDescent="0.35">
      <c r="A278" s="343" t="s">
        <v>554</v>
      </c>
      <c r="B278" s="343" t="s">
        <v>1240</v>
      </c>
      <c r="C278" s="343"/>
      <c r="D278" s="344"/>
      <c r="E278" s="343" t="s">
        <v>924</v>
      </c>
      <c r="F278" s="343" t="s">
        <v>414</v>
      </c>
    </row>
    <row r="279" spans="1:6" ht="15" x14ac:dyDescent="0.35">
      <c r="A279" s="343" t="s">
        <v>599</v>
      </c>
      <c r="B279" s="343" t="s">
        <v>1241</v>
      </c>
      <c r="C279" s="343"/>
      <c r="D279" s="344"/>
      <c r="E279" s="343" t="s">
        <v>925</v>
      </c>
      <c r="F279" s="343" t="s">
        <v>415</v>
      </c>
    </row>
    <row r="280" spans="1:6" ht="15" x14ac:dyDescent="0.35">
      <c r="A280" s="343" t="s">
        <v>164</v>
      </c>
      <c r="B280" s="343" t="s">
        <v>1032</v>
      </c>
      <c r="C280" s="343"/>
      <c r="D280" s="344"/>
      <c r="E280" s="343" t="s">
        <v>926</v>
      </c>
      <c r="F280" s="343" t="s">
        <v>416</v>
      </c>
    </row>
    <row r="281" spans="1:6" ht="15" x14ac:dyDescent="0.35">
      <c r="A281" s="343" t="s">
        <v>298</v>
      </c>
      <c r="B281" s="343" t="s">
        <v>817</v>
      </c>
      <c r="C281" s="343"/>
      <c r="D281" s="344"/>
      <c r="E281" s="343" t="s">
        <v>1242</v>
      </c>
      <c r="F281" s="343" t="s">
        <v>417</v>
      </c>
    </row>
    <row r="282" spans="1:6" ht="15" x14ac:dyDescent="0.35">
      <c r="A282" s="343" t="s">
        <v>399</v>
      </c>
      <c r="B282" s="343" t="s">
        <v>1233</v>
      </c>
      <c r="C282" s="343"/>
      <c r="D282" s="344"/>
      <c r="E282" s="343" t="s">
        <v>749</v>
      </c>
      <c r="F282" s="343" t="s">
        <v>418</v>
      </c>
    </row>
    <row r="283" spans="1:6" ht="15" x14ac:dyDescent="0.35">
      <c r="A283" s="343" t="s">
        <v>445</v>
      </c>
      <c r="B283" s="343" t="s">
        <v>1243</v>
      </c>
      <c r="C283" s="343"/>
      <c r="D283" s="344"/>
      <c r="E283" s="343" t="s">
        <v>785</v>
      </c>
      <c r="F283" s="343" t="s">
        <v>419</v>
      </c>
    </row>
    <row r="284" spans="1:6" ht="15" x14ac:dyDescent="0.35">
      <c r="A284" s="343" t="s">
        <v>493</v>
      </c>
      <c r="B284" s="343" t="s">
        <v>927</v>
      </c>
      <c r="C284" s="343"/>
      <c r="D284" s="344"/>
      <c r="E284" s="343" t="s">
        <v>839</v>
      </c>
      <c r="F284" s="343" t="s">
        <v>420</v>
      </c>
    </row>
    <row r="285" spans="1:6" ht="15" x14ac:dyDescent="0.35">
      <c r="A285" s="343" t="s">
        <v>559</v>
      </c>
      <c r="B285" s="343" t="s">
        <v>928</v>
      </c>
      <c r="C285" s="343"/>
      <c r="D285" s="344"/>
      <c r="E285" s="343" t="s">
        <v>754</v>
      </c>
      <c r="F285" s="343" t="s">
        <v>421</v>
      </c>
    </row>
    <row r="286" spans="1:6" ht="15" x14ac:dyDescent="0.35">
      <c r="A286" s="343" t="s">
        <v>606</v>
      </c>
      <c r="B286" s="343" t="s">
        <v>929</v>
      </c>
      <c r="C286" s="343"/>
      <c r="D286" s="344"/>
      <c r="E286" s="343" t="s">
        <v>789</v>
      </c>
      <c r="F286" s="343" t="s">
        <v>422</v>
      </c>
    </row>
    <row r="287" spans="1:6" ht="15" x14ac:dyDescent="0.35">
      <c r="A287" s="343" t="s">
        <v>177</v>
      </c>
      <c r="B287" s="343" t="s">
        <v>1048</v>
      </c>
      <c r="C287" s="343"/>
      <c r="D287" s="344"/>
      <c r="E287" s="343" t="s">
        <v>847</v>
      </c>
      <c r="F287" s="343" t="s">
        <v>423</v>
      </c>
    </row>
    <row r="288" spans="1:6" ht="15" x14ac:dyDescent="0.35">
      <c r="A288" s="343" t="s">
        <v>453</v>
      </c>
      <c r="B288" s="343" t="s">
        <v>1244</v>
      </c>
      <c r="C288" s="343"/>
      <c r="D288" s="344"/>
      <c r="E288" s="343" t="s">
        <v>903</v>
      </c>
      <c r="F288" s="343" t="s">
        <v>424</v>
      </c>
    </row>
    <row r="289" spans="1:6" ht="15" x14ac:dyDescent="0.35">
      <c r="A289" s="343" t="s">
        <v>309</v>
      </c>
      <c r="B289" s="343" t="s">
        <v>1195</v>
      </c>
      <c r="C289" s="343"/>
      <c r="D289" s="344"/>
      <c r="E289" s="343" t="s">
        <v>930</v>
      </c>
      <c r="F289" s="343" t="s">
        <v>425</v>
      </c>
    </row>
    <row r="290" spans="1:6" ht="15" x14ac:dyDescent="0.35">
      <c r="A290" s="343" t="s">
        <v>410</v>
      </c>
      <c r="B290" s="343" t="s">
        <v>920</v>
      </c>
      <c r="C290" s="343"/>
      <c r="D290" s="344"/>
      <c r="E290" s="343" t="s">
        <v>757</v>
      </c>
      <c r="F290" s="343" t="s">
        <v>426</v>
      </c>
    </row>
    <row r="291" spans="1:6" ht="15" x14ac:dyDescent="0.35">
      <c r="A291" s="343" t="s">
        <v>459</v>
      </c>
      <c r="B291" s="343" t="s">
        <v>1245</v>
      </c>
      <c r="C291" s="343"/>
      <c r="D291" s="344"/>
      <c r="E291" s="343" t="s">
        <v>791</v>
      </c>
      <c r="F291" s="343" t="s">
        <v>427</v>
      </c>
    </row>
    <row r="292" spans="1:6" ht="15" x14ac:dyDescent="0.35">
      <c r="A292" s="343" t="s">
        <v>571</v>
      </c>
      <c r="B292" s="343" t="s">
        <v>931</v>
      </c>
      <c r="C292" s="343"/>
      <c r="D292" s="344"/>
      <c r="E292" s="343" t="s">
        <v>849</v>
      </c>
      <c r="F292" s="343" t="s">
        <v>428</v>
      </c>
    </row>
    <row r="293" spans="1:6" ht="15" x14ac:dyDescent="0.35">
      <c r="A293" s="343" t="s">
        <v>189</v>
      </c>
      <c r="B293" s="343" t="s">
        <v>1062</v>
      </c>
      <c r="C293" s="343"/>
      <c r="D293" s="344"/>
      <c r="E293" s="343" t="s">
        <v>910</v>
      </c>
      <c r="F293" s="343" t="s">
        <v>429</v>
      </c>
    </row>
    <row r="294" spans="1:6" ht="15" x14ac:dyDescent="0.35">
      <c r="A294" s="343" t="s">
        <v>317</v>
      </c>
      <c r="B294" s="343" t="s">
        <v>1198</v>
      </c>
      <c r="C294" s="343"/>
      <c r="D294" s="344"/>
      <c r="E294" s="343" t="s">
        <v>729</v>
      </c>
      <c r="F294" s="343" t="s">
        <v>430</v>
      </c>
    </row>
    <row r="295" spans="1:6" ht="15" x14ac:dyDescent="0.35">
      <c r="A295" s="343" t="s">
        <v>510</v>
      </c>
      <c r="B295" s="343" t="s">
        <v>932</v>
      </c>
      <c r="C295" s="343"/>
      <c r="D295" s="344"/>
      <c r="E295" s="343" t="s">
        <v>769</v>
      </c>
      <c r="F295" s="343" t="s">
        <v>431</v>
      </c>
    </row>
    <row r="296" spans="1:6" ht="15" x14ac:dyDescent="0.35">
      <c r="A296" s="343" t="s">
        <v>619</v>
      </c>
      <c r="B296" s="343" t="s">
        <v>1246</v>
      </c>
      <c r="C296" s="343"/>
      <c r="D296" s="344"/>
      <c r="E296" s="343" t="s">
        <v>810</v>
      </c>
      <c r="F296" s="343" t="s">
        <v>432</v>
      </c>
    </row>
    <row r="297" spans="1:6" ht="15" x14ac:dyDescent="0.35">
      <c r="A297" s="343" t="s">
        <v>196</v>
      </c>
      <c r="B297" s="343" t="s">
        <v>1071</v>
      </c>
      <c r="C297" s="343"/>
      <c r="D297" s="344"/>
      <c r="E297" s="343" t="s">
        <v>871</v>
      </c>
      <c r="F297" s="343" t="s">
        <v>433</v>
      </c>
    </row>
    <row r="298" spans="1:6" ht="15" x14ac:dyDescent="0.35">
      <c r="A298" s="343" t="s">
        <v>325</v>
      </c>
      <c r="B298" s="343" t="s">
        <v>846</v>
      </c>
      <c r="C298" s="343"/>
      <c r="D298" s="344"/>
      <c r="E298" s="343" t="s">
        <v>918</v>
      </c>
      <c r="F298" s="343" t="s">
        <v>434</v>
      </c>
    </row>
    <row r="299" spans="1:6" ht="15" x14ac:dyDescent="0.35">
      <c r="A299" s="343" t="s">
        <v>425</v>
      </c>
      <c r="B299" s="343" t="s">
        <v>930</v>
      </c>
      <c r="C299" s="343"/>
      <c r="D299" s="344"/>
      <c r="E299" s="343" t="s">
        <v>732</v>
      </c>
      <c r="F299" s="343" t="s">
        <v>435</v>
      </c>
    </row>
    <row r="300" spans="1:6" ht="15" x14ac:dyDescent="0.35">
      <c r="A300" s="343" t="s">
        <v>202</v>
      </c>
      <c r="B300" s="343" t="s">
        <v>1080</v>
      </c>
      <c r="C300" s="343"/>
      <c r="D300" s="344"/>
      <c r="E300" s="343" t="s">
        <v>772</v>
      </c>
      <c r="F300" s="343" t="s">
        <v>436</v>
      </c>
    </row>
    <row r="301" spans="1:6" ht="15" x14ac:dyDescent="0.35">
      <c r="A301" s="343" t="s">
        <v>332</v>
      </c>
      <c r="B301" s="343" t="s">
        <v>1207</v>
      </c>
      <c r="C301" s="343"/>
      <c r="D301" s="344"/>
      <c r="E301" s="343" t="s">
        <v>813</v>
      </c>
      <c r="F301" s="343" t="s">
        <v>437</v>
      </c>
    </row>
    <row r="302" spans="1:6" ht="15" x14ac:dyDescent="0.35">
      <c r="A302" s="343" t="s">
        <v>519</v>
      </c>
      <c r="B302" s="343" t="s">
        <v>1247</v>
      </c>
      <c r="C302" s="343"/>
      <c r="D302" s="344"/>
      <c r="E302" s="343" t="s">
        <v>878</v>
      </c>
      <c r="F302" s="343" t="s">
        <v>438</v>
      </c>
    </row>
    <row r="303" spans="1:6" ht="15" x14ac:dyDescent="0.35">
      <c r="A303" s="343" t="s">
        <v>583</v>
      </c>
      <c r="B303" s="343" t="s">
        <v>933</v>
      </c>
      <c r="C303" s="343"/>
      <c r="D303" s="344"/>
      <c r="E303" s="343" t="s">
        <v>1238</v>
      </c>
      <c r="F303" s="343" t="s">
        <v>439</v>
      </c>
    </row>
    <row r="304" spans="1:6" ht="15" x14ac:dyDescent="0.35">
      <c r="A304" s="343" t="s">
        <v>209</v>
      </c>
      <c r="B304" s="343" t="s">
        <v>1089</v>
      </c>
      <c r="C304" s="343"/>
      <c r="D304" s="344"/>
      <c r="E304" s="343" t="s">
        <v>1248</v>
      </c>
      <c r="F304" s="343" t="s">
        <v>440</v>
      </c>
    </row>
    <row r="305" spans="1:6" ht="15" x14ac:dyDescent="0.35">
      <c r="A305" s="343" t="s">
        <v>337</v>
      </c>
      <c r="B305" s="343" t="s">
        <v>854</v>
      </c>
      <c r="C305" s="343"/>
      <c r="D305" s="344"/>
      <c r="E305" s="343" t="s">
        <v>735</v>
      </c>
      <c r="F305" s="343" t="s">
        <v>441</v>
      </c>
    </row>
    <row r="306" spans="1:6" ht="15" x14ac:dyDescent="0.35">
      <c r="A306" s="343" t="s">
        <v>526</v>
      </c>
      <c r="B306" s="343" t="s">
        <v>934</v>
      </c>
      <c r="C306" s="343"/>
      <c r="D306" s="344"/>
      <c r="E306" s="343" t="s">
        <v>775</v>
      </c>
      <c r="F306" s="343" t="s">
        <v>442</v>
      </c>
    </row>
    <row r="307" spans="1:6" ht="15" x14ac:dyDescent="0.35">
      <c r="A307" s="343" t="s">
        <v>215</v>
      </c>
      <c r="B307" s="343" t="s">
        <v>1097</v>
      </c>
      <c r="C307" s="343"/>
      <c r="D307" s="344"/>
      <c r="E307" s="343" t="s">
        <v>818</v>
      </c>
      <c r="F307" s="343" t="s">
        <v>443</v>
      </c>
    </row>
    <row r="308" spans="1:6" ht="15" x14ac:dyDescent="0.35">
      <c r="A308" s="343" t="s">
        <v>342</v>
      </c>
      <c r="B308" s="343" t="s">
        <v>859</v>
      </c>
      <c r="C308" s="343"/>
      <c r="D308" s="344"/>
      <c r="E308" s="343" t="s">
        <v>883</v>
      </c>
      <c r="F308" s="343" t="s">
        <v>444</v>
      </c>
    </row>
    <row r="309" spans="1:6" ht="15" x14ac:dyDescent="0.35">
      <c r="A309" s="343" t="s">
        <v>476</v>
      </c>
      <c r="B309" s="343" t="s">
        <v>1249</v>
      </c>
      <c r="C309" s="343"/>
      <c r="D309" s="344"/>
      <c r="E309" s="343" t="s">
        <v>1243</v>
      </c>
      <c r="F309" s="343" t="s">
        <v>445</v>
      </c>
    </row>
    <row r="310" spans="1:6" ht="15" x14ac:dyDescent="0.35">
      <c r="A310" s="343" t="s">
        <v>220</v>
      </c>
      <c r="B310" s="343" t="s">
        <v>1102</v>
      </c>
      <c r="C310" s="343"/>
      <c r="D310" s="344"/>
      <c r="E310" s="343" t="s">
        <v>935</v>
      </c>
      <c r="F310" s="343" t="s">
        <v>446</v>
      </c>
    </row>
    <row r="311" spans="1:6" ht="15" x14ac:dyDescent="0.35">
      <c r="A311" s="343" t="s">
        <v>355</v>
      </c>
      <c r="B311" s="343" t="s">
        <v>875</v>
      </c>
      <c r="C311" s="343"/>
      <c r="D311" s="344"/>
      <c r="E311" s="343" t="s">
        <v>936</v>
      </c>
      <c r="F311" s="343" t="s">
        <v>447</v>
      </c>
    </row>
    <row r="312" spans="1:6" ht="15" x14ac:dyDescent="0.35">
      <c r="A312" s="343" t="s">
        <v>682</v>
      </c>
      <c r="B312" s="343" t="s">
        <v>937</v>
      </c>
      <c r="C312" s="343"/>
      <c r="D312" s="344"/>
      <c r="E312" s="343" t="s">
        <v>1250</v>
      </c>
      <c r="F312" s="343" t="s">
        <v>448</v>
      </c>
    </row>
    <row r="313" spans="1:6" ht="15" x14ac:dyDescent="0.35">
      <c r="A313" s="343" t="s">
        <v>225</v>
      </c>
      <c r="B313" s="343" t="s">
        <v>1109</v>
      </c>
      <c r="C313" s="343"/>
      <c r="D313" s="344"/>
      <c r="E313" s="343" t="s">
        <v>1040</v>
      </c>
      <c r="F313" s="343" t="s">
        <v>449</v>
      </c>
    </row>
    <row r="314" spans="1:6" ht="15" x14ac:dyDescent="0.35">
      <c r="A314" s="343" t="s">
        <v>362</v>
      </c>
      <c r="B314" s="343" t="s">
        <v>1216</v>
      </c>
      <c r="C314" s="343"/>
      <c r="D314" s="344"/>
      <c r="E314" s="343" t="s">
        <v>1129</v>
      </c>
      <c r="F314" s="343" t="s">
        <v>450</v>
      </c>
    </row>
    <row r="315" spans="1:6" ht="15" x14ac:dyDescent="0.35">
      <c r="A315" s="343" t="s">
        <v>151</v>
      </c>
      <c r="B315" s="343" t="s">
        <v>1013</v>
      </c>
      <c r="C315" s="343"/>
      <c r="D315" s="344"/>
      <c r="E315" s="343" t="s">
        <v>1194</v>
      </c>
      <c r="F315" s="343" t="s">
        <v>451</v>
      </c>
    </row>
    <row r="316" spans="1:6" ht="15" x14ac:dyDescent="0.35">
      <c r="A316" s="343" t="s">
        <v>272</v>
      </c>
      <c r="B316" s="343" t="s">
        <v>798</v>
      </c>
      <c r="C316" s="343"/>
      <c r="D316" s="344"/>
      <c r="E316" s="343" t="s">
        <v>1220</v>
      </c>
      <c r="F316" s="343" t="s">
        <v>452</v>
      </c>
    </row>
    <row r="317" spans="1:6" ht="15" x14ac:dyDescent="0.35">
      <c r="A317" s="343" t="s">
        <v>384</v>
      </c>
      <c r="B317" s="343" t="s">
        <v>906</v>
      </c>
      <c r="C317" s="343"/>
      <c r="D317" s="344"/>
      <c r="E317" s="343" t="s">
        <v>1244</v>
      </c>
      <c r="F317" s="343" t="s">
        <v>453</v>
      </c>
    </row>
    <row r="318" spans="1:6" ht="15" x14ac:dyDescent="0.35">
      <c r="A318" s="343" t="s">
        <v>541</v>
      </c>
      <c r="B318" s="343" t="s">
        <v>938</v>
      </c>
      <c r="C318" s="343"/>
      <c r="D318" s="344"/>
      <c r="E318" s="343" t="s">
        <v>1251</v>
      </c>
      <c r="F318" s="343" t="s">
        <v>454</v>
      </c>
    </row>
    <row r="319" spans="1:6" ht="15" x14ac:dyDescent="0.35">
      <c r="A319" s="343" t="s">
        <v>286</v>
      </c>
      <c r="B319" s="343" t="s">
        <v>1178</v>
      </c>
      <c r="C319" s="343"/>
      <c r="D319" s="344"/>
      <c r="E319" s="343" t="s">
        <v>745</v>
      </c>
      <c r="F319" s="343" t="s">
        <v>455</v>
      </c>
    </row>
    <row r="320" spans="1:6" ht="15" x14ac:dyDescent="0.35">
      <c r="A320" s="347" t="s">
        <v>1322</v>
      </c>
      <c r="B320" s="343" t="s">
        <v>1321</v>
      </c>
      <c r="C320" s="343"/>
      <c r="D320" s="344"/>
      <c r="E320" s="343" t="s">
        <v>781</v>
      </c>
      <c r="F320" s="343" t="s">
        <v>456</v>
      </c>
    </row>
    <row r="321" spans="1:6" ht="15" x14ac:dyDescent="0.35">
      <c r="A321" s="343" t="s">
        <v>440</v>
      </c>
      <c r="B321" s="343" t="s">
        <v>1248</v>
      </c>
      <c r="C321" s="343"/>
      <c r="D321" s="344"/>
      <c r="E321" s="343" t="s">
        <v>833</v>
      </c>
      <c r="F321" s="343" t="s">
        <v>457</v>
      </c>
    </row>
    <row r="322" spans="1:6" ht="15" x14ac:dyDescent="0.35">
      <c r="A322" s="343" t="s">
        <v>487</v>
      </c>
      <c r="B322" s="343" t="s">
        <v>939</v>
      </c>
      <c r="C322" s="343"/>
      <c r="D322" s="344"/>
      <c r="E322" s="343" t="s">
        <v>1222</v>
      </c>
      <c r="F322" s="343" t="s">
        <v>458</v>
      </c>
    </row>
    <row r="323" spans="1:6" ht="15" x14ac:dyDescent="0.35">
      <c r="A323" s="343" t="s">
        <v>635</v>
      </c>
      <c r="B323" s="343" t="s">
        <v>940</v>
      </c>
      <c r="C323" s="343"/>
      <c r="D323" s="344"/>
      <c r="E323" s="343" t="s">
        <v>1245</v>
      </c>
      <c r="F323" s="343" t="s">
        <v>459</v>
      </c>
    </row>
    <row r="324" spans="1:6" ht="15" x14ac:dyDescent="0.35">
      <c r="A324" s="343" t="s">
        <v>600</v>
      </c>
      <c r="B324" s="343" t="s">
        <v>1252</v>
      </c>
      <c r="C324" s="343"/>
      <c r="D324" s="344"/>
      <c r="E324" s="343" t="s">
        <v>750</v>
      </c>
      <c r="F324" s="343" t="s">
        <v>460</v>
      </c>
    </row>
    <row r="325" spans="1:6" ht="15" x14ac:dyDescent="0.35">
      <c r="A325" s="343" t="s">
        <v>165</v>
      </c>
      <c r="B325" s="343" t="s">
        <v>1033</v>
      </c>
      <c r="C325" s="343"/>
      <c r="D325" s="344"/>
      <c r="E325" s="343" t="s">
        <v>1147</v>
      </c>
      <c r="F325" s="343" t="s">
        <v>461</v>
      </c>
    </row>
    <row r="326" spans="1:6" ht="15" x14ac:dyDescent="0.35">
      <c r="A326" s="343" t="s">
        <v>400</v>
      </c>
      <c r="B326" s="343" t="s">
        <v>1234</v>
      </c>
      <c r="C326" s="343"/>
      <c r="D326" s="344"/>
      <c r="E326" s="343" t="s">
        <v>1199</v>
      </c>
      <c r="F326" s="343" t="s">
        <v>462</v>
      </c>
    </row>
    <row r="327" spans="1:6" ht="15" x14ac:dyDescent="0.35">
      <c r="A327" s="343" t="s">
        <v>446</v>
      </c>
      <c r="B327" s="343" t="s">
        <v>935</v>
      </c>
      <c r="C327" s="343"/>
      <c r="D327" s="344"/>
      <c r="E327" s="343" t="s">
        <v>901</v>
      </c>
      <c r="F327" s="343" t="s">
        <v>463</v>
      </c>
    </row>
    <row r="328" spans="1:6" ht="15" x14ac:dyDescent="0.35">
      <c r="A328" s="343" t="s">
        <v>494</v>
      </c>
      <c r="B328" s="343" t="s">
        <v>941</v>
      </c>
      <c r="C328" s="343"/>
      <c r="D328" s="344"/>
      <c r="E328" s="343" t="s">
        <v>1064</v>
      </c>
      <c r="F328" s="343" t="s">
        <v>464</v>
      </c>
    </row>
    <row r="329" spans="1:6" ht="15" x14ac:dyDescent="0.35">
      <c r="A329" s="343" t="s">
        <v>560</v>
      </c>
      <c r="B329" s="343" t="s">
        <v>942</v>
      </c>
      <c r="C329" s="343"/>
      <c r="D329" s="344"/>
      <c r="E329" s="343" t="s">
        <v>1156</v>
      </c>
      <c r="F329" s="343" t="s">
        <v>465</v>
      </c>
    </row>
    <row r="330" spans="1:6" ht="15" x14ac:dyDescent="0.35">
      <c r="A330" s="343" t="s">
        <v>607</v>
      </c>
      <c r="B330" s="343" t="s">
        <v>1253</v>
      </c>
      <c r="C330" s="343"/>
      <c r="D330" s="344"/>
      <c r="E330" s="343" t="s">
        <v>1202</v>
      </c>
      <c r="F330" s="343" t="s">
        <v>466</v>
      </c>
    </row>
    <row r="331" spans="1:6" ht="15" x14ac:dyDescent="0.35">
      <c r="A331" s="343" t="s">
        <v>178</v>
      </c>
      <c r="B331" s="343" t="s">
        <v>1049</v>
      </c>
      <c r="C331" s="343"/>
      <c r="D331" s="344"/>
      <c r="E331" s="343" t="s">
        <v>1072</v>
      </c>
      <c r="F331" s="343" t="s">
        <v>467</v>
      </c>
    </row>
    <row r="332" spans="1:6" ht="15" x14ac:dyDescent="0.35">
      <c r="A332" s="343" t="s">
        <v>454</v>
      </c>
      <c r="B332" s="343" t="s">
        <v>1251</v>
      </c>
      <c r="C332" s="343"/>
      <c r="D332" s="344"/>
      <c r="E332" s="343" t="s">
        <v>792</v>
      </c>
      <c r="F332" s="343" t="s">
        <v>468</v>
      </c>
    </row>
    <row r="333" spans="1:6" ht="15" x14ac:dyDescent="0.35">
      <c r="A333" s="343" t="s">
        <v>310</v>
      </c>
      <c r="B333" s="343" t="s">
        <v>1196</v>
      </c>
      <c r="C333" s="343"/>
      <c r="D333" s="344"/>
      <c r="E333" s="343" t="s">
        <v>850</v>
      </c>
      <c r="F333" s="343" t="s">
        <v>469</v>
      </c>
    </row>
    <row r="334" spans="1:6" ht="15" x14ac:dyDescent="0.35">
      <c r="A334" s="343" t="s">
        <v>411</v>
      </c>
      <c r="B334" s="343" t="s">
        <v>921</v>
      </c>
      <c r="C334" s="343"/>
      <c r="D334" s="344"/>
      <c r="E334" s="343" t="s">
        <v>760</v>
      </c>
      <c r="F334" s="343" t="s">
        <v>470</v>
      </c>
    </row>
    <row r="335" spans="1:6" ht="15" x14ac:dyDescent="0.35">
      <c r="A335" s="343" t="s">
        <v>572</v>
      </c>
      <c r="B335" s="343" t="s">
        <v>1254</v>
      </c>
      <c r="C335" s="343"/>
      <c r="D335" s="344"/>
      <c r="E335" s="343" t="s">
        <v>1167</v>
      </c>
      <c r="F335" s="343" t="s">
        <v>471</v>
      </c>
    </row>
    <row r="336" spans="1:6" ht="15" x14ac:dyDescent="0.35">
      <c r="A336" s="343" t="s">
        <v>190</v>
      </c>
      <c r="B336" s="343" t="s">
        <v>1063</v>
      </c>
      <c r="C336" s="343"/>
      <c r="D336" s="344"/>
      <c r="E336" s="343" t="s">
        <v>1084</v>
      </c>
      <c r="F336" s="343" t="s">
        <v>472</v>
      </c>
    </row>
    <row r="337" spans="1:6" ht="15" x14ac:dyDescent="0.35">
      <c r="A337" s="343" t="s">
        <v>318</v>
      </c>
      <c r="B337" s="343" t="s">
        <v>838</v>
      </c>
      <c r="C337" s="343"/>
      <c r="D337" s="344"/>
      <c r="E337" s="343" t="s">
        <v>1169</v>
      </c>
      <c r="F337" s="343" t="s">
        <v>473</v>
      </c>
    </row>
    <row r="338" spans="1:6" ht="15" x14ac:dyDescent="0.35">
      <c r="A338" s="343" t="s">
        <v>197</v>
      </c>
      <c r="B338" s="343" t="s">
        <v>1073</v>
      </c>
      <c r="C338" s="343"/>
      <c r="D338" s="344"/>
      <c r="E338" s="343" t="s">
        <v>1209</v>
      </c>
      <c r="F338" s="343" t="s">
        <v>474</v>
      </c>
    </row>
    <row r="339" spans="1:6" ht="15" x14ac:dyDescent="0.35">
      <c r="A339" s="343" t="s">
        <v>326</v>
      </c>
      <c r="B339" s="343" t="s">
        <v>1201</v>
      </c>
      <c r="C339" s="343"/>
      <c r="D339" s="344"/>
      <c r="E339" s="343" t="s">
        <v>1232</v>
      </c>
      <c r="F339" s="343" t="s">
        <v>475</v>
      </c>
    </row>
    <row r="340" spans="1:6" ht="15" x14ac:dyDescent="0.35">
      <c r="A340" s="343" t="s">
        <v>203</v>
      </c>
      <c r="B340" s="343" t="s">
        <v>1081</v>
      </c>
      <c r="C340" s="343"/>
      <c r="D340" s="344"/>
      <c r="E340" s="343" t="s">
        <v>1249</v>
      </c>
      <c r="F340" s="343" t="s">
        <v>476</v>
      </c>
    </row>
    <row r="341" spans="1:6" ht="15" x14ac:dyDescent="0.35">
      <c r="A341" s="343" t="s">
        <v>520</v>
      </c>
      <c r="B341" s="343" t="s">
        <v>1255</v>
      </c>
      <c r="C341" s="343"/>
      <c r="D341" s="344"/>
      <c r="E341" s="343" t="s">
        <v>730</v>
      </c>
      <c r="F341" s="343" t="s">
        <v>477</v>
      </c>
    </row>
    <row r="342" spans="1:6" ht="15" x14ac:dyDescent="0.35">
      <c r="A342" s="343" t="s">
        <v>636</v>
      </c>
      <c r="B342" s="343" t="s">
        <v>1256</v>
      </c>
      <c r="C342" s="343"/>
      <c r="D342" s="344"/>
      <c r="E342" s="343" t="s">
        <v>770</v>
      </c>
      <c r="F342" s="343" t="s">
        <v>478</v>
      </c>
    </row>
    <row r="343" spans="1:6" ht="15" x14ac:dyDescent="0.35">
      <c r="A343" s="343" t="s">
        <v>210</v>
      </c>
      <c r="B343" s="343" t="s">
        <v>1090</v>
      </c>
      <c r="C343" s="343"/>
      <c r="D343" s="344"/>
      <c r="E343" s="343" t="s">
        <v>811</v>
      </c>
      <c r="F343" s="343" t="s">
        <v>479</v>
      </c>
    </row>
    <row r="344" spans="1:6" ht="15" x14ac:dyDescent="0.35">
      <c r="A344" s="343" t="s">
        <v>527</v>
      </c>
      <c r="B344" s="343" t="s">
        <v>943</v>
      </c>
      <c r="C344" s="343"/>
      <c r="D344" s="344"/>
      <c r="E344" s="343" t="s">
        <v>872</v>
      </c>
      <c r="F344" s="343" t="s">
        <v>480</v>
      </c>
    </row>
    <row r="345" spans="1:6" ht="15" x14ac:dyDescent="0.35">
      <c r="A345" s="343" t="s">
        <v>343</v>
      </c>
      <c r="B345" s="343" t="s">
        <v>861</v>
      </c>
      <c r="C345" s="343"/>
      <c r="D345" s="344"/>
      <c r="E345" s="343" t="s">
        <v>1237</v>
      </c>
      <c r="F345" s="343" t="s">
        <v>481</v>
      </c>
    </row>
    <row r="346" spans="1:6" ht="15" x14ac:dyDescent="0.35">
      <c r="A346" s="343" t="s">
        <v>356</v>
      </c>
      <c r="B346" s="343" t="s">
        <v>876</v>
      </c>
      <c r="C346" s="343"/>
      <c r="D346" s="344"/>
      <c r="E346" s="343" t="s">
        <v>733</v>
      </c>
      <c r="F346" s="343" t="s">
        <v>482</v>
      </c>
    </row>
    <row r="347" spans="1:6" ht="15" x14ac:dyDescent="0.35">
      <c r="A347" s="343" t="s">
        <v>152</v>
      </c>
      <c r="B347" s="343" t="s">
        <v>1015</v>
      </c>
      <c r="C347" s="343"/>
      <c r="D347" s="344"/>
      <c r="E347" s="343" t="s">
        <v>1110</v>
      </c>
      <c r="F347" s="343" t="s">
        <v>483</v>
      </c>
    </row>
    <row r="348" spans="1:6" ht="15" x14ac:dyDescent="0.35">
      <c r="A348" s="343" t="s">
        <v>273</v>
      </c>
      <c r="B348" s="343" t="s">
        <v>800</v>
      </c>
      <c r="C348" s="343"/>
      <c r="D348" s="344"/>
      <c r="E348" s="343" t="s">
        <v>814</v>
      </c>
      <c r="F348" s="343" t="s">
        <v>484</v>
      </c>
    </row>
    <row r="349" spans="1:6" ht="15" x14ac:dyDescent="0.35">
      <c r="A349" s="343" t="s">
        <v>385</v>
      </c>
      <c r="B349" s="343" t="s">
        <v>907</v>
      </c>
      <c r="C349" s="343"/>
      <c r="D349" s="344"/>
      <c r="E349" s="343" t="s">
        <v>879</v>
      </c>
      <c r="F349" s="343" t="s">
        <v>485</v>
      </c>
    </row>
    <row r="350" spans="1:6" ht="15" x14ac:dyDescent="0.35">
      <c r="A350" s="343" t="s">
        <v>542</v>
      </c>
      <c r="B350" s="343" t="s">
        <v>944</v>
      </c>
      <c r="C350" s="343"/>
      <c r="D350" s="344"/>
      <c r="E350" s="343" t="s">
        <v>1239</v>
      </c>
      <c r="F350" s="343" t="s">
        <v>486</v>
      </c>
    </row>
    <row r="351" spans="1:6" ht="15" x14ac:dyDescent="0.35">
      <c r="A351" s="343" t="s">
        <v>287</v>
      </c>
      <c r="B351" s="343" t="s">
        <v>1179</v>
      </c>
      <c r="C351" s="343"/>
      <c r="D351" s="344"/>
      <c r="E351" s="343" t="s">
        <v>939</v>
      </c>
      <c r="F351" s="343" t="s">
        <v>487</v>
      </c>
    </row>
    <row r="352" spans="1:6" ht="15" x14ac:dyDescent="0.35">
      <c r="A352" s="343" t="s">
        <v>488</v>
      </c>
      <c r="B352" s="343" t="s">
        <v>1257</v>
      </c>
      <c r="C352" s="343"/>
      <c r="D352" s="344"/>
      <c r="E352" s="343" t="s">
        <v>1257</v>
      </c>
      <c r="F352" s="343" t="s">
        <v>488</v>
      </c>
    </row>
    <row r="353" spans="1:6" ht="15" x14ac:dyDescent="0.35">
      <c r="A353" s="343" t="s">
        <v>601</v>
      </c>
      <c r="B353" s="343" t="s">
        <v>1258</v>
      </c>
      <c r="C353" s="343"/>
      <c r="D353" s="344"/>
      <c r="E353" s="343" t="s">
        <v>736</v>
      </c>
      <c r="F353" s="343" t="s">
        <v>489</v>
      </c>
    </row>
    <row r="354" spans="1:6" ht="15" x14ac:dyDescent="0.35">
      <c r="A354" s="343" t="s">
        <v>166</v>
      </c>
      <c r="B354" s="343" t="s">
        <v>1034</v>
      </c>
      <c r="C354" s="343"/>
      <c r="D354" s="344"/>
      <c r="E354" s="343" t="s">
        <v>1120</v>
      </c>
      <c r="F354" s="343" t="s">
        <v>490</v>
      </c>
    </row>
    <row r="355" spans="1:6" ht="15" x14ac:dyDescent="0.35">
      <c r="A355" s="343" t="s">
        <v>299</v>
      </c>
      <c r="B355" s="343" t="s">
        <v>819</v>
      </c>
      <c r="C355" s="343"/>
      <c r="D355" s="344"/>
      <c r="E355" s="343" t="s">
        <v>820</v>
      </c>
      <c r="F355" s="343" t="s">
        <v>491</v>
      </c>
    </row>
    <row r="356" spans="1:6" ht="15" x14ac:dyDescent="0.35">
      <c r="A356" s="343" t="s">
        <v>401</v>
      </c>
      <c r="B356" s="343" t="s">
        <v>1235</v>
      </c>
      <c r="C356" s="343"/>
      <c r="D356" s="344"/>
      <c r="E356" s="343" t="s">
        <v>884</v>
      </c>
      <c r="F356" s="343" t="s">
        <v>492</v>
      </c>
    </row>
    <row r="357" spans="1:6" ht="15" x14ac:dyDescent="0.35">
      <c r="A357" s="343" t="s">
        <v>447</v>
      </c>
      <c r="B357" s="343" t="s">
        <v>936</v>
      </c>
      <c r="C357" s="343"/>
      <c r="D357" s="344"/>
      <c r="E357" s="343" t="s">
        <v>927</v>
      </c>
      <c r="F357" s="343" t="s">
        <v>493</v>
      </c>
    </row>
    <row r="358" spans="1:6" ht="15" x14ac:dyDescent="0.35">
      <c r="A358" s="343" t="s">
        <v>495</v>
      </c>
      <c r="B358" s="343" t="s">
        <v>1259</v>
      </c>
      <c r="C358" s="343"/>
      <c r="D358" s="344"/>
      <c r="E358" s="343" t="s">
        <v>941</v>
      </c>
      <c r="F358" s="343" t="s">
        <v>494</v>
      </c>
    </row>
    <row r="359" spans="1:6" ht="15" x14ac:dyDescent="0.35">
      <c r="A359" s="343" t="s">
        <v>561</v>
      </c>
      <c r="B359" s="343" t="s">
        <v>1260</v>
      </c>
      <c r="C359" s="343"/>
      <c r="D359" s="344"/>
      <c r="E359" s="343" t="s">
        <v>1259</v>
      </c>
      <c r="F359" s="343" t="s">
        <v>495</v>
      </c>
    </row>
    <row r="360" spans="1:6" ht="15" x14ac:dyDescent="0.35">
      <c r="A360" s="343" t="s">
        <v>722</v>
      </c>
      <c r="B360" s="343" t="s">
        <v>1261</v>
      </c>
      <c r="C360" s="343"/>
      <c r="D360" s="344"/>
      <c r="E360" s="343" t="s">
        <v>945</v>
      </c>
      <c r="F360" s="343" t="s">
        <v>496</v>
      </c>
    </row>
    <row r="361" spans="1:6" ht="15" x14ac:dyDescent="0.35">
      <c r="A361" s="343" t="s">
        <v>179</v>
      </c>
      <c r="B361" s="343" t="s">
        <v>1051</v>
      </c>
      <c r="C361" s="343"/>
      <c r="D361" s="344"/>
      <c r="E361" s="343" t="s">
        <v>946</v>
      </c>
      <c r="F361" s="343" t="s">
        <v>497</v>
      </c>
    </row>
    <row r="362" spans="1:6" ht="15" x14ac:dyDescent="0.35">
      <c r="A362" s="343" t="s">
        <v>311</v>
      </c>
      <c r="B362" s="343" t="s">
        <v>830</v>
      </c>
      <c r="C362" s="343"/>
      <c r="D362" s="344"/>
      <c r="E362" s="343" t="s">
        <v>740</v>
      </c>
      <c r="F362" s="343" t="s">
        <v>498</v>
      </c>
    </row>
    <row r="363" spans="1:6" ht="15" x14ac:dyDescent="0.35">
      <c r="A363" s="343" t="s">
        <v>412</v>
      </c>
      <c r="B363" s="343" t="s">
        <v>922</v>
      </c>
      <c r="C363" s="343"/>
      <c r="D363" s="344"/>
      <c r="E363" s="343" t="s">
        <v>778</v>
      </c>
      <c r="F363" s="343" t="s">
        <v>499</v>
      </c>
    </row>
    <row r="364" spans="1:6" ht="15" x14ac:dyDescent="0.35">
      <c r="A364" s="343" t="s">
        <v>191</v>
      </c>
      <c r="B364" s="343" t="s">
        <v>1065</v>
      </c>
      <c r="C364" s="343"/>
      <c r="D364" s="344"/>
      <c r="E364" s="343" t="s">
        <v>825</v>
      </c>
      <c r="F364" s="343" t="s">
        <v>500</v>
      </c>
    </row>
    <row r="365" spans="1:6" ht="15" x14ac:dyDescent="0.35">
      <c r="A365" s="343" t="s">
        <v>319</v>
      </c>
      <c r="B365" s="343" t="s">
        <v>840</v>
      </c>
      <c r="C365" s="343"/>
      <c r="D365" s="344"/>
      <c r="E365" s="343" t="s">
        <v>1221</v>
      </c>
      <c r="F365" s="343" t="s">
        <v>501</v>
      </c>
    </row>
    <row r="366" spans="1:6" ht="15" x14ac:dyDescent="0.35">
      <c r="A366" s="343" t="s">
        <v>634</v>
      </c>
      <c r="B366" s="343" t="s">
        <v>1075</v>
      </c>
      <c r="C366" s="343"/>
      <c r="D366" s="344"/>
      <c r="E366" s="343" t="s">
        <v>746</v>
      </c>
      <c r="F366" s="343" t="s">
        <v>502</v>
      </c>
    </row>
    <row r="367" spans="1:6" ht="15" x14ac:dyDescent="0.35">
      <c r="A367" s="343" t="s">
        <v>327</v>
      </c>
      <c r="B367" s="343" t="s">
        <v>1203</v>
      </c>
      <c r="C367" s="343"/>
      <c r="D367" s="344"/>
      <c r="E367" s="343" t="s">
        <v>782</v>
      </c>
      <c r="F367" s="343" t="s">
        <v>503</v>
      </c>
    </row>
    <row r="368" spans="1:6" ht="15" x14ac:dyDescent="0.35">
      <c r="A368" s="343" t="s">
        <v>204</v>
      </c>
      <c r="B368" s="343" t="s">
        <v>1083</v>
      </c>
      <c r="C368" s="343"/>
      <c r="D368" s="344"/>
      <c r="E368" s="343" t="s">
        <v>834</v>
      </c>
      <c r="F368" s="343" t="s">
        <v>504</v>
      </c>
    </row>
    <row r="369" spans="1:6" ht="15" x14ac:dyDescent="0.35">
      <c r="A369" s="343" t="s">
        <v>521</v>
      </c>
      <c r="B369" s="343" t="s">
        <v>1262</v>
      </c>
      <c r="C369" s="343"/>
      <c r="D369" s="344"/>
      <c r="E369" s="343" t="s">
        <v>1223</v>
      </c>
      <c r="F369" s="343" t="s">
        <v>505</v>
      </c>
    </row>
    <row r="370" spans="1:6" ht="15" x14ac:dyDescent="0.35">
      <c r="A370" s="343" t="s">
        <v>344</v>
      </c>
      <c r="B370" s="343" t="s">
        <v>862</v>
      </c>
      <c r="C370" s="343"/>
      <c r="D370" s="344"/>
      <c r="E370" s="343" t="s">
        <v>751</v>
      </c>
      <c r="F370" s="343" t="s">
        <v>506</v>
      </c>
    </row>
    <row r="371" spans="1:6" ht="15" x14ac:dyDescent="0.35">
      <c r="A371" s="343" t="s">
        <v>357</v>
      </c>
      <c r="B371" s="343" t="s">
        <v>877</v>
      </c>
      <c r="C371" s="343"/>
      <c r="D371" s="344"/>
      <c r="E371" s="343" t="s">
        <v>786</v>
      </c>
      <c r="F371" s="343" t="s">
        <v>507</v>
      </c>
    </row>
    <row r="372" spans="1:6" ht="15" x14ac:dyDescent="0.35">
      <c r="A372" s="343" t="s">
        <v>153</v>
      </c>
      <c r="B372" s="343" t="s">
        <v>1017</v>
      </c>
      <c r="C372" s="343"/>
      <c r="D372" s="344"/>
      <c r="E372" s="343" t="s">
        <v>842</v>
      </c>
      <c r="F372" s="343" t="s">
        <v>508</v>
      </c>
    </row>
    <row r="373" spans="1:6" ht="15" x14ac:dyDescent="0.35">
      <c r="A373" s="343" t="s">
        <v>274</v>
      </c>
      <c r="B373" s="343" t="s">
        <v>801</v>
      </c>
      <c r="C373" s="343"/>
      <c r="D373" s="344"/>
      <c r="E373" s="343" t="s">
        <v>902</v>
      </c>
      <c r="F373" s="343" t="s">
        <v>509</v>
      </c>
    </row>
    <row r="374" spans="1:6" ht="15" x14ac:dyDescent="0.35">
      <c r="A374" s="343" t="s">
        <v>386</v>
      </c>
      <c r="B374" s="343" t="s">
        <v>908</v>
      </c>
      <c r="C374" s="343"/>
      <c r="D374" s="344"/>
      <c r="E374" s="343" t="s">
        <v>932</v>
      </c>
      <c r="F374" s="343" t="s">
        <v>510</v>
      </c>
    </row>
    <row r="375" spans="1:6" ht="15" x14ac:dyDescent="0.35">
      <c r="A375" s="343" t="s">
        <v>543</v>
      </c>
      <c r="B375" s="343" t="s">
        <v>947</v>
      </c>
      <c r="C375" s="343"/>
      <c r="D375" s="344"/>
      <c r="E375" s="343" t="s">
        <v>755</v>
      </c>
      <c r="F375" s="343" t="s">
        <v>511</v>
      </c>
    </row>
    <row r="376" spans="1:6" ht="15" x14ac:dyDescent="0.35">
      <c r="A376" s="343" t="s">
        <v>288</v>
      </c>
      <c r="B376" s="343" t="s">
        <v>1180</v>
      </c>
      <c r="C376" s="343"/>
      <c r="D376" s="344"/>
      <c r="E376" s="343" t="s">
        <v>790</v>
      </c>
      <c r="F376" s="343" t="s">
        <v>512</v>
      </c>
    </row>
    <row r="377" spans="1:6" ht="15" x14ac:dyDescent="0.35">
      <c r="A377" s="343" t="s">
        <v>167</v>
      </c>
      <c r="B377" s="343" t="s">
        <v>1036</v>
      </c>
      <c r="C377" s="343"/>
      <c r="D377" s="344"/>
      <c r="E377" s="343" t="s">
        <v>848</v>
      </c>
      <c r="F377" s="343" t="s">
        <v>513</v>
      </c>
    </row>
    <row r="378" spans="1:6" ht="15" x14ac:dyDescent="0.35">
      <c r="A378" s="343" t="s">
        <v>300</v>
      </c>
      <c r="B378" s="343" t="s">
        <v>821</v>
      </c>
      <c r="C378" s="343"/>
      <c r="D378" s="344"/>
      <c r="E378" s="343" t="s">
        <v>905</v>
      </c>
      <c r="F378" s="343" t="s">
        <v>514</v>
      </c>
    </row>
    <row r="379" spans="1:6" ht="15" x14ac:dyDescent="0.35">
      <c r="A379" s="343" t="s">
        <v>402</v>
      </c>
      <c r="B379" s="343" t="s">
        <v>1236</v>
      </c>
      <c r="C379" s="343"/>
      <c r="D379" s="344"/>
      <c r="E379" s="343" t="s">
        <v>1074</v>
      </c>
      <c r="F379" s="343" t="s">
        <v>515</v>
      </c>
    </row>
    <row r="380" spans="1:6" ht="15" x14ac:dyDescent="0.35">
      <c r="A380" s="343" t="s">
        <v>448</v>
      </c>
      <c r="B380" s="343" t="s">
        <v>1250</v>
      </c>
      <c r="C380" s="343"/>
      <c r="D380" s="344"/>
      <c r="E380" s="343" t="s">
        <v>1165</v>
      </c>
      <c r="F380" s="343" t="s">
        <v>516</v>
      </c>
    </row>
    <row r="381" spans="1:6" ht="15" x14ac:dyDescent="0.35">
      <c r="A381" s="343" t="s">
        <v>496</v>
      </c>
      <c r="B381" s="343" t="s">
        <v>945</v>
      </c>
      <c r="C381" s="343"/>
      <c r="D381" s="344"/>
      <c r="E381" s="343" t="s">
        <v>1208</v>
      </c>
      <c r="F381" s="343" t="s">
        <v>517</v>
      </c>
    </row>
    <row r="382" spans="1:6" ht="15" x14ac:dyDescent="0.35">
      <c r="A382" s="343" t="s">
        <v>562</v>
      </c>
      <c r="B382" s="343" t="s">
        <v>948</v>
      </c>
      <c r="C382" s="343"/>
      <c r="D382" s="344"/>
      <c r="E382" s="343" t="s">
        <v>1230</v>
      </c>
      <c r="F382" s="343" t="s">
        <v>518</v>
      </c>
    </row>
    <row r="383" spans="1:6" ht="15" x14ac:dyDescent="0.35">
      <c r="A383" s="343" t="s">
        <v>180</v>
      </c>
      <c r="B383" s="343" t="s">
        <v>1052</v>
      </c>
      <c r="C383" s="343"/>
      <c r="D383" s="344"/>
      <c r="E383" s="343" t="s">
        <v>1247</v>
      </c>
      <c r="F383" s="343" t="s">
        <v>519</v>
      </c>
    </row>
    <row r="384" spans="1:6" ht="15" x14ac:dyDescent="0.35">
      <c r="A384" s="343" t="s">
        <v>312</v>
      </c>
      <c r="B384" s="343" t="s">
        <v>832</v>
      </c>
      <c r="C384" s="343"/>
      <c r="D384" s="344"/>
      <c r="E384" s="343" t="s">
        <v>1255</v>
      </c>
      <c r="F384" s="343" t="s">
        <v>520</v>
      </c>
    </row>
    <row r="385" spans="1:6" ht="15" x14ac:dyDescent="0.35">
      <c r="A385" s="343" t="s">
        <v>413</v>
      </c>
      <c r="B385" s="343" t="s">
        <v>923</v>
      </c>
      <c r="C385" s="343"/>
      <c r="D385" s="344"/>
      <c r="E385" s="343" t="s">
        <v>1262</v>
      </c>
      <c r="F385" s="343" t="s">
        <v>521</v>
      </c>
    </row>
    <row r="386" spans="1:6" ht="15" x14ac:dyDescent="0.35">
      <c r="A386" s="343" t="s">
        <v>320</v>
      </c>
      <c r="B386" s="343" t="s">
        <v>841</v>
      </c>
      <c r="C386" s="343"/>
      <c r="D386" s="344"/>
      <c r="E386" s="343" t="s">
        <v>1264</v>
      </c>
      <c r="F386" s="343" t="s">
        <v>1263</v>
      </c>
    </row>
    <row r="387" spans="1:6" ht="15" x14ac:dyDescent="0.35">
      <c r="A387" s="343" t="s">
        <v>1263</v>
      </c>
      <c r="B387" s="343" t="s">
        <v>1264</v>
      </c>
      <c r="C387" s="343"/>
      <c r="D387" s="344"/>
      <c r="E387" s="343" t="s">
        <v>761</v>
      </c>
      <c r="F387" s="343" t="s">
        <v>522</v>
      </c>
    </row>
    <row r="388" spans="1:6" ht="15" x14ac:dyDescent="0.35">
      <c r="A388" s="343" t="s">
        <v>345</v>
      </c>
      <c r="B388" s="343" t="s">
        <v>864</v>
      </c>
      <c r="C388" s="343"/>
      <c r="D388" s="344"/>
      <c r="E388" s="343" t="s">
        <v>797</v>
      </c>
      <c r="F388" s="343" t="s">
        <v>523</v>
      </c>
    </row>
    <row r="389" spans="1:6" ht="15" x14ac:dyDescent="0.35">
      <c r="A389" s="343" t="s">
        <v>154</v>
      </c>
      <c r="B389" s="343" t="s">
        <v>1019</v>
      </c>
      <c r="C389" s="343"/>
      <c r="D389" s="344"/>
      <c r="E389" s="343" t="s">
        <v>855</v>
      </c>
      <c r="F389" s="343" t="s">
        <v>524</v>
      </c>
    </row>
    <row r="390" spans="1:6" ht="15" x14ac:dyDescent="0.35">
      <c r="A390" s="343" t="s">
        <v>275</v>
      </c>
      <c r="B390" s="343" t="s">
        <v>1170</v>
      </c>
      <c r="C390" s="343"/>
      <c r="D390" s="344"/>
      <c r="E390" s="343" t="s">
        <v>914</v>
      </c>
      <c r="F390" s="343" t="s">
        <v>525</v>
      </c>
    </row>
    <row r="391" spans="1:6" ht="15" x14ac:dyDescent="0.35">
      <c r="A391" s="343" t="s">
        <v>387</v>
      </c>
      <c r="B391" s="343" t="s">
        <v>909</v>
      </c>
      <c r="C391" s="343"/>
      <c r="D391" s="344"/>
      <c r="E391" s="343" t="s">
        <v>934</v>
      </c>
      <c r="F391" s="343" t="s">
        <v>526</v>
      </c>
    </row>
    <row r="392" spans="1:6" ht="15" x14ac:dyDescent="0.35">
      <c r="A392" s="343" t="s">
        <v>289</v>
      </c>
      <c r="B392" s="343" t="s">
        <v>1182</v>
      </c>
      <c r="C392" s="343"/>
      <c r="D392" s="344"/>
      <c r="E392" s="343" t="s">
        <v>943</v>
      </c>
      <c r="F392" s="343" t="s">
        <v>527</v>
      </c>
    </row>
    <row r="393" spans="1:6" ht="15" x14ac:dyDescent="0.35">
      <c r="A393" s="343" t="s">
        <v>168</v>
      </c>
      <c r="B393" s="343" t="s">
        <v>1037</v>
      </c>
      <c r="C393" s="343"/>
      <c r="D393" s="344"/>
      <c r="E393" s="343" t="s">
        <v>764</v>
      </c>
      <c r="F393" s="343" t="s">
        <v>528</v>
      </c>
    </row>
    <row r="394" spans="1:6" ht="15" x14ac:dyDescent="0.35">
      <c r="A394" s="343" t="s">
        <v>497</v>
      </c>
      <c r="B394" s="343" t="s">
        <v>946</v>
      </c>
      <c r="C394" s="343"/>
      <c r="D394" s="344"/>
      <c r="E394" s="343" t="s">
        <v>802</v>
      </c>
      <c r="F394" s="343" t="s">
        <v>529</v>
      </c>
    </row>
    <row r="395" spans="1:6" ht="15" x14ac:dyDescent="0.35">
      <c r="A395" s="343" t="s">
        <v>563</v>
      </c>
      <c r="B395" s="343" t="s">
        <v>949</v>
      </c>
      <c r="C395" s="343"/>
      <c r="D395" s="344"/>
      <c r="E395" s="343" t="s">
        <v>858</v>
      </c>
      <c r="F395" s="343" t="s">
        <v>530</v>
      </c>
    </row>
    <row r="396" spans="1:6" ht="15" x14ac:dyDescent="0.35">
      <c r="A396" s="343" t="s">
        <v>181</v>
      </c>
      <c r="B396" s="343" t="s">
        <v>1054</v>
      </c>
      <c r="C396" s="343"/>
      <c r="D396" s="344"/>
      <c r="E396" s="343" t="s">
        <v>915</v>
      </c>
      <c r="F396" s="343" t="s">
        <v>531</v>
      </c>
    </row>
    <row r="397" spans="1:6" ht="15" x14ac:dyDescent="0.35">
      <c r="A397" s="343" t="s">
        <v>414</v>
      </c>
      <c r="B397" s="343" t="s">
        <v>924</v>
      </c>
      <c r="C397" s="343"/>
      <c r="D397" s="344"/>
      <c r="E397" s="343" t="s">
        <v>767</v>
      </c>
      <c r="F397" s="343" t="s">
        <v>532</v>
      </c>
    </row>
    <row r="398" spans="1:6" ht="15" x14ac:dyDescent="0.35">
      <c r="A398" s="343" t="s">
        <v>346</v>
      </c>
      <c r="B398" s="343" t="s">
        <v>866</v>
      </c>
      <c r="C398" s="343"/>
      <c r="D398" s="344"/>
      <c r="E398" s="343" t="s">
        <v>807</v>
      </c>
      <c r="F398" s="343" t="s">
        <v>533</v>
      </c>
    </row>
    <row r="399" spans="1:6" ht="15" x14ac:dyDescent="0.35">
      <c r="A399" s="343" t="s">
        <v>155</v>
      </c>
      <c r="B399" s="343" t="s">
        <v>1021</v>
      </c>
      <c r="C399" s="343"/>
      <c r="D399" s="344"/>
      <c r="E399" s="343" t="s">
        <v>865</v>
      </c>
      <c r="F399" s="343" t="s">
        <v>534</v>
      </c>
    </row>
    <row r="400" spans="1:6" ht="15" x14ac:dyDescent="0.35">
      <c r="A400" s="343" t="s">
        <v>276</v>
      </c>
      <c r="B400" s="343" t="s">
        <v>804</v>
      </c>
      <c r="C400" s="343"/>
      <c r="D400" s="344"/>
      <c r="E400" s="343" t="s">
        <v>917</v>
      </c>
      <c r="F400" s="343" t="s">
        <v>535</v>
      </c>
    </row>
    <row r="401" spans="1:6" ht="15" x14ac:dyDescent="0.35">
      <c r="A401" s="343" t="s">
        <v>388</v>
      </c>
      <c r="B401" s="343" t="s">
        <v>911</v>
      </c>
      <c r="C401" s="343"/>
      <c r="D401" s="344"/>
      <c r="E401" s="343" t="s">
        <v>937</v>
      </c>
      <c r="F401" s="343" t="s">
        <v>682</v>
      </c>
    </row>
    <row r="402" spans="1:6" ht="15" x14ac:dyDescent="0.35">
      <c r="A402" s="343" t="s">
        <v>662</v>
      </c>
      <c r="B402" s="343" t="s">
        <v>950</v>
      </c>
      <c r="C402" s="343"/>
      <c r="D402" s="344"/>
      <c r="E402" s="343" t="s">
        <v>731</v>
      </c>
      <c r="F402" s="343" t="s">
        <v>536</v>
      </c>
    </row>
    <row r="403" spans="1:6" ht="15" x14ac:dyDescent="0.35">
      <c r="A403" s="343" t="s">
        <v>290</v>
      </c>
      <c r="B403" s="343" t="s">
        <v>1183</v>
      </c>
      <c r="C403" s="343"/>
      <c r="D403" s="344"/>
      <c r="E403" s="343" t="s">
        <v>771</v>
      </c>
      <c r="F403" s="343" t="s">
        <v>537</v>
      </c>
    </row>
    <row r="404" spans="1:6" ht="15" x14ac:dyDescent="0.35">
      <c r="A404" s="343" t="s">
        <v>169</v>
      </c>
      <c r="B404" s="343" t="s">
        <v>1039</v>
      </c>
      <c r="C404" s="343"/>
      <c r="D404" s="344"/>
      <c r="E404" s="343" t="s">
        <v>812</v>
      </c>
      <c r="F404" s="343" t="s">
        <v>538</v>
      </c>
    </row>
    <row r="405" spans="1:6" ht="15" x14ac:dyDescent="0.35">
      <c r="A405" s="343" t="s">
        <v>415</v>
      </c>
      <c r="B405" s="343" t="s">
        <v>925</v>
      </c>
      <c r="C405" s="343"/>
      <c r="D405" s="344"/>
      <c r="E405" s="343" t="s">
        <v>873</v>
      </c>
      <c r="F405" s="343" t="s">
        <v>539</v>
      </c>
    </row>
    <row r="406" spans="1:6" ht="15" x14ac:dyDescent="0.35">
      <c r="A406" s="343" t="s">
        <v>347</v>
      </c>
      <c r="B406" s="343" t="s">
        <v>867</v>
      </c>
      <c r="C406" s="343"/>
      <c r="D406" s="344"/>
      <c r="E406" s="343" t="s">
        <v>919</v>
      </c>
      <c r="F406" s="343" t="s">
        <v>540</v>
      </c>
    </row>
    <row r="407" spans="1:6" ht="15" x14ac:dyDescent="0.35">
      <c r="A407" s="343" t="s">
        <v>156</v>
      </c>
      <c r="B407" s="343" t="s">
        <v>1022</v>
      </c>
      <c r="C407" s="343"/>
      <c r="D407" s="344"/>
      <c r="E407" s="343" t="s">
        <v>938</v>
      </c>
      <c r="F407" s="343" t="s">
        <v>541</v>
      </c>
    </row>
    <row r="408" spans="1:6" ht="15" x14ac:dyDescent="0.35">
      <c r="A408" s="343" t="s">
        <v>277</v>
      </c>
      <c r="B408" s="343" t="s">
        <v>1171</v>
      </c>
      <c r="C408" s="343"/>
      <c r="D408" s="344"/>
      <c r="E408" s="343" t="s">
        <v>944</v>
      </c>
      <c r="F408" s="343" t="s">
        <v>542</v>
      </c>
    </row>
    <row r="409" spans="1:6" ht="15" x14ac:dyDescent="0.35">
      <c r="A409" s="343" t="s">
        <v>389</v>
      </c>
      <c r="B409" s="343" t="s">
        <v>912</v>
      </c>
      <c r="C409" s="343"/>
      <c r="D409" s="344"/>
      <c r="E409" s="343" t="s">
        <v>947</v>
      </c>
      <c r="F409" s="343" t="s">
        <v>543</v>
      </c>
    </row>
    <row r="410" spans="1:6" ht="15" x14ac:dyDescent="0.35">
      <c r="A410" s="343" t="s">
        <v>544</v>
      </c>
      <c r="B410" s="343" t="s">
        <v>1265</v>
      </c>
      <c r="C410" s="343"/>
      <c r="D410" s="344"/>
      <c r="E410" s="343" t="s">
        <v>950</v>
      </c>
      <c r="F410" s="343" t="s">
        <v>662</v>
      </c>
    </row>
    <row r="411" spans="1:6" ht="15" x14ac:dyDescent="0.35">
      <c r="A411" s="343" t="s">
        <v>291</v>
      </c>
      <c r="B411" s="343" t="s">
        <v>1184</v>
      </c>
      <c r="C411" s="343"/>
      <c r="D411" s="344"/>
      <c r="E411" s="343" t="s">
        <v>1265</v>
      </c>
      <c r="F411" s="343" t="s">
        <v>544</v>
      </c>
    </row>
    <row r="412" spans="1:6" ht="15" x14ac:dyDescent="0.35">
      <c r="A412" s="343" t="s">
        <v>170</v>
      </c>
      <c r="B412" s="343" t="s">
        <v>1041</v>
      </c>
      <c r="C412" s="343"/>
      <c r="D412" s="344"/>
      <c r="E412" s="343" t="s">
        <v>951</v>
      </c>
      <c r="F412" s="343" t="s">
        <v>545</v>
      </c>
    </row>
    <row r="413" spans="1:6" ht="15" x14ac:dyDescent="0.35">
      <c r="A413" s="343" t="s">
        <v>416</v>
      </c>
      <c r="B413" s="343" t="s">
        <v>926</v>
      </c>
      <c r="C413" s="343"/>
      <c r="D413" s="344"/>
      <c r="E413" s="343" t="s">
        <v>952</v>
      </c>
      <c r="F413" s="343" t="s">
        <v>546</v>
      </c>
    </row>
    <row r="414" spans="1:6" ht="15" x14ac:dyDescent="0.35">
      <c r="A414" s="343" t="s">
        <v>348</v>
      </c>
      <c r="B414" s="343" t="s">
        <v>868</v>
      </c>
      <c r="C414" s="343"/>
      <c r="D414" s="344"/>
      <c r="E414" s="343" t="s">
        <v>953</v>
      </c>
      <c r="F414" s="343" t="s">
        <v>547</v>
      </c>
    </row>
    <row r="415" spans="1:6" ht="15" x14ac:dyDescent="0.35">
      <c r="A415" s="343" t="s">
        <v>278</v>
      </c>
      <c r="B415" s="343" t="s">
        <v>806</v>
      </c>
      <c r="C415" s="343"/>
      <c r="D415" s="344"/>
      <c r="E415" s="343" t="s">
        <v>954</v>
      </c>
      <c r="F415" s="343" t="s">
        <v>548</v>
      </c>
    </row>
    <row r="416" spans="1:6" ht="15" x14ac:dyDescent="0.35">
      <c r="A416" s="343" t="s">
        <v>545</v>
      </c>
      <c r="B416" s="343" t="s">
        <v>951</v>
      </c>
      <c r="C416" s="343"/>
      <c r="D416" s="344"/>
      <c r="E416" s="343" t="s">
        <v>955</v>
      </c>
      <c r="F416" s="343" t="s">
        <v>549</v>
      </c>
    </row>
    <row r="417" spans="1:6" ht="15" x14ac:dyDescent="0.35">
      <c r="A417" s="343" t="s">
        <v>292</v>
      </c>
      <c r="B417" s="343" t="s">
        <v>1186</v>
      </c>
      <c r="C417" s="343"/>
      <c r="D417" s="344"/>
      <c r="E417" s="343" t="s">
        <v>1023</v>
      </c>
      <c r="F417" s="343" t="s">
        <v>550</v>
      </c>
    </row>
    <row r="418" spans="1:6" ht="15" x14ac:dyDescent="0.35">
      <c r="A418" s="343" t="s">
        <v>171</v>
      </c>
      <c r="B418" s="343" t="s">
        <v>1042</v>
      </c>
      <c r="C418" s="343"/>
      <c r="D418" s="344"/>
      <c r="E418" s="343" t="s">
        <v>773</v>
      </c>
      <c r="F418" s="343" t="s">
        <v>551</v>
      </c>
    </row>
    <row r="419" spans="1:6" ht="15" x14ac:dyDescent="0.35">
      <c r="A419" s="343" t="s">
        <v>417</v>
      </c>
      <c r="B419" s="343" t="s">
        <v>1242</v>
      </c>
      <c r="C419" s="343"/>
      <c r="D419" s="344"/>
      <c r="E419" s="343" t="s">
        <v>815</v>
      </c>
      <c r="F419" s="343" t="s">
        <v>552</v>
      </c>
    </row>
    <row r="420" spans="1:6" ht="15" x14ac:dyDescent="0.35">
      <c r="A420" s="343" t="s">
        <v>349</v>
      </c>
      <c r="B420" s="343" t="s">
        <v>869</v>
      </c>
      <c r="C420" s="343"/>
      <c r="D420" s="344"/>
      <c r="E420" s="343" t="s">
        <v>880</v>
      </c>
      <c r="F420" s="343" t="s">
        <v>553</v>
      </c>
    </row>
    <row r="421" spans="1:6" ht="15" x14ac:dyDescent="0.35">
      <c r="A421" s="343" t="s">
        <v>279</v>
      </c>
      <c r="B421" s="343" t="s">
        <v>808</v>
      </c>
      <c r="C421" s="343"/>
      <c r="D421" s="344"/>
      <c r="E421" s="343" t="s">
        <v>1240</v>
      </c>
      <c r="F421" s="343" t="s">
        <v>554</v>
      </c>
    </row>
    <row r="422" spans="1:6" ht="15" x14ac:dyDescent="0.35">
      <c r="A422" s="343" t="s">
        <v>546</v>
      </c>
      <c r="B422" s="343" t="s">
        <v>952</v>
      </c>
      <c r="C422" s="343"/>
      <c r="D422" s="344"/>
      <c r="E422" s="343" t="s">
        <v>940</v>
      </c>
      <c r="F422" s="343" t="s">
        <v>635</v>
      </c>
    </row>
    <row r="423" spans="1:6" ht="15" x14ac:dyDescent="0.35">
      <c r="A423" s="343" t="s">
        <v>293</v>
      </c>
      <c r="B423" s="343" t="s">
        <v>1187</v>
      </c>
      <c r="C423" s="343"/>
      <c r="D423" s="344"/>
      <c r="E423" s="343" t="s">
        <v>737</v>
      </c>
      <c r="F423" s="343" t="s">
        <v>555</v>
      </c>
    </row>
    <row r="424" spans="1:6" ht="15" x14ac:dyDescent="0.35">
      <c r="A424" s="343" t="s">
        <v>172</v>
      </c>
      <c r="B424" s="343" t="s">
        <v>1043</v>
      </c>
      <c r="C424" s="343"/>
      <c r="D424" s="344"/>
      <c r="E424" s="343" t="s">
        <v>1122</v>
      </c>
      <c r="F424" s="343" t="s">
        <v>556</v>
      </c>
    </row>
    <row r="425" spans="1:6" ht="15" x14ac:dyDescent="0.35">
      <c r="A425" s="343" t="s">
        <v>350</v>
      </c>
      <c r="B425" s="343" t="s">
        <v>870</v>
      </c>
      <c r="C425" s="343"/>
      <c r="D425" s="344"/>
      <c r="E425" s="343" t="s">
        <v>822</v>
      </c>
      <c r="F425" s="343" t="s">
        <v>557</v>
      </c>
    </row>
    <row r="426" spans="1:6" ht="15" x14ac:dyDescent="0.35">
      <c r="A426" s="343" t="s">
        <v>280</v>
      </c>
      <c r="B426" s="343" t="s">
        <v>1173</v>
      </c>
      <c r="C426" s="343"/>
      <c r="D426" s="344"/>
      <c r="E426" s="343" t="s">
        <v>886</v>
      </c>
      <c r="F426" s="343" t="s">
        <v>558</v>
      </c>
    </row>
    <row r="427" spans="1:6" ht="15" x14ac:dyDescent="0.35">
      <c r="A427" s="343" t="s">
        <v>547</v>
      </c>
      <c r="B427" s="343" t="s">
        <v>953</v>
      </c>
      <c r="C427" s="343"/>
      <c r="D427" s="344"/>
      <c r="E427" s="343" t="s">
        <v>928</v>
      </c>
      <c r="F427" s="343" t="s">
        <v>559</v>
      </c>
    </row>
    <row r="428" spans="1:6" ht="15" x14ac:dyDescent="0.35">
      <c r="A428" s="343" t="s">
        <v>660</v>
      </c>
      <c r="B428" s="343" t="s">
        <v>1188</v>
      </c>
      <c r="C428" s="343"/>
      <c r="D428" s="344"/>
      <c r="E428" s="343" t="s">
        <v>942</v>
      </c>
      <c r="F428" s="343" t="s">
        <v>560</v>
      </c>
    </row>
    <row r="429" spans="1:6" ht="15" x14ac:dyDescent="0.35">
      <c r="A429" s="343" t="s">
        <v>548</v>
      </c>
      <c r="B429" s="343" t="s">
        <v>954</v>
      </c>
      <c r="C429" s="343"/>
      <c r="D429" s="344"/>
      <c r="E429" s="343" t="s">
        <v>1260</v>
      </c>
      <c r="F429" s="343" t="s">
        <v>561</v>
      </c>
    </row>
    <row r="430" spans="1:6" ht="15" x14ac:dyDescent="0.35">
      <c r="A430" s="343" t="s">
        <v>549</v>
      </c>
      <c r="B430" s="343" t="s">
        <v>955</v>
      </c>
      <c r="C430" s="343"/>
      <c r="D430" s="344"/>
      <c r="E430" s="343" t="s">
        <v>948</v>
      </c>
      <c r="F430" s="343" t="s">
        <v>562</v>
      </c>
    </row>
    <row r="431" spans="1:6" ht="15" x14ac:dyDescent="0.35">
      <c r="A431" s="343" t="s">
        <v>226</v>
      </c>
      <c r="B431" s="343" t="s">
        <v>1111</v>
      </c>
      <c r="C431" s="343"/>
      <c r="D431" s="344"/>
      <c r="E431" s="343" t="s">
        <v>949</v>
      </c>
      <c r="F431" s="343" t="s">
        <v>563</v>
      </c>
    </row>
    <row r="432" spans="1:6" ht="15" x14ac:dyDescent="0.35">
      <c r="A432" s="343" t="s">
        <v>227</v>
      </c>
      <c r="B432" s="343" t="s">
        <v>1112</v>
      </c>
      <c r="C432" s="343"/>
      <c r="D432" s="344"/>
      <c r="E432" s="343" t="s">
        <v>741</v>
      </c>
      <c r="F432" s="343" t="s">
        <v>564</v>
      </c>
    </row>
    <row r="433" spans="1:6" ht="15" x14ac:dyDescent="0.35">
      <c r="A433" s="343" t="s">
        <v>228</v>
      </c>
      <c r="B433" s="343" t="s">
        <v>1114</v>
      </c>
      <c r="C433" s="343"/>
      <c r="D433" s="344"/>
      <c r="E433" s="343" t="s">
        <v>1132</v>
      </c>
      <c r="F433" s="343" t="s">
        <v>565</v>
      </c>
    </row>
    <row r="434" spans="1:6" ht="15" x14ac:dyDescent="0.35">
      <c r="A434" s="343" t="s">
        <v>229</v>
      </c>
      <c r="B434" s="343" t="s">
        <v>1115</v>
      </c>
      <c r="C434" s="343"/>
      <c r="D434" s="344"/>
      <c r="E434" s="343" t="s">
        <v>827</v>
      </c>
      <c r="F434" s="343" t="s">
        <v>566</v>
      </c>
    </row>
    <row r="435" spans="1:6" ht="15" x14ac:dyDescent="0.35">
      <c r="A435" s="343" t="s">
        <v>230</v>
      </c>
      <c r="B435" s="343" t="s">
        <v>1116</v>
      </c>
      <c r="C435" s="343"/>
      <c r="D435" s="344"/>
      <c r="E435" s="343" t="s">
        <v>1050</v>
      </c>
      <c r="F435" s="343" t="s">
        <v>567</v>
      </c>
    </row>
    <row r="436" spans="1:6" ht="15" x14ac:dyDescent="0.35">
      <c r="A436" s="343" t="s">
        <v>231</v>
      </c>
      <c r="B436" s="343" t="s">
        <v>1118</v>
      </c>
      <c r="C436" s="343"/>
      <c r="D436" s="344"/>
      <c r="E436" s="343" t="s">
        <v>783</v>
      </c>
      <c r="F436" s="343" t="s">
        <v>568</v>
      </c>
    </row>
    <row r="437" spans="1:6" ht="15" x14ac:dyDescent="0.35">
      <c r="A437" s="343" t="s">
        <v>232</v>
      </c>
      <c r="B437" s="343" t="s">
        <v>1119</v>
      </c>
      <c r="C437" s="343"/>
      <c r="D437" s="344"/>
      <c r="E437" s="343" t="s">
        <v>835</v>
      </c>
      <c r="F437" s="343" t="s">
        <v>569</v>
      </c>
    </row>
    <row r="438" spans="1:6" ht="15" x14ac:dyDescent="0.35">
      <c r="A438" s="343" t="s">
        <v>233</v>
      </c>
      <c r="B438" s="343" t="s">
        <v>1121</v>
      </c>
      <c r="C438" s="343"/>
      <c r="D438" s="344"/>
      <c r="E438" s="343" t="s">
        <v>1224</v>
      </c>
      <c r="F438" s="343" t="s">
        <v>570</v>
      </c>
    </row>
    <row r="439" spans="1:6" ht="15" x14ac:dyDescent="0.35">
      <c r="A439" s="343" t="s">
        <v>234</v>
      </c>
      <c r="B439" s="343" t="s">
        <v>1123</v>
      </c>
      <c r="C439" s="343"/>
      <c r="D439" s="344"/>
      <c r="E439" s="343" t="s">
        <v>931</v>
      </c>
      <c r="F439" s="343" t="s">
        <v>571</v>
      </c>
    </row>
    <row r="440" spans="1:6" ht="15" x14ac:dyDescent="0.35">
      <c r="A440" s="343" t="s">
        <v>235</v>
      </c>
      <c r="B440" s="343" t="s">
        <v>1124</v>
      </c>
      <c r="C440" s="343"/>
      <c r="D440" s="344"/>
      <c r="E440" s="343" t="s">
        <v>1254</v>
      </c>
      <c r="F440" s="343" t="s">
        <v>572</v>
      </c>
    </row>
    <row r="441" spans="1:6" ht="15" x14ac:dyDescent="0.35">
      <c r="A441" s="343" t="s">
        <v>236</v>
      </c>
      <c r="B441" s="343" t="s">
        <v>1125</v>
      </c>
      <c r="C441" s="343"/>
      <c r="D441" s="344"/>
      <c r="E441" s="343" t="s">
        <v>752</v>
      </c>
      <c r="F441" s="343" t="s">
        <v>573</v>
      </c>
    </row>
    <row r="442" spans="1:6" ht="15" x14ac:dyDescent="0.35">
      <c r="A442" s="343" t="s">
        <v>237</v>
      </c>
      <c r="B442" s="343" t="s">
        <v>1126</v>
      </c>
      <c r="C442" s="343"/>
      <c r="D442" s="344"/>
      <c r="E442" s="343" t="s">
        <v>787</v>
      </c>
      <c r="F442" s="343" t="s">
        <v>574</v>
      </c>
    </row>
    <row r="443" spans="1:6" ht="15" x14ac:dyDescent="0.35">
      <c r="A443" s="343" t="s">
        <v>238</v>
      </c>
      <c r="B443" s="343" t="s">
        <v>1128</v>
      </c>
      <c r="C443" s="343"/>
      <c r="D443" s="344"/>
      <c r="E443" s="343" t="s">
        <v>843</v>
      </c>
      <c r="F443" s="343" t="s">
        <v>575</v>
      </c>
    </row>
    <row r="444" spans="1:6" ht="15" x14ac:dyDescent="0.35">
      <c r="A444" s="343" t="s">
        <v>239</v>
      </c>
      <c r="B444" s="343" t="s">
        <v>1130</v>
      </c>
      <c r="C444" s="343"/>
      <c r="D444" s="344"/>
      <c r="E444" s="343" t="s">
        <v>756</v>
      </c>
      <c r="F444" s="343" t="s">
        <v>576</v>
      </c>
    </row>
    <row r="445" spans="1:6" ht="15" x14ac:dyDescent="0.35">
      <c r="A445" s="343" t="s">
        <v>240</v>
      </c>
      <c r="B445" s="343" t="s">
        <v>1131</v>
      </c>
      <c r="C445" s="343"/>
      <c r="D445" s="344"/>
      <c r="E445" s="343" t="s">
        <v>1204</v>
      </c>
      <c r="F445" s="343" t="s">
        <v>577</v>
      </c>
    </row>
    <row r="446" spans="1:6" ht="15" x14ac:dyDescent="0.35">
      <c r="A446" s="343" t="s">
        <v>241</v>
      </c>
      <c r="B446" s="343" t="s">
        <v>1133</v>
      </c>
      <c r="C446" s="343"/>
      <c r="D446" s="344"/>
      <c r="E446" s="343" t="s">
        <v>1229</v>
      </c>
      <c r="F446" s="343" t="s">
        <v>578</v>
      </c>
    </row>
    <row r="447" spans="1:6" ht="15" x14ac:dyDescent="0.35">
      <c r="A447" s="343" t="s">
        <v>242</v>
      </c>
      <c r="B447" s="343" t="s">
        <v>1134</v>
      </c>
      <c r="C447" s="343"/>
      <c r="D447" s="344"/>
      <c r="E447" s="343" t="s">
        <v>758</v>
      </c>
      <c r="F447" s="343" t="s">
        <v>579</v>
      </c>
    </row>
    <row r="448" spans="1:6" ht="15" x14ac:dyDescent="0.35">
      <c r="A448" s="343" t="s">
        <v>243</v>
      </c>
      <c r="B448" s="343" t="s">
        <v>1135</v>
      </c>
      <c r="C448" s="343"/>
      <c r="D448" s="344"/>
      <c r="E448" s="343" t="s">
        <v>793</v>
      </c>
      <c r="F448" s="343" t="s">
        <v>580</v>
      </c>
    </row>
    <row r="449" spans="1:6" ht="15" x14ac:dyDescent="0.35">
      <c r="A449" s="343" t="s">
        <v>244</v>
      </c>
      <c r="B449" s="343" t="s">
        <v>1137</v>
      </c>
      <c r="C449" s="343"/>
      <c r="D449" s="344"/>
      <c r="E449" s="343" t="s">
        <v>851</v>
      </c>
      <c r="F449" s="343" t="s">
        <v>581</v>
      </c>
    </row>
    <row r="450" spans="1:6" ht="15" x14ac:dyDescent="0.35">
      <c r="A450" s="343" t="s">
        <v>245</v>
      </c>
      <c r="B450" s="343" t="s">
        <v>1138</v>
      </c>
      <c r="C450" s="343"/>
      <c r="D450" s="344"/>
      <c r="E450" s="343" t="s">
        <v>913</v>
      </c>
      <c r="F450" s="343" t="s">
        <v>582</v>
      </c>
    </row>
    <row r="451" spans="1:6" ht="15" x14ac:dyDescent="0.35">
      <c r="A451" s="343" t="s">
        <v>246</v>
      </c>
      <c r="B451" s="343" t="s">
        <v>1139</v>
      </c>
      <c r="C451" s="343"/>
      <c r="D451" s="344"/>
      <c r="E451" s="343" t="s">
        <v>933</v>
      </c>
      <c r="F451" s="343" t="s">
        <v>583</v>
      </c>
    </row>
    <row r="452" spans="1:6" ht="15" x14ac:dyDescent="0.35">
      <c r="A452" s="343" t="s">
        <v>247</v>
      </c>
      <c r="B452" s="343" t="s">
        <v>1140</v>
      </c>
      <c r="C452" s="343"/>
      <c r="D452" s="344"/>
      <c r="E452" s="343" t="s">
        <v>1256</v>
      </c>
      <c r="F452" s="343" t="s">
        <v>636</v>
      </c>
    </row>
    <row r="453" spans="1:6" ht="15" x14ac:dyDescent="0.35">
      <c r="A453" s="343" t="s">
        <v>248</v>
      </c>
      <c r="B453" s="343" t="s">
        <v>1141</v>
      </c>
      <c r="C453" s="343"/>
      <c r="D453" s="344"/>
      <c r="E453" s="343" t="s">
        <v>762</v>
      </c>
      <c r="F453" s="343" t="s">
        <v>584</v>
      </c>
    </row>
    <row r="454" spans="1:6" ht="15" x14ac:dyDescent="0.35">
      <c r="A454" s="343" t="s">
        <v>249</v>
      </c>
      <c r="B454" s="343" t="s">
        <v>1143</v>
      </c>
      <c r="C454" s="343"/>
      <c r="D454" s="344"/>
      <c r="E454" s="343" t="s">
        <v>765</v>
      </c>
      <c r="F454" s="343" t="s">
        <v>585</v>
      </c>
    </row>
    <row r="455" spans="1:6" ht="15" x14ac:dyDescent="0.35">
      <c r="A455" s="343" t="s">
        <v>250</v>
      </c>
      <c r="B455" s="343" t="s">
        <v>1144</v>
      </c>
      <c r="C455" s="343"/>
      <c r="D455" s="344"/>
      <c r="E455" s="343" t="s">
        <v>803</v>
      </c>
      <c r="F455" s="343" t="s">
        <v>586</v>
      </c>
    </row>
    <row r="456" spans="1:6" ht="15" x14ac:dyDescent="0.35">
      <c r="A456" s="343" t="s">
        <v>251</v>
      </c>
      <c r="B456" s="343" t="s">
        <v>1145</v>
      </c>
      <c r="C456" s="343"/>
      <c r="D456" s="344"/>
      <c r="E456" s="343" t="s">
        <v>860</v>
      </c>
      <c r="F456" s="343" t="s">
        <v>587</v>
      </c>
    </row>
    <row r="457" spans="1:6" ht="15" x14ac:dyDescent="0.35">
      <c r="A457" s="343" t="s">
        <v>252</v>
      </c>
      <c r="B457" s="343" t="s">
        <v>1146</v>
      </c>
      <c r="C457" s="343"/>
      <c r="D457" s="344"/>
      <c r="E457" s="343" t="s">
        <v>916</v>
      </c>
      <c r="F457" s="343" t="s">
        <v>588</v>
      </c>
    </row>
    <row r="458" spans="1:6" ht="15" x14ac:dyDescent="0.35">
      <c r="A458" s="343" t="s">
        <v>253</v>
      </c>
      <c r="B458" s="343" t="s">
        <v>1148</v>
      </c>
      <c r="C458" s="343"/>
      <c r="D458" s="344"/>
      <c r="E458" s="343" t="s">
        <v>1091</v>
      </c>
      <c r="F458" s="343" t="s">
        <v>589</v>
      </c>
    </row>
    <row r="459" spans="1:6" ht="15" x14ac:dyDescent="0.35">
      <c r="A459" s="343" t="s">
        <v>254</v>
      </c>
      <c r="B459" s="343" t="s">
        <v>1149</v>
      </c>
      <c r="C459" s="343"/>
      <c r="D459" s="344"/>
      <c r="E459" s="343" t="s">
        <v>1172</v>
      </c>
      <c r="F459" s="343" t="s">
        <v>590</v>
      </c>
    </row>
    <row r="460" spans="1:6" ht="15" x14ac:dyDescent="0.35">
      <c r="A460" s="343" t="s">
        <v>255</v>
      </c>
      <c r="B460" s="343" t="s">
        <v>1150</v>
      </c>
      <c r="C460" s="343"/>
      <c r="D460" s="344"/>
      <c r="E460" s="343" t="s">
        <v>1318</v>
      </c>
      <c r="F460" s="343" t="s">
        <v>1317</v>
      </c>
    </row>
    <row r="461" spans="1:6" ht="15" x14ac:dyDescent="0.35">
      <c r="A461" s="343" t="s">
        <v>256</v>
      </c>
      <c r="B461" s="343" t="s">
        <v>1152</v>
      </c>
      <c r="C461" s="343"/>
      <c r="D461" s="344"/>
      <c r="E461" s="343" t="s">
        <v>1316</v>
      </c>
      <c r="F461" s="346" t="s">
        <v>1315</v>
      </c>
    </row>
    <row r="462" spans="1:6" ht="15" x14ac:dyDescent="0.35">
      <c r="A462" s="343" t="s">
        <v>257</v>
      </c>
      <c r="B462" s="343" t="s">
        <v>1153</v>
      </c>
      <c r="C462" s="343"/>
      <c r="D462" s="344"/>
      <c r="E462" s="343" t="s">
        <v>1323</v>
      </c>
      <c r="F462" s="346" t="s">
        <v>1324</v>
      </c>
    </row>
    <row r="463" spans="1:6" ht="15" x14ac:dyDescent="0.35">
      <c r="A463" s="343" t="s">
        <v>258</v>
      </c>
      <c r="B463" s="343" t="s">
        <v>1154</v>
      </c>
      <c r="C463" s="343"/>
      <c r="D463" s="344"/>
      <c r="E463" s="343" t="s">
        <v>1014</v>
      </c>
      <c r="F463" s="343" t="s">
        <v>591</v>
      </c>
    </row>
    <row r="464" spans="1:6" ht="15" x14ac:dyDescent="0.35">
      <c r="A464" s="343" t="s">
        <v>259</v>
      </c>
      <c r="B464" s="343" t="s">
        <v>1155</v>
      </c>
      <c r="C464" s="343"/>
      <c r="D464" s="344"/>
      <c r="E464" s="343" t="s">
        <v>1103</v>
      </c>
      <c r="F464" s="343" t="s">
        <v>592</v>
      </c>
    </row>
    <row r="465" spans="1:6" ht="15" x14ac:dyDescent="0.35">
      <c r="A465" s="343" t="s">
        <v>260</v>
      </c>
      <c r="B465" s="343" t="s">
        <v>1157</v>
      </c>
      <c r="C465" s="343"/>
      <c r="D465" s="344"/>
      <c r="E465" s="343" t="s">
        <v>1181</v>
      </c>
      <c r="F465" s="343" t="s">
        <v>593</v>
      </c>
    </row>
    <row r="466" spans="1:6" ht="15" x14ac:dyDescent="0.35">
      <c r="A466" s="343" t="s">
        <v>659</v>
      </c>
      <c r="B466" s="343" t="s">
        <v>1158</v>
      </c>
      <c r="C466" s="343"/>
      <c r="D466" s="344"/>
      <c r="E466" s="343" t="s">
        <v>1212</v>
      </c>
      <c r="F466" s="343" t="s">
        <v>594</v>
      </c>
    </row>
    <row r="467" spans="1:6" ht="15" x14ac:dyDescent="0.35">
      <c r="A467" s="343" t="s">
        <v>261</v>
      </c>
      <c r="B467" s="343" t="s">
        <v>1159</v>
      </c>
      <c r="C467" s="343"/>
      <c r="D467" s="344"/>
      <c r="E467" s="343" t="s">
        <v>1025</v>
      </c>
      <c r="F467" s="343" t="s">
        <v>595</v>
      </c>
    </row>
    <row r="468" spans="1:6" ht="15" x14ac:dyDescent="0.35">
      <c r="A468" s="343" t="s">
        <v>262</v>
      </c>
      <c r="B468" s="343" t="s">
        <v>1160</v>
      </c>
      <c r="C468" s="343"/>
      <c r="D468" s="344"/>
      <c r="E468" s="343" t="s">
        <v>1113</v>
      </c>
      <c r="F468" s="343" t="s">
        <v>596</v>
      </c>
    </row>
    <row r="469" spans="1:6" ht="15" x14ac:dyDescent="0.35">
      <c r="A469" s="343" t="s">
        <v>263</v>
      </c>
      <c r="B469" s="343" t="s">
        <v>1162</v>
      </c>
      <c r="C469" s="343"/>
      <c r="D469" s="344"/>
      <c r="E469" s="343" t="s">
        <v>1189</v>
      </c>
      <c r="F469" s="343" t="s">
        <v>597</v>
      </c>
    </row>
    <row r="470" spans="1:6" ht="15" x14ac:dyDescent="0.35">
      <c r="A470" s="343" t="s">
        <v>264</v>
      </c>
      <c r="B470" s="343" t="s">
        <v>1163</v>
      </c>
      <c r="C470" s="343"/>
      <c r="D470" s="344"/>
      <c r="E470" s="343" t="s">
        <v>1214</v>
      </c>
      <c r="F470" s="343" t="s">
        <v>598</v>
      </c>
    </row>
    <row r="471" spans="1:6" ht="15" x14ac:dyDescent="0.35">
      <c r="A471" s="343" t="s">
        <v>265</v>
      </c>
      <c r="B471" s="343" t="s">
        <v>1164</v>
      </c>
      <c r="C471" s="343"/>
      <c r="D471" s="344"/>
      <c r="E471" s="343" t="s">
        <v>1241</v>
      </c>
      <c r="F471" s="343" t="s">
        <v>599</v>
      </c>
    </row>
    <row r="472" spans="1:6" ht="15" x14ac:dyDescent="0.35">
      <c r="A472" s="343" t="s">
        <v>266</v>
      </c>
      <c r="B472" s="343" t="s">
        <v>1166</v>
      </c>
      <c r="C472" s="343"/>
      <c r="D472" s="344"/>
      <c r="E472" s="343" t="s">
        <v>1252</v>
      </c>
      <c r="F472" s="343" t="s">
        <v>600</v>
      </c>
    </row>
    <row r="473" spans="1:6" ht="15" x14ac:dyDescent="0.35">
      <c r="A473" s="343" t="s">
        <v>363</v>
      </c>
      <c r="B473" s="343" t="s">
        <v>881</v>
      </c>
      <c r="C473" s="343"/>
      <c r="D473" s="344"/>
      <c r="E473" s="343" t="s">
        <v>1258</v>
      </c>
      <c r="F473" s="343" t="s">
        <v>601</v>
      </c>
    </row>
    <row r="474" spans="1:6" ht="15" x14ac:dyDescent="0.35">
      <c r="A474" s="343" t="s">
        <v>364</v>
      </c>
      <c r="B474" s="343" t="s">
        <v>882</v>
      </c>
      <c r="C474" s="343"/>
      <c r="D474" s="344"/>
      <c r="E474" s="343" t="s">
        <v>738</v>
      </c>
      <c r="F474" s="343" t="s">
        <v>602</v>
      </c>
    </row>
    <row r="475" spans="1:6" ht="15" x14ac:dyDescent="0.35">
      <c r="A475" s="343" t="s">
        <v>365</v>
      </c>
      <c r="B475" s="343" t="s">
        <v>1218</v>
      </c>
      <c r="C475" s="343"/>
      <c r="D475" s="344"/>
      <c r="E475" s="343" t="s">
        <v>776</v>
      </c>
      <c r="F475" s="343" t="s">
        <v>603</v>
      </c>
    </row>
    <row r="476" spans="1:6" ht="15" x14ac:dyDescent="0.35">
      <c r="A476" s="343" t="s">
        <v>366</v>
      </c>
      <c r="B476" s="343" t="s">
        <v>885</v>
      </c>
      <c r="C476" s="343"/>
      <c r="D476" s="344"/>
      <c r="E476" s="343" t="s">
        <v>823</v>
      </c>
      <c r="F476" s="343" t="s">
        <v>604</v>
      </c>
    </row>
    <row r="477" spans="1:6" ht="15" x14ac:dyDescent="0.35">
      <c r="A477" s="343" t="s">
        <v>367</v>
      </c>
      <c r="B477" s="343" t="s">
        <v>887</v>
      </c>
      <c r="C477" s="343"/>
      <c r="D477" s="344"/>
      <c r="E477" s="343" t="s">
        <v>888</v>
      </c>
      <c r="F477" s="343" t="s">
        <v>605</v>
      </c>
    </row>
    <row r="478" spans="1:6" ht="15" x14ac:dyDescent="0.35">
      <c r="A478" s="343" t="s">
        <v>368</v>
      </c>
      <c r="B478" s="343" t="s">
        <v>1219</v>
      </c>
      <c r="C478" s="343"/>
      <c r="D478" s="344"/>
      <c r="E478" s="343" t="s">
        <v>929</v>
      </c>
      <c r="F478" s="343" t="s">
        <v>606</v>
      </c>
    </row>
    <row r="479" spans="1:6" ht="15" x14ac:dyDescent="0.35">
      <c r="A479" s="343" t="s">
        <v>369</v>
      </c>
      <c r="B479" s="343" t="s">
        <v>889</v>
      </c>
      <c r="C479" s="343"/>
      <c r="D479" s="344"/>
      <c r="E479" s="343" t="s">
        <v>1253</v>
      </c>
      <c r="F479" s="343" t="s">
        <v>607</v>
      </c>
    </row>
    <row r="480" spans="1:6" ht="15" x14ac:dyDescent="0.35">
      <c r="A480" s="343" t="s">
        <v>370</v>
      </c>
      <c r="B480" s="343" t="s">
        <v>890</v>
      </c>
      <c r="C480" s="343"/>
      <c r="D480" s="344"/>
      <c r="E480" s="343" t="s">
        <v>1261</v>
      </c>
      <c r="F480" s="343" t="s">
        <v>722</v>
      </c>
    </row>
    <row r="481" spans="1:6" ht="15" x14ac:dyDescent="0.35">
      <c r="A481" s="343" t="s">
        <v>371</v>
      </c>
      <c r="B481" s="343" t="s">
        <v>891</v>
      </c>
      <c r="C481" s="343"/>
      <c r="D481" s="344"/>
      <c r="E481" s="343" t="s">
        <v>742</v>
      </c>
      <c r="F481" s="343" t="s">
        <v>608</v>
      </c>
    </row>
    <row r="482" spans="1:6" ht="15" x14ac:dyDescent="0.35">
      <c r="A482" s="343" t="s">
        <v>372</v>
      </c>
      <c r="B482" s="343" t="s">
        <v>892</v>
      </c>
      <c r="C482" s="343"/>
      <c r="D482" s="344"/>
      <c r="E482" s="343" t="s">
        <v>779</v>
      </c>
      <c r="F482" s="343" t="s">
        <v>609</v>
      </c>
    </row>
    <row r="483" spans="1:6" ht="15" x14ac:dyDescent="0.35">
      <c r="A483" s="343" t="s">
        <v>373</v>
      </c>
      <c r="B483" s="343" t="s">
        <v>894</v>
      </c>
      <c r="C483" s="343"/>
      <c r="D483" s="344"/>
      <c r="E483" s="343" t="s">
        <v>829</v>
      </c>
      <c r="F483" s="343" t="s">
        <v>610</v>
      </c>
    </row>
    <row r="484" spans="1:6" ht="15" x14ac:dyDescent="0.35">
      <c r="A484" s="343" t="s">
        <v>374</v>
      </c>
      <c r="B484" s="343" t="s">
        <v>895</v>
      </c>
      <c r="C484" s="343"/>
      <c r="D484" s="344"/>
      <c r="E484" s="343" t="s">
        <v>893</v>
      </c>
      <c r="F484" s="343" t="s">
        <v>611</v>
      </c>
    </row>
    <row r="485" spans="1:6" ht="15" x14ac:dyDescent="0.35">
      <c r="A485" s="343" t="s">
        <v>375</v>
      </c>
      <c r="B485" s="343" t="s">
        <v>897</v>
      </c>
      <c r="C485" s="343"/>
      <c r="D485" s="344"/>
      <c r="E485" s="343" t="s">
        <v>747</v>
      </c>
      <c r="F485" s="343" t="s">
        <v>612</v>
      </c>
    </row>
    <row r="486" spans="1:6" ht="15" x14ac:dyDescent="0.35">
      <c r="A486" s="343" t="s">
        <v>376</v>
      </c>
      <c r="B486" s="343" t="s">
        <v>898</v>
      </c>
      <c r="C486" s="343"/>
      <c r="D486" s="344"/>
      <c r="E486" s="343" t="s">
        <v>1142</v>
      </c>
      <c r="F486" s="343" t="s">
        <v>613</v>
      </c>
    </row>
    <row r="487" spans="1:6" ht="15" x14ac:dyDescent="0.35">
      <c r="A487" s="343" t="s">
        <v>377</v>
      </c>
      <c r="B487" s="343" t="s">
        <v>899</v>
      </c>
      <c r="C487" s="343"/>
      <c r="D487" s="344"/>
      <c r="E487" s="343" t="s">
        <v>836</v>
      </c>
      <c r="F487" s="343" t="s">
        <v>614</v>
      </c>
    </row>
    <row r="488" spans="1:6" ht="15" x14ac:dyDescent="0.35">
      <c r="A488" s="343" t="s">
        <v>378</v>
      </c>
      <c r="B488" s="343" t="s">
        <v>900</v>
      </c>
      <c r="C488" s="343"/>
      <c r="D488" s="344"/>
      <c r="E488" s="343" t="s">
        <v>1058</v>
      </c>
      <c r="F488" s="343" t="s">
        <v>615</v>
      </c>
    </row>
    <row r="489" spans="1:6" ht="15" x14ac:dyDescent="0.35">
      <c r="A489" s="343" t="s">
        <v>661</v>
      </c>
      <c r="B489" s="343" t="s">
        <v>1225</v>
      </c>
      <c r="C489" s="343"/>
      <c r="D489" s="344"/>
      <c r="E489" s="343" t="s">
        <v>1151</v>
      </c>
      <c r="F489" s="343" t="s">
        <v>616</v>
      </c>
    </row>
    <row r="490" spans="1:6" ht="15" x14ac:dyDescent="0.35">
      <c r="A490" s="343" t="s">
        <v>720</v>
      </c>
      <c r="B490" s="343" t="s">
        <v>1226</v>
      </c>
      <c r="C490" s="343"/>
      <c r="D490" s="344"/>
      <c r="E490" s="343" t="s">
        <v>1200</v>
      </c>
      <c r="F490" s="343" t="s">
        <v>617</v>
      </c>
    </row>
    <row r="491" spans="1:6" ht="15" x14ac:dyDescent="0.35">
      <c r="A491" s="343" t="s">
        <v>721</v>
      </c>
      <c r="B491" s="343" t="s">
        <v>1227</v>
      </c>
      <c r="C491" s="343"/>
      <c r="D491" s="344"/>
      <c r="E491" s="343" t="s">
        <v>1228</v>
      </c>
      <c r="F491" s="343" t="s">
        <v>618</v>
      </c>
    </row>
    <row r="492" spans="1:6" ht="15" x14ac:dyDescent="0.35">
      <c r="A492" s="346" t="s">
        <v>1324</v>
      </c>
      <c r="B492" s="343" t="s">
        <v>1323</v>
      </c>
      <c r="C492" s="343"/>
      <c r="D492" s="344"/>
      <c r="E492" s="343" t="s">
        <v>1246</v>
      </c>
      <c r="F492" s="343" t="s">
        <v>619</v>
      </c>
    </row>
  </sheetData>
  <sheetProtection algorithmName="SHA-512" hashValue="k0fh1H5cVzVP+3RUffz+SQKxPck5aHELflDqWvKqfik/7zvSqOqVMrgMPAqa1heX0P0PMl5Tn+TeE37A8RpLlg==" saltValue="XOp8gvxaWTeTGoP2hMEqIw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6">
    <pageSetUpPr fitToPage="1"/>
  </sheetPr>
  <dimension ref="B1:M29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21875" style="216" customWidth="1"/>
    <col min="2" max="2" width="17.77734375" style="216" customWidth="1"/>
    <col min="3" max="10" width="7.5546875" style="216" customWidth="1"/>
    <col min="11" max="16384" width="11.44140625" style="216"/>
  </cols>
  <sheetData>
    <row r="1" spans="2:10" ht="20.25" customHeight="1" x14ac:dyDescent="0.25"/>
    <row r="2" spans="2:10" s="7" customFormat="1" ht="18" customHeight="1" x14ac:dyDescent="0.3">
      <c r="B2" s="214" t="s">
        <v>1003</v>
      </c>
      <c r="C2" s="215"/>
      <c r="D2" s="215"/>
      <c r="E2" s="216"/>
      <c r="F2" s="216"/>
      <c r="G2" s="216"/>
      <c r="H2" s="216"/>
      <c r="I2" s="216"/>
      <c r="J2" s="216"/>
    </row>
    <row r="3" spans="2:10" ht="17.399999999999999" x14ac:dyDescent="0.3">
      <c r="B3" s="214" t="s">
        <v>966</v>
      </c>
      <c r="C3" s="217"/>
      <c r="D3" s="217"/>
      <c r="E3" s="217"/>
      <c r="F3" s="217"/>
      <c r="G3" s="217"/>
      <c r="H3" s="217"/>
      <c r="I3" s="217"/>
      <c r="J3" s="217"/>
    </row>
    <row r="4" spans="2:10" ht="18" thickBot="1" x14ac:dyDescent="0.35">
      <c r="B4" s="214" t="s">
        <v>967</v>
      </c>
      <c r="C4" s="217"/>
      <c r="D4" s="217"/>
      <c r="E4" s="217"/>
      <c r="F4" s="217"/>
      <c r="G4" s="217"/>
      <c r="H4" s="217"/>
      <c r="I4" s="217"/>
      <c r="J4" s="217"/>
    </row>
    <row r="5" spans="2:10" s="7" customFormat="1" ht="35.25" customHeight="1" thickTop="1" thickBot="1" x14ac:dyDescent="0.3">
      <c r="B5" s="255" t="s">
        <v>1000</v>
      </c>
      <c r="C5" s="496" t="s">
        <v>0</v>
      </c>
      <c r="D5" s="497"/>
      <c r="E5" s="498" t="s">
        <v>640</v>
      </c>
      <c r="F5" s="498"/>
      <c r="G5" s="499" t="s">
        <v>641</v>
      </c>
      <c r="H5" s="500"/>
      <c r="I5" s="499" t="s">
        <v>642</v>
      </c>
      <c r="J5" s="498"/>
    </row>
    <row r="6" spans="2:10" s="7" customFormat="1" ht="21" customHeight="1" thickTop="1" thickBot="1" x14ac:dyDescent="0.3">
      <c r="B6" s="218" t="s">
        <v>0</v>
      </c>
      <c r="C6" s="501">
        <f t="shared" ref="C6:C17" si="0">SUM(E6:J6)</f>
        <v>0</v>
      </c>
      <c r="D6" s="502"/>
      <c r="E6" s="503">
        <f>SUM(E7:F17)</f>
        <v>0</v>
      </c>
      <c r="F6" s="504"/>
      <c r="G6" s="505">
        <f t="shared" ref="G6" si="1">SUM(G7:H17)</f>
        <v>0</v>
      </c>
      <c r="H6" s="506"/>
      <c r="I6" s="505">
        <f t="shared" ref="I6" si="2">SUM(I7:J17)</f>
        <v>0</v>
      </c>
      <c r="J6" s="504"/>
    </row>
    <row r="7" spans="2:10" s="7" customFormat="1" ht="21" customHeight="1" x14ac:dyDescent="0.25">
      <c r="B7" s="36">
        <v>9</v>
      </c>
      <c r="C7" s="484">
        <f t="shared" si="0"/>
        <v>0</v>
      </c>
      <c r="D7" s="485"/>
      <c r="E7" s="486"/>
      <c r="F7" s="487"/>
      <c r="G7" s="488"/>
      <c r="H7" s="489"/>
      <c r="I7" s="488"/>
      <c r="J7" s="487"/>
    </row>
    <row r="8" spans="2:10" s="7" customFormat="1" ht="21" customHeight="1" x14ac:dyDescent="0.25">
      <c r="B8" s="36">
        <v>10</v>
      </c>
      <c r="C8" s="490">
        <f t="shared" si="0"/>
        <v>0</v>
      </c>
      <c r="D8" s="491"/>
      <c r="E8" s="492"/>
      <c r="F8" s="493"/>
      <c r="G8" s="494"/>
      <c r="H8" s="495"/>
      <c r="I8" s="494"/>
      <c r="J8" s="493"/>
    </row>
    <row r="9" spans="2:10" s="7" customFormat="1" ht="21" customHeight="1" x14ac:dyDescent="0.25">
      <c r="B9" s="36">
        <v>11</v>
      </c>
      <c r="C9" s="490">
        <f t="shared" si="0"/>
        <v>0</v>
      </c>
      <c r="D9" s="491"/>
      <c r="E9" s="492"/>
      <c r="F9" s="493"/>
      <c r="G9" s="494"/>
      <c r="H9" s="495"/>
      <c r="I9" s="494"/>
      <c r="J9" s="493"/>
    </row>
    <row r="10" spans="2:10" s="7" customFormat="1" ht="21" customHeight="1" x14ac:dyDescent="0.25">
      <c r="B10" s="36">
        <v>12</v>
      </c>
      <c r="C10" s="490">
        <f t="shared" si="0"/>
        <v>0</v>
      </c>
      <c r="D10" s="491"/>
      <c r="E10" s="492"/>
      <c r="F10" s="493"/>
      <c r="G10" s="494"/>
      <c r="H10" s="495"/>
      <c r="I10" s="494"/>
      <c r="J10" s="493"/>
    </row>
    <row r="11" spans="2:10" s="7" customFormat="1" ht="21" customHeight="1" x14ac:dyDescent="0.25">
      <c r="B11" s="36">
        <v>13</v>
      </c>
      <c r="C11" s="490">
        <f t="shared" si="0"/>
        <v>0</v>
      </c>
      <c r="D11" s="491"/>
      <c r="E11" s="492"/>
      <c r="F11" s="493"/>
      <c r="G11" s="494"/>
      <c r="H11" s="495"/>
      <c r="I11" s="494"/>
      <c r="J11" s="493"/>
    </row>
    <row r="12" spans="2:10" s="7" customFormat="1" ht="21" customHeight="1" x14ac:dyDescent="0.25">
      <c r="B12" s="36">
        <v>14</v>
      </c>
      <c r="C12" s="490">
        <f t="shared" si="0"/>
        <v>0</v>
      </c>
      <c r="D12" s="491"/>
      <c r="E12" s="492"/>
      <c r="F12" s="493"/>
      <c r="G12" s="494"/>
      <c r="H12" s="495"/>
      <c r="I12" s="494"/>
      <c r="J12" s="493"/>
    </row>
    <row r="13" spans="2:10" s="7" customFormat="1" ht="21" customHeight="1" x14ac:dyDescent="0.25">
      <c r="B13" s="36">
        <v>15</v>
      </c>
      <c r="C13" s="490">
        <f t="shared" si="0"/>
        <v>0</v>
      </c>
      <c r="D13" s="491"/>
      <c r="E13" s="492"/>
      <c r="F13" s="493"/>
      <c r="G13" s="494"/>
      <c r="H13" s="495"/>
      <c r="I13" s="494"/>
      <c r="J13" s="493"/>
    </row>
    <row r="14" spans="2:10" s="7" customFormat="1" ht="21" customHeight="1" x14ac:dyDescent="0.25">
      <c r="B14" s="36">
        <v>16</v>
      </c>
      <c r="C14" s="490">
        <f t="shared" si="0"/>
        <v>0</v>
      </c>
      <c r="D14" s="491"/>
      <c r="E14" s="492"/>
      <c r="F14" s="493"/>
      <c r="G14" s="494"/>
      <c r="H14" s="495"/>
      <c r="I14" s="494"/>
      <c r="J14" s="493"/>
    </row>
    <row r="15" spans="2:10" s="7" customFormat="1" ht="21" customHeight="1" x14ac:dyDescent="0.25">
      <c r="B15" s="36">
        <v>17</v>
      </c>
      <c r="C15" s="490">
        <f t="shared" si="0"/>
        <v>0</v>
      </c>
      <c r="D15" s="491"/>
      <c r="E15" s="492"/>
      <c r="F15" s="493"/>
      <c r="G15" s="494"/>
      <c r="H15" s="495"/>
      <c r="I15" s="494"/>
      <c r="J15" s="493"/>
    </row>
    <row r="16" spans="2:10" s="7" customFormat="1" ht="21" customHeight="1" x14ac:dyDescent="0.25">
      <c r="B16" s="36">
        <v>18</v>
      </c>
      <c r="C16" s="490">
        <f t="shared" si="0"/>
        <v>0</v>
      </c>
      <c r="D16" s="491"/>
      <c r="E16" s="492"/>
      <c r="F16" s="493"/>
      <c r="G16" s="494"/>
      <c r="H16" s="495"/>
      <c r="I16" s="494"/>
      <c r="J16" s="493"/>
    </row>
    <row r="17" spans="2:13" ht="21" customHeight="1" thickBot="1" x14ac:dyDescent="0.3">
      <c r="B17" s="219" t="s">
        <v>144</v>
      </c>
      <c r="C17" s="507">
        <f t="shared" si="0"/>
        <v>0</v>
      </c>
      <c r="D17" s="508"/>
      <c r="E17" s="509"/>
      <c r="F17" s="510"/>
      <c r="G17" s="511"/>
      <c r="H17" s="512"/>
      <c r="I17" s="511"/>
      <c r="J17" s="510"/>
    </row>
    <row r="18" spans="2:13" ht="14.4" thickTop="1" x14ac:dyDescent="0.25">
      <c r="B18" s="220"/>
      <c r="C18" s="39"/>
      <c r="D18" s="39"/>
      <c r="E18" s="221"/>
      <c r="F18" s="221"/>
      <c r="G18" s="221"/>
      <c r="H18" s="221"/>
      <c r="I18" s="221"/>
      <c r="J18" s="221"/>
    </row>
    <row r="19" spans="2:13" ht="17.25" customHeight="1" x14ac:dyDescent="0.25">
      <c r="B19" s="328" t="s">
        <v>1004</v>
      </c>
      <c r="C19" s="149"/>
      <c r="D19" s="149"/>
      <c r="E19" s="149"/>
      <c r="F19" s="149"/>
      <c r="G19" s="149"/>
      <c r="H19" s="149"/>
      <c r="I19" s="149"/>
      <c r="J19" s="355"/>
      <c r="K19" s="39"/>
      <c r="L19" s="39"/>
      <c r="M19" s="39"/>
    </row>
    <row r="20" spans="2:13" ht="17.25" customHeight="1" x14ac:dyDescent="0.25">
      <c r="B20" s="329" t="s">
        <v>723</v>
      </c>
      <c r="C20" s="330"/>
      <c r="D20" s="39"/>
      <c r="E20" s="513" t="str">
        <f>IF(OR(C20&gt;'CUADRO 1'!E15,C21&gt;'CUADRO 1'!E15,C22&gt;'CUADRO 1'!D15),"El dato indicado es mayor a lo reportado en la línea de Exclusión del Cuadro 1, según corresponda.","")</f>
        <v/>
      </c>
      <c r="F20" s="513"/>
      <c r="G20" s="513"/>
      <c r="H20" s="513"/>
      <c r="I20" s="513"/>
      <c r="J20" s="514"/>
      <c r="K20" s="39"/>
      <c r="L20" s="39"/>
      <c r="M20" s="39"/>
    </row>
    <row r="21" spans="2:13" ht="17.25" customHeight="1" x14ac:dyDescent="0.25">
      <c r="B21" s="329" t="s">
        <v>724</v>
      </c>
      <c r="C21" s="330"/>
      <c r="D21" s="39"/>
      <c r="E21" s="513"/>
      <c r="F21" s="513"/>
      <c r="G21" s="513"/>
      <c r="H21" s="513"/>
      <c r="I21" s="513"/>
      <c r="J21" s="514"/>
      <c r="K21" s="39"/>
      <c r="L21" s="39"/>
      <c r="M21" s="39"/>
    </row>
    <row r="22" spans="2:13" ht="17.25" customHeight="1" x14ac:dyDescent="0.25">
      <c r="B22" s="329" t="s">
        <v>725</v>
      </c>
      <c r="C22" s="330"/>
      <c r="D22" s="39"/>
      <c r="E22" s="513"/>
      <c r="F22" s="513"/>
      <c r="G22" s="513"/>
      <c r="H22" s="513"/>
      <c r="I22" s="513"/>
      <c r="J22" s="514"/>
      <c r="K22" s="39"/>
      <c r="L22" s="39"/>
      <c r="M22" s="39"/>
    </row>
    <row r="23" spans="2:13" ht="6.6" customHeight="1" x14ac:dyDescent="0.25">
      <c r="B23" s="356"/>
      <c r="C23" s="357"/>
      <c r="D23" s="358"/>
      <c r="E23" s="358"/>
      <c r="F23" s="358"/>
      <c r="G23" s="358"/>
      <c r="H23" s="358"/>
      <c r="I23" s="358"/>
      <c r="J23" s="359"/>
      <c r="K23" s="39"/>
      <c r="L23" s="39"/>
      <c r="M23" s="39"/>
    </row>
    <row r="24" spans="2:13" ht="18.600000000000001" customHeight="1" x14ac:dyDescent="0.25">
      <c r="C24" s="360"/>
      <c r="D24" s="360"/>
      <c r="E24" s="360"/>
      <c r="F24" s="360"/>
      <c r="G24" s="360"/>
      <c r="H24" s="360"/>
      <c r="I24" s="360"/>
      <c r="J24" s="360"/>
      <c r="K24" s="360"/>
      <c r="L24" s="39"/>
      <c r="M24" s="39"/>
    </row>
    <row r="25" spans="2:13" x14ac:dyDescent="0.25">
      <c r="B25" s="210" t="s">
        <v>622</v>
      </c>
      <c r="F25" s="254"/>
      <c r="G25" s="254"/>
      <c r="H25" s="254"/>
      <c r="I25" s="254"/>
      <c r="J25" s="254"/>
    </row>
    <row r="26" spans="2:13" ht="19.5" customHeight="1" x14ac:dyDescent="0.25">
      <c r="B26" s="457"/>
      <c r="C26" s="458"/>
      <c r="D26" s="458"/>
      <c r="E26" s="458"/>
      <c r="F26" s="458"/>
      <c r="G26" s="458"/>
      <c r="H26" s="458"/>
      <c r="I26" s="458"/>
      <c r="J26" s="459"/>
    </row>
    <row r="27" spans="2:13" ht="19.5" customHeight="1" x14ac:dyDescent="0.25">
      <c r="B27" s="460"/>
      <c r="C27" s="461"/>
      <c r="D27" s="461"/>
      <c r="E27" s="461"/>
      <c r="F27" s="461"/>
      <c r="G27" s="461"/>
      <c r="H27" s="461"/>
      <c r="I27" s="461"/>
      <c r="J27" s="462"/>
    </row>
    <row r="28" spans="2:13" ht="19.5" customHeight="1" x14ac:dyDescent="0.25">
      <c r="B28" s="460"/>
      <c r="C28" s="461"/>
      <c r="D28" s="461"/>
      <c r="E28" s="461"/>
      <c r="F28" s="461"/>
      <c r="G28" s="461"/>
      <c r="H28" s="461"/>
      <c r="I28" s="461"/>
      <c r="J28" s="462"/>
    </row>
    <row r="29" spans="2:13" ht="19.5" customHeight="1" x14ac:dyDescent="0.25">
      <c r="B29" s="463"/>
      <c r="C29" s="464"/>
      <c r="D29" s="464"/>
      <c r="E29" s="464"/>
      <c r="F29" s="464"/>
      <c r="G29" s="464"/>
      <c r="H29" s="464"/>
      <c r="I29" s="464"/>
      <c r="J29" s="465"/>
    </row>
  </sheetData>
  <sheetProtection algorithmName="SHA-512" hashValue="e85wgVFL8KU+8YJ8HUlsYaqUSAIEbfm2NwLcUviXaXOq6cC8b83H9Zca+2MXmU+WloSxhYSyjb2me+i1aA9ptQ==" saltValue="5YtPgy5S2qerws50Nc/ONQ==" spinCount="100000" sheet="1" objects="1" scenarios="1"/>
  <mergeCells count="54">
    <mergeCell ref="E14:F14"/>
    <mergeCell ref="G14:H14"/>
    <mergeCell ref="I14:J14"/>
    <mergeCell ref="C15:D15"/>
    <mergeCell ref="B26:J29"/>
    <mergeCell ref="C16:D16"/>
    <mergeCell ref="E16:F16"/>
    <mergeCell ref="G16:H16"/>
    <mergeCell ref="I16:J16"/>
    <mergeCell ref="C17:D17"/>
    <mergeCell ref="E17:F17"/>
    <mergeCell ref="G17:H17"/>
    <mergeCell ref="I17:J17"/>
    <mergeCell ref="E20:J22"/>
    <mergeCell ref="C11:D11"/>
    <mergeCell ref="E11:F11"/>
    <mergeCell ref="G11:H11"/>
    <mergeCell ref="I11:J11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C9:D9"/>
    <mergeCell ref="E9:F9"/>
    <mergeCell ref="G9:H9"/>
    <mergeCell ref="I9:J9"/>
    <mergeCell ref="C10:D10"/>
    <mergeCell ref="E10:F10"/>
    <mergeCell ref="G10:H10"/>
    <mergeCell ref="I10:J10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</mergeCells>
  <conditionalFormatting sqref="C6:C17">
    <cfRule type="cellIs" dxfId="29" priority="2" operator="equal">
      <formula>0</formula>
    </cfRule>
  </conditionalFormatting>
  <conditionalFormatting sqref="C19:C23">
    <cfRule type="cellIs" dxfId="28" priority="1" operator="equal">
      <formula>0</formula>
    </cfRule>
  </conditionalFormatting>
  <conditionalFormatting sqref="E6 C18:D18">
    <cfRule type="cellIs" dxfId="27" priority="13" operator="equal">
      <formula>0</formula>
    </cfRule>
  </conditionalFormatting>
  <conditionalFormatting sqref="E18:J18">
    <cfRule type="cellIs" dxfId="26" priority="8" operator="equal">
      <formula>"XX"</formula>
    </cfRule>
  </conditionalFormatting>
  <conditionalFormatting sqref="G6">
    <cfRule type="cellIs" dxfId="25" priority="4" operator="equal">
      <formula>0</formula>
    </cfRule>
  </conditionalFormatting>
  <conditionalFormatting sqref="I6">
    <cfRule type="cellIs" dxfId="24" priority="3" operator="equal">
      <formula>0</formula>
    </cfRule>
  </conditionalFormatting>
  <dataValidations count="1">
    <dataValidation type="whole" allowBlank="1" showInputMessage="1" showErrorMessage="1" sqref="C20:C23" xr:uid="{00000000-0002-0000-0900-000000000000}">
      <formula1>0</formula1>
      <formula2>1000</formula2>
    </dataValidation>
  </dataValidations>
  <printOptions horizontalCentered="1" verticalCentered="1"/>
  <pageMargins left="0" right="0" top="0.31496062992125984" bottom="0.43307086614173229" header="0.31496062992125984" footer="0.19685039370078741"/>
  <pageSetup orientation="landscape" r:id="rId1"/>
  <headerFooter>
    <oddFooter>&amp;R&amp;"+,Negrita Cursiva"Aula Edad&amp;"+,Cursiva", página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>
    <pageSetUpPr fitToPage="1"/>
  </sheetPr>
  <dimension ref="B1:P24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" style="216" customWidth="1"/>
    <col min="2" max="2" width="13.77734375" style="216" customWidth="1"/>
    <col min="3" max="12" width="8.5546875" style="216" customWidth="1"/>
    <col min="13" max="13" width="6.77734375" style="216" customWidth="1"/>
    <col min="14" max="15" width="13.21875" style="216" customWidth="1"/>
    <col min="16" max="16" width="10.77734375" style="7" customWidth="1"/>
    <col min="17" max="16384" width="11.44140625" style="216"/>
  </cols>
  <sheetData>
    <row r="1" spans="2:16" ht="18" customHeight="1" x14ac:dyDescent="0.3">
      <c r="B1" s="214" t="s">
        <v>681</v>
      </c>
      <c r="C1" s="215"/>
      <c r="D1" s="215"/>
    </row>
    <row r="2" spans="2:16" ht="18" thickBot="1" x14ac:dyDescent="0.35">
      <c r="B2" s="214" t="s">
        <v>968</v>
      </c>
      <c r="C2" s="217"/>
      <c r="D2" s="217"/>
      <c r="E2" s="217"/>
      <c r="F2" s="217"/>
      <c r="G2" s="217"/>
      <c r="H2" s="217"/>
      <c r="I2" s="217"/>
      <c r="J2" s="217"/>
    </row>
    <row r="3" spans="2:16" ht="33" customHeight="1" thickTop="1" x14ac:dyDescent="0.25">
      <c r="B3" s="515" t="s">
        <v>1000</v>
      </c>
      <c r="C3" s="517" t="s">
        <v>0</v>
      </c>
      <c r="D3" s="518"/>
      <c r="E3" s="519" t="s">
        <v>640</v>
      </c>
      <c r="F3" s="520"/>
      <c r="G3" s="519" t="s">
        <v>641</v>
      </c>
      <c r="H3" s="520"/>
      <c r="I3" s="519" t="s">
        <v>642</v>
      </c>
      <c r="J3" s="520"/>
      <c r="K3" s="521" t="s">
        <v>714</v>
      </c>
      <c r="L3" s="522"/>
      <c r="N3" s="523" t="s">
        <v>717</v>
      </c>
      <c r="O3" s="523"/>
      <c r="P3" s="523"/>
    </row>
    <row r="4" spans="2:16" ht="28.5" customHeight="1" thickBot="1" x14ac:dyDescent="0.3">
      <c r="B4" s="516"/>
      <c r="C4" s="323" t="s">
        <v>718</v>
      </c>
      <c r="D4" s="324" t="s">
        <v>719</v>
      </c>
      <c r="E4" s="325" t="s">
        <v>718</v>
      </c>
      <c r="F4" s="324" t="s">
        <v>719</v>
      </c>
      <c r="G4" s="325" t="s">
        <v>718</v>
      </c>
      <c r="H4" s="324" t="s">
        <v>719</v>
      </c>
      <c r="I4" s="325" t="s">
        <v>718</v>
      </c>
      <c r="J4" s="324" t="s">
        <v>719</v>
      </c>
      <c r="K4" s="326" t="s">
        <v>718</v>
      </c>
      <c r="L4" s="327" t="s">
        <v>719</v>
      </c>
      <c r="N4" s="523"/>
      <c r="O4" s="523"/>
      <c r="P4" s="523"/>
    </row>
    <row r="5" spans="2:16" ht="21" customHeight="1" thickTop="1" thickBot="1" x14ac:dyDescent="0.3">
      <c r="B5" s="218" t="s">
        <v>0</v>
      </c>
      <c r="C5" s="102">
        <f t="shared" ref="C5:L5" si="0">SUM(C6:C16)</f>
        <v>0</v>
      </c>
      <c r="D5" s="222">
        <f t="shared" si="0"/>
        <v>0</v>
      </c>
      <c r="E5" s="223">
        <f t="shared" si="0"/>
        <v>0</v>
      </c>
      <c r="F5" s="222">
        <f t="shared" si="0"/>
        <v>0</v>
      </c>
      <c r="G5" s="223">
        <f t="shared" si="0"/>
        <v>0</v>
      </c>
      <c r="H5" s="222">
        <f t="shared" si="0"/>
        <v>0</v>
      </c>
      <c r="I5" s="223">
        <f t="shared" si="0"/>
        <v>0</v>
      </c>
      <c r="J5" s="222">
        <f t="shared" si="0"/>
        <v>0</v>
      </c>
      <c r="K5" s="187">
        <f t="shared" si="0"/>
        <v>0</v>
      </c>
      <c r="L5" s="224">
        <f t="shared" si="0"/>
        <v>0</v>
      </c>
      <c r="N5" s="523"/>
      <c r="O5" s="523"/>
      <c r="P5" s="523"/>
    </row>
    <row r="6" spans="2:16" ht="21" customHeight="1" x14ac:dyDescent="0.25">
      <c r="B6" s="36">
        <v>9</v>
      </c>
      <c r="C6" s="53">
        <f>+E6+G6+I6</f>
        <v>0</v>
      </c>
      <c r="D6" s="225">
        <f>+F6+H6+J6</f>
        <v>0</v>
      </c>
      <c r="E6" s="226"/>
      <c r="F6" s="227"/>
      <c r="G6" s="226"/>
      <c r="H6" s="227"/>
      <c r="I6" s="226"/>
      <c r="J6" s="227"/>
      <c r="K6" s="188"/>
      <c r="L6" s="132"/>
      <c r="M6" s="252" t="str">
        <f>IF(OR(AND(C6&gt;0,K6=""),AND(D6&gt;0,L6="")),"***",IF(OR(AND(L6&gt;0,D6=0),AND(K6&gt;0,C6=0)),"xxx",""))</f>
        <v/>
      </c>
      <c r="N6" s="523"/>
      <c r="O6" s="523"/>
      <c r="P6" s="523"/>
    </row>
    <row r="7" spans="2:16" ht="21" customHeight="1" x14ac:dyDescent="0.25">
      <c r="B7" s="36">
        <v>10</v>
      </c>
      <c r="C7" s="53">
        <f t="shared" ref="C7:C16" si="1">+E7+G7+I7</f>
        <v>0</v>
      </c>
      <c r="D7" s="225">
        <f t="shared" ref="D7:D16" si="2">+F7+H7+J7</f>
        <v>0</v>
      </c>
      <c r="E7" s="226"/>
      <c r="F7" s="227"/>
      <c r="G7" s="226"/>
      <c r="H7" s="227"/>
      <c r="I7" s="226"/>
      <c r="J7" s="227"/>
      <c r="K7" s="188"/>
      <c r="L7" s="132"/>
      <c r="M7" s="252" t="str">
        <f t="shared" ref="M7:M16" si="3">IF(OR(AND(C7&gt;0,K7=""),AND(D7&gt;0,L7="")),"***",IF(OR(AND(L7&gt;0,D7=0),AND(K7&gt;0,C7=0)),"xxx",""))</f>
        <v/>
      </c>
      <c r="N7" s="523"/>
      <c r="O7" s="523"/>
      <c r="P7" s="523"/>
    </row>
    <row r="8" spans="2:16" ht="21" customHeight="1" x14ac:dyDescent="0.25">
      <c r="B8" s="36">
        <v>11</v>
      </c>
      <c r="C8" s="53">
        <f t="shared" si="1"/>
        <v>0</v>
      </c>
      <c r="D8" s="225">
        <f t="shared" si="2"/>
        <v>0</v>
      </c>
      <c r="E8" s="226"/>
      <c r="F8" s="227"/>
      <c r="G8" s="226"/>
      <c r="H8" s="227"/>
      <c r="I8" s="226"/>
      <c r="J8" s="227"/>
      <c r="K8" s="188"/>
      <c r="L8" s="132"/>
      <c r="M8" s="252" t="str">
        <f t="shared" si="3"/>
        <v/>
      </c>
      <c r="N8" s="523"/>
      <c r="O8" s="523"/>
      <c r="P8" s="523"/>
    </row>
    <row r="9" spans="2:16" ht="21" customHeight="1" x14ac:dyDescent="0.25">
      <c r="B9" s="36">
        <v>12</v>
      </c>
      <c r="C9" s="53">
        <f t="shared" si="1"/>
        <v>0</v>
      </c>
      <c r="D9" s="225">
        <f t="shared" si="2"/>
        <v>0</v>
      </c>
      <c r="E9" s="226"/>
      <c r="F9" s="227"/>
      <c r="G9" s="226"/>
      <c r="H9" s="227"/>
      <c r="I9" s="226"/>
      <c r="J9" s="227"/>
      <c r="K9" s="188"/>
      <c r="L9" s="132"/>
      <c r="M9" s="252" t="str">
        <f t="shared" si="3"/>
        <v/>
      </c>
      <c r="N9" s="523"/>
      <c r="O9" s="523"/>
      <c r="P9" s="523"/>
    </row>
    <row r="10" spans="2:16" ht="21" customHeight="1" x14ac:dyDescent="0.25">
      <c r="B10" s="36">
        <v>13</v>
      </c>
      <c r="C10" s="53">
        <f t="shared" si="1"/>
        <v>0</v>
      </c>
      <c r="D10" s="225">
        <f t="shared" si="2"/>
        <v>0</v>
      </c>
      <c r="E10" s="226"/>
      <c r="F10" s="227"/>
      <c r="G10" s="226"/>
      <c r="H10" s="227"/>
      <c r="I10" s="226"/>
      <c r="J10" s="227"/>
      <c r="K10" s="188"/>
      <c r="L10" s="132"/>
      <c r="M10" s="252" t="str">
        <f t="shared" si="3"/>
        <v/>
      </c>
      <c r="N10" s="523"/>
      <c r="O10" s="523"/>
      <c r="P10" s="523"/>
    </row>
    <row r="11" spans="2:16" ht="21" customHeight="1" x14ac:dyDescent="0.25">
      <c r="B11" s="36">
        <v>14</v>
      </c>
      <c r="C11" s="53">
        <f t="shared" si="1"/>
        <v>0</v>
      </c>
      <c r="D11" s="225">
        <f t="shared" si="2"/>
        <v>0</v>
      </c>
      <c r="E11" s="226"/>
      <c r="F11" s="227"/>
      <c r="G11" s="226"/>
      <c r="H11" s="227"/>
      <c r="I11" s="226"/>
      <c r="J11" s="227"/>
      <c r="K11" s="188"/>
      <c r="L11" s="132"/>
      <c r="M11" s="252" t="str">
        <f t="shared" si="3"/>
        <v/>
      </c>
      <c r="N11" s="523"/>
      <c r="O11" s="523"/>
      <c r="P11" s="523"/>
    </row>
    <row r="12" spans="2:16" ht="21" customHeight="1" x14ac:dyDescent="0.25">
      <c r="B12" s="36">
        <v>15</v>
      </c>
      <c r="C12" s="53">
        <f t="shared" si="1"/>
        <v>0</v>
      </c>
      <c r="D12" s="225">
        <f t="shared" si="2"/>
        <v>0</v>
      </c>
      <c r="E12" s="226"/>
      <c r="F12" s="227"/>
      <c r="G12" s="226"/>
      <c r="H12" s="227"/>
      <c r="I12" s="226"/>
      <c r="J12" s="227"/>
      <c r="K12" s="188"/>
      <c r="L12" s="132"/>
      <c r="M12" s="252" t="str">
        <f t="shared" si="3"/>
        <v/>
      </c>
      <c r="N12" s="523"/>
      <c r="O12" s="523"/>
      <c r="P12" s="523"/>
    </row>
    <row r="13" spans="2:16" ht="21" customHeight="1" x14ac:dyDescent="0.25">
      <c r="B13" s="36">
        <v>16</v>
      </c>
      <c r="C13" s="53">
        <f t="shared" si="1"/>
        <v>0</v>
      </c>
      <c r="D13" s="225">
        <f t="shared" si="2"/>
        <v>0</v>
      </c>
      <c r="E13" s="226"/>
      <c r="F13" s="227"/>
      <c r="G13" s="226"/>
      <c r="H13" s="227"/>
      <c r="I13" s="226"/>
      <c r="J13" s="227"/>
      <c r="K13" s="188"/>
      <c r="L13" s="132"/>
      <c r="M13" s="252" t="str">
        <f t="shared" si="3"/>
        <v/>
      </c>
      <c r="N13" s="523"/>
      <c r="O13" s="523"/>
      <c r="P13" s="523"/>
    </row>
    <row r="14" spans="2:16" ht="21" customHeight="1" x14ac:dyDescent="0.25">
      <c r="B14" s="36">
        <v>17</v>
      </c>
      <c r="C14" s="53">
        <f t="shared" si="1"/>
        <v>0</v>
      </c>
      <c r="D14" s="225">
        <f t="shared" si="2"/>
        <v>0</v>
      </c>
      <c r="E14" s="226"/>
      <c r="F14" s="227"/>
      <c r="G14" s="226"/>
      <c r="H14" s="227"/>
      <c r="I14" s="226"/>
      <c r="J14" s="227"/>
      <c r="K14" s="188"/>
      <c r="L14" s="132"/>
      <c r="M14" s="252" t="str">
        <f t="shared" si="3"/>
        <v/>
      </c>
      <c r="N14" s="523"/>
      <c r="O14" s="523"/>
      <c r="P14" s="523"/>
    </row>
    <row r="15" spans="2:16" ht="21" customHeight="1" x14ac:dyDescent="0.25">
      <c r="B15" s="36">
        <v>18</v>
      </c>
      <c r="C15" s="53">
        <f t="shared" si="1"/>
        <v>0</v>
      </c>
      <c r="D15" s="225">
        <f t="shared" si="2"/>
        <v>0</v>
      </c>
      <c r="E15" s="226"/>
      <c r="F15" s="227"/>
      <c r="G15" s="226"/>
      <c r="H15" s="227"/>
      <c r="I15" s="226"/>
      <c r="J15" s="227"/>
      <c r="K15" s="188"/>
      <c r="L15" s="132"/>
      <c r="M15" s="252" t="str">
        <f t="shared" si="3"/>
        <v/>
      </c>
      <c r="N15" s="523"/>
      <c r="O15" s="523"/>
      <c r="P15" s="523"/>
    </row>
    <row r="16" spans="2:16" ht="21" customHeight="1" thickBot="1" x14ac:dyDescent="0.3">
      <c r="B16" s="219" t="s">
        <v>144</v>
      </c>
      <c r="C16" s="55">
        <f t="shared" si="1"/>
        <v>0</v>
      </c>
      <c r="D16" s="228">
        <f t="shared" si="2"/>
        <v>0</v>
      </c>
      <c r="E16" s="229"/>
      <c r="F16" s="230"/>
      <c r="G16" s="229"/>
      <c r="H16" s="230"/>
      <c r="I16" s="229"/>
      <c r="J16" s="230"/>
      <c r="K16" s="189"/>
      <c r="L16" s="231"/>
      <c r="M16" s="252" t="str">
        <f t="shared" si="3"/>
        <v/>
      </c>
      <c r="N16" s="523"/>
      <c r="O16" s="523"/>
      <c r="P16" s="523"/>
    </row>
    <row r="17" spans="2:16" ht="20.25" customHeight="1" thickTop="1" x14ac:dyDescent="0.25">
      <c r="B17" s="220"/>
      <c r="C17" s="524" t="str">
        <f>IF(OR(M6="***",M7="***",M8="***",M9="***",M10="***",M11="***",M12="***",M13="***",M14="***",M15="***",M16="***"),"*** = Indique la cantidad de hijos en la columna que corresponda. Si no hay hijos que indicar, anote un 0.","")</f>
        <v/>
      </c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251"/>
      <c r="P17" s="251"/>
    </row>
    <row r="18" spans="2:16" ht="20.25" customHeight="1" x14ac:dyDescent="0.25">
      <c r="C18" s="524" t="str">
        <f>IF(OR(M6="xxx",M7="xxx",M8="xxx",M9="xxx",M10="xxx",M11="xxx",M12="xxx",M13="xxx",M14="xxx",M15="xxx",M16="xxx"),"xxx = Indique la cantidad de madres o padres en la respectiva columna.","")</f>
        <v/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251"/>
      <c r="P18" s="251"/>
    </row>
    <row r="19" spans="2:16" ht="20.25" customHeight="1" x14ac:dyDescent="0.25">
      <c r="B19" s="210" t="s">
        <v>622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1"/>
      <c r="P19" s="251"/>
    </row>
    <row r="20" spans="2:16" ht="21" customHeight="1" x14ac:dyDescent="0.25">
      <c r="B20" s="457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9"/>
      <c r="O20" s="234"/>
    </row>
    <row r="21" spans="2:16" ht="21" customHeight="1" x14ac:dyDescent="0.25"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2"/>
      <c r="O21" s="234"/>
    </row>
    <row r="22" spans="2:16" ht="21" customHeight="1" x14ac:dyDescent="0.25">
      <c r="B22" s="463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5"/>
      <c r="O22" s="234"/>
      <c r="P22" s="216"/>
    </row>
    <row r="23" spans="2:16" x14ac:dyDescent="0.25">
      <c r="P23" s="216"/>
    </row>
    <row r="24" spans="2:16" x14ac:dyDescent="0.25">
      <c r="P24" s="216"/>
    </row>
  </sheetData>
  <sheetProtection algorithmName="SHA-512" hashValue="XR+9FLNoUdbldFTswCRePbqsxc4oeY6o/xZVu4CLNFDF/E1KXSOBK+9mEHXDXAdKsOzAs7djcBxus4MERVyLWw==" saltValue="7+iak/HDxwXnldQ6af5qDA==" spinCount="100000" sheet="1" objects="1" scenarios="1"/>
  <mergeCells count="10">
    <mergeCell ref="B20:N22"/>
    <mergeCell ref="B3:B4"/>
    <mergeCell ref="C3:D3"/>
    <mergeCell ref="E3:F3"/>
    <mergeCell ref="G3:H3"/>
    <mergeCell ref="I3:J3"/>
    <mergeCell ref="K3:L3"/>
    <mergeCell ref="N3:P16"/>
    <mergeCell ref="C17:N17"/>
    <mergeCell ref="C18:N18"/>
  </mergeCells>
  <conditionalFormatting sqref="C5:D16">
    <cfRule type="cellIs" dxfId="23" priority="15" operator="equal">
      <formula>0</formula>
    </cfRule>
  </conditionalFormatting>
  <conditionalFormatting sqref="E5:L5">
    <cfRule type="cellIs" dxfId="22" priority="5" operator="equal">
      <formula>0</formula>
    </cfRule>
  </conditionalFormatting>
  <printOptions horizontalCentered="1" verticalCentered="1"/>
  <pageMargins left="0" right="0" top="0.31496062992125984" bottom="0.43307086614173229" header="0.31496062992125984" footer="0.19685039370078741"/>
  <pageSetup scale="97" orientation="landscape" r:id="rId1"/>
  <headerFooter>
    <oddFooter>&amp;R&amp;"+,Negrita Cursiva"Aula Edad&amp;"+,Cursiva", página 9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">
    <pageSetUpPr fitToPage="1"/>
  </sheetPr>
  <dimension ref="B1:H39"/>
  <sheetViews>
    <sheetView showGridLines="0" zoomScale="90" zoomScaleNormal="90" workbookViewId="0"/>
  </sheetViews>
  <sheetFormatPr baseColWidth="10" defaultColWidth="11.44140625" defaultRowHeight="13.8" x14ac:dyDescent="0.25"/>
  <cols>
    <col min="1" max="1" width="8.77734375" style="1" customWidth="1"/>
    <col min="2" max="2" width="60" style="1" customWidth="1"/>
    <col min="3" max="6" width="13.21875" style="1" customWidth="1"/>
    <col min="7" max="16384" width="11.44140625" style="1"/>
  </cols>
  <sheetData>
    <row r="1" spans="2:8" ht="21" customHeight="1" x14ac:dyDescent="0.25"/>
    <row r="2" spans="2:8" ht="17.399999999999999" x14ac:dyDescent="0.3">
      <c r="B2" s="303" t="s">
        <v>993</v>
      </c>
      <c r="C2" s="41"/>
      <c r="D2" s="41"/>
      <c r="E2" s="162"/>
      <c r="F2" s="162"/>
    </row>
    <row r="3" spans="2:8" ht="18" thickBot="1" x14ac:dyDescent="0.35">
      <c r="B3" s="308" t="s">
        <v>698</v>
      </c>
      <c r="C3" s="43"/>
      <c r="D3" s="43"/>
      <c r="E3" s="43"/>
      <c r="F3" s="43"/>
    </row>
    <row r="4" spans="2:8" ht="30.75" customHeight="1" thickTop="1" thickBot="1" x14ac:dyDescent="0.3">
      <c r="B4" s="46" t="s">
        <v>715</v>
      </c>
      <c r="C4" s="47" t="s">
        <v>0</v>
      </c>
      <c r="D4" s="48" t="s">
        <v>640</v>
      </c>
      <c r="E4" s="49" t="s">
        <v>641</v>
      </c>
      <c r="F4" s="134" t="s">
        <v>642</v>
      </c>
    </row>
    <row r="5" spans="2:8" ht="21.75" customHeight="1" thickTop="1" x14ac:dyDescent="0.25">
      <c r="B5" s="163" t="s">
        <v>699</v>
      </c>
      <c r="C5" s="50">
        <f>SUM(C6:C8)</f>
        <v>0</v>
      </c>
      <c r="D5" s="164">
        <f>SUM(D6:D8)</f>
        <v>0</v>
      </c>
      <c r="E5" s="68">
        <f t="shared" ref="E5:F5" si="0">SUM(E6:E8)</f>
        <v>0</v>
      </c>
      <c r="F5" s="165">
        <f t="shared" si="0"/>
        <v>0</v>
      </c>
      <c r="G5" s="166"/>
      <c r="H5" s="166"/>
    </row>
    <row r="6" spans="2:8" ht="21.75" customHeight="1" x14ac:dyDescent="0.25">
      <c r="B6" s="238" t="s">
        <v>700</v>
      </c>
      <c r="C6" s="53">
        <f t="shared" ref="C6:C18" si="1">SUM(D6:F6)</f>
        <v>0</v>
      </c>
      <c r="D6" s="54"/>
      <c r="E6" s="167"/>
      <c r="F6" s="132"/>
    </row>
    <row r="7" spans="2:8" ht="21.75" customHeight="1" x14ac:dyDescent="0.25">
      <c r="B7" s="238" t="s">
        <v>701</v>
      </c>
      <c r="C7" s="53">
        <f t="shared" si="1"/>
        <v>0</v>
      </c>
      <c r="D7" s="54"/>
      <c r="E7" s="167"/>
      <c r="F7" s="132"/>
    </row>
    <row r="8" spans="2:8" ht="21.75" customHeight="1" x14ac:dyDescent="0.25">
      <c r="B8" s="239" t="s">
        <v>702</v>
      </c>
      <c r="C8" s="137">
        <f t="shared" si="1"/>
        <v>0</v>
      </c>
      <c r="D8" s="168"/>
      <c r="E8" s="169"/>
      <c r="F8" s="170"/>
    </row>
    <row r="9" spans="2:8" ht="21.75" customHeight="1" x14ac:dyDescent="0.25">
      <c r="B9" s="163" t="s">
        <v>703</v>
      </c>
      <c r="C9" s="171">
        <f>SUM(C10:C15)</f>
        <v>0</v>
      </c>
      <c r="D9" s="172">
        <f>SUM(D10:D15)</f>
        <v>0</v>
      </c>
      <c r="E9" s="173">
        <f>SUM(E10:E15)</f>
        <v>0</v>
      </c>
      <c r="F9" s="174">
        <f t="shared" ref="F9" si="2">SUM(F10:F15)</f>
        <v>0</v>
      </c>
    </row>
    <row r="10" spans="2:8" ht="21.75" customHeight="1" x14ac:dyDescent="0.25">
      <c r="B10" s="238" t="s">
        <v>704</v>
      </c>
      <c r="C10" s="53">
        <f t="shared" si="1"/>
        <v>0</v>
      </c>
      <c r="D10" s="54"/>
      <c r="E10" s="167"/>
      <c r="F10" s="132"/>
    </row>
    <row r="11" spans="2:8" ht="21.75" customHeight="1" x14ac:dyDescent="0.25">
      <c r="B11" s="238" t="s">
        <v>705</v>
      </c>
      <c r="C11" s="53">
        <f t="shared" si="1"/>
        <v>0</v>
      </c>
      <c r="D11" s="54"/>
      <c r="E11" s="167"/>
      <c r="F11" s="132"/>
    </row>
    <row r="12" spans="2:8" ht="21.75" customHeight="1" x14ac:dyDescent="0.25">
      <c r="B12" s="244" t="s">
        <v>958</v>
      </c>
      <c r="C12" s="53">
        <f t="shared" ref="C12" si="3">SUM(D12:F12)</f>
        <v>0</v>
      </c>
      <c r="D12" s="54"/>
      <c r="E12" s="167"/>
      <c r="F12" s="132"/>
    </row>
    <row r="13" spans="2:8" ht="21.75" customHeight="1" x14ac:dyDescent="0.25">
      <c r="B13" s="238" t="s">
        <v>706</v>
      </c>
      <c r="C13" s="53">
        <f t="shared" si="1"/>
        <v>0</v>
      </c>
      <c r="D13" s="54"/>
      <c r="E13" s="167"/>
      <c r="F13" s="132"/>
    </row>
    <row r="14" spans="2:8" ht="21.75" customHeight="1" x14ac:dyDescent="0.25">
      <c r="B14" s="238" t="s">
        <v>707</v>
      </c>
      <c r="C14" s="53">
        <f t="shared" si="1"/>
        <v>0</v>
      </c>
      <c r="D14" s="54"/>
      <c r="E14" s="167"/>
      <c r="F14" s="132"/>
    </row>
    <row r="15" spans="2:8" ht="21.75" customHeight="1" x14ac:dyDescent="0.25">
      <c r="B15" s="238" t="s">
        <v>708</v>
      </c>
      <c r="C15" s="53">
        <f>SUM(C16:C18)</f>
        <v>0</v>
      </c>
      <c r="D15" s="175">
        <f>SUM(D16:D18)</f>
        <v>0</v>
      </c>
      <c r="E15" s="73">
        <f t="shared" ref="E15:F15" si="4">SUM(E16:E18)</f>
        <v>0</v>
      </c>
      <c r="F15" s="176">
        <f t="shared" si="4"/>
        <v>0</v>
      </c>
    </row>
    <row r="16" spans="2:8" ht="21.75" customHeight="1" x14ac:dyDescent="0.25">
      <c r="B16" s="240" t="s">
        <v>701</v>
      </c>
      <c r="C16" s="177">
        <f t="shared" si="1"/>
        <v>0</v>
      </c>
      <c r="D16" s="178"/>
      <c r="E16" s="179"/>
      <c r="F16" s="180"/>
    </row>
    <row r="17" spans="2:6" ht="21.75" customHeight="1" x14ac:dyDescent="0.25">
      <c r="B17" s="240" t="s">
        <v>709</v>
      </c>
      <c r="C17" s="177">
        <f t="shared" si="1"/>
        <v>0</v>
      </c>
      <c r="D17" s="178"/>
      <c r="E17" s="179"/>
      <c r="F17" s="180"/>
    </row>
    <row r="18" spans="2:6" ht="21.75" customHeight="1" x14ac:dyDescent="0.25">
      <c r="B18" s="241" t="s">
        <v>710</v>
      </c>
      <c r="C18" s="137">
        <f t="shared" si="1"/>
        <v>0</v>
      </c>
      <c r="D18" s="168"/>
      <c r="E18" s="169"/>
      <c r="F18" s="170"/>
    </row>
    <row r="19" spans="2:6" ht="21.75" customHeight="1" x14ac:dyDescent="0.25">
      <c r="B19" s="245" t="s">
        <v>959</v>
      </c>
      <c r="C19" s="182">
        <f>SUM(C20:C24)</f>
        <v>0</v>
      </c>
      <c r="D19" s="248">
        <f>SUM(D20:D24)</f>
        <v>0</v>
      </c>
      <c r="E19" s="249">
        <f t="shared" ref="E19:F19" si="5">SUM(E20:E24)</f>
        <v>0</v>
      </c>
      <c r="F19" s="250">
        <f t="shared" si="5"/>
        <v>0</v>
      </c>
    </row>
    <row r="20" spans="2:6" ht="21.75" customHeight="1" x14ac:dyDescent="0.25">
      <c r="B20" s="246" t="s">
        <v>1310</v>
      </c>
      <c r="C20" s="182">
        <f t="shared" ref="C20:C21" si="6">SUM(D20:F20)</f>
        <v>0</v>
      </c>
      <c r="D20" s="183"/>
      <c r="E20" s="184"/>
      <c r="F20" s="185"/>
    </row>
    <row r="21" spans="2:6" ht="21.75" customHeight="1" x14ac:dyDescent="0.25">
      <c r="B21" s="246" t="s">
        <v>1311</v>
      </c>
      <c r="C21" s="182">
        <f t="shared" si="6"/>
        <v>0</v>
      </c>
      <c r="D21" s="183"/>
      <c r="E21" s="184"/>
      <c r="F21" s="185"/>
    </row>
    <row r="22" spans="2:6" ht="21.75" customHeight="1" x14ac:dyDescent="0.25">
      <c r="B22" s="246" t="s">
        <v>1312</v>
      </c>
      <c r="C22" s="182">
        <f t="shared" ref="C22:C24" si="7">SUM(D22:F22)</f>
        <v>0</v>
      </c>
      <c r="D22" s="183"/>
      <c r="E22" s="184"/>
      <c r="F22" s="185"/>
    </row>
    <row r="23" spans="2:6" ht="21.75" customHeight="1" x14ac:dyDescent="0.25">
      <c r="B23" s="246" t="s">
        <v>1313</v>
      </c>
      <c r="C23" s="182">
        <f t="shared" ref="C23" si="8">SUM(D23:F23)</f>
        <v>0</v>
      </c>
      <c r="D23" s="183"/>
      <c r="E23" s="184"/>
      <c r="F23" s="185"/>
    </row>
    <row r="24" spans="2:6" ht="21.75" customHeight="1" x14ac:dyDescent="0.25">
      <c r="B24" s="247" t="s">
        <v>1314</v>
      </c>
      <c r="C24" s="137">
        <f t="shared" si="7"/>
        <v>0</v>
      </c>
      <c r="D24" s="168"/>
      <c r="E24" s="169"/>
      <c r="F24" s="170"/>
    </row>
    <row r="25" spans="2:6" ht="21.75" customHeight="1" x14ac:dyDescent="0.25">
      <c r="B25" s="181" t="s">
        <v>711</v>
      </c>
      <c r="C25" s="171">
        <f>+C26+C27</f>
        <v>0</v>
      </c>
      <c r="D25" s="172">
        <f>SUM(D26:D27)</f>
        <v>0</v>
      </c>
      <c r="E25" s="173">
        <f t="shared" ref="E25:F25" si="9">SUM(E26:E27)</f>
        <v>0</v>
      </c>
      <c r="F25" s="174">
        <f t="shared" si="9"/>
        <v>0</v>
      </c>
    </row>
    <row r="26" spans="2:6" ht="21.75" customHeight="1" x14ac:dyDescent="0.25">
      <c r="B26" s="242" t="s">
        <v>712</v>
      </c>
      <c r="C26" s="182">
        <f t="shared" ref="C26:C27" si="10">SUM(D26:F26)</f>
        <v>0</v>
      </c>
      <c r="D26" s="183"/>
      <c r="E26" s="184"/>
      <c r="F26" s="185"/>
    </row>
    <row r="27" spans="2:6" ht="21.75" customHeight="1" thickBot="1" x14ac:dyDescent="0.3">
      <c r="B27" s="243" t="s">
        <v>713</v>
      </c>
      <c r="C27" s="77">
        <f t="shared" si="10"/>
        <v>0</v>
      </c>
      <c r="D27" s="56"/>
      <c r="E27" s="186"/>
      <c r="F27" s="133"/>
    </row>
    <row r="28" spans="2:6" ht="16.5" customHeight="1" thickTop="1" x14ac:dyDescent="0.25">
      <c r="B28" s="58"/>
      <c r="C28" s="166"/>
    </row>
    <row r="29" spans="2:6" x14ac:dyDescent="0.25">
      <c r="B29" s="40" t="s">
        <v>622</v>
      </c>
    </row>
    <row r="30" spans="2:6" ht="20.25" customHeight="1" x14ac:dyDescent="0.25">
      <c r="B30" s="525"/>
      <c r="C30" s="526"/>
      <c r="D30" s="526"/>
      <c r="E30" s="526"/>
      <c r="F30" s="527"/>
    </row>
    <row r="31" spans="2:6" ht="20.25" customHeight="1" x14ac:dyDescent="0.25">
      <c r="B31" s="528"/>
      <c r="C31" s="407"/>
      <c r="D31" s="407"/>
      <c r="E31" s="407"/>
      <c r="F31" s="529"/>
    </row>
    <row r="32" spans="2:6" ht="20.25" customHeight="1" x14ac:dyDescent="0.25">
      <c r="B32" s="528"/>
      <c r="C32" s="407"/>
      <c r="D32" s="407"/>
      <c r="E32" s="407"/>
      <c r="F32" s="529"/>
    </row>
    <row r="33" spans="2:6" ht="20.25" customHeight="1" x14ac:dyDescent="0.25">
      <c r="B33" s="530"/>
      <c r="C33" s="531"/>
      <c r="D33" s="531"/>
      <c r="E33" s="531"/>
      <c r="F33" s="532"/>
    </row>
    <row r="36" spans="2:6" ht="15" x14ac:dyDescent="0.25">
      <c r="B36" s="59"/>
      <c r="C36" s="17"/>
      <c r="D36" s="17"/>
    </row>
    <row r="37" spans="2:6" x14ac:dyDescent="0.25">
      <c r="B37" s="60"/>
    </row>
    <row r="38" spans="2:6" x14ac:dyDescent="0.25">
      <c r="B38" s="60"/>
    </row>
    <row r="39" spans="2:6" x14ac:dyDescent="0.25">
      <c r="B39" s="60"/>
    </row>
  </sheetData>
  <sheetProtection algorithmName="SHA-512" hashValue="vcVGNJAa8S/lB1Z5dvvtYGdlUl6QEWXYK26gz6c66KdmRjxhx60G9pMwoHHj06U650KdoJyVRr5WznCqt6VuPQ==" saltValue="tewA77a88Zh56eL65az+3A==" spinCount="100000" sheet="1" objects="1" scenarios="1"/>
  <mergeCells count="1">
    <mergeCell ref="B30:F33"/>
  </mergeCells>
  <conditionalFormatting sqref="C10:C14">
    <cfRule type="cellIs" dxfId="21" priority="5" operator="equal">
      <formula>0</formula>
    </cfRule>
  </conditionalFormatting>
  <conditionalFormatting sqref="C20:C24">
    <cfRule type="cellIs" dxfId="20" priority="1" operator="equal">
      <formula>0</formula>
    </cfRule>
  </conditionalFormatting>
  <conditionalFormatting sqref="C5:F5 C6:C8 C9:F9 C15:F15 C16:C18 C25:F25 C26:C27">
    <cfRule type="cellIs" dxfId="19" priority="7" operator="equal">
      <formula>0</formula>
    </cfRule>
  </conditionalFormatting>
  <conditionalFormatting sqref="C19:F19">
    <cfRule type="cellIs" dxfId="18" priority="4" operator="equal">
      <formula>0</formula>
    </cfRule>
  </conditionalFormatting>
  <dataValidations count="2">
    <dataValidation type="whole" allowBlank="1" showInputMessage="1" showErrorMessage="1" error="Debe incluir valores mayores a 0." sqref="D5:F5 C5:C8 C10:C14 C26:C27 C16:C18 C20:C24" xr:uid="{00000000-0002-0000-0B00-000000000000}">
      <formula1>1</formula1>
      <formula2>10000</formula2>
    </dataValidation>
    <dataValidation type="whole" operator="greaterThanOrEqual" allowBlank="1" showInputMessage="1" showErrorMessage="1" error="Debe incluir valores ENTEROS." sqref="D26:F27 D10:F14 D6:F8 D16:F18 D20:F24" xr:uid="{00000000-0002-0000-0B00-000001000000}">
      <formula1>0</formula1>
    </dataValidation>
  </dataValidations>
  <printOptions horizontalCentered="1" verticalCentered="1"/>
  <pageMargins left="0.15748031496062992" right="0.15748031496062992" top="0.15748031496062992" bottom="0.39370078740157483" header="0.31496062992125984" footer="0.15748031496062992"/>
  <pageSetup scale="92" fitToWidth="0" orientation="landscape" r:id="rId1"/>
  <headerFooter>
    <oddFooter>&amp;R&amp;"+,Negrita Cursiva"Aula Edad&amp;"+,Cursiva", página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">
    <pageSetUpPr fitToPage="1"/>
  </sheetPr>
  <dimension ref="B1:N18"/>
  <sheetViews>
    <sheetView showGridLines="0" zoomScale="95" zoomScaleNormal="95" workbookViewId="0"/>
  </sheetViews>
  <sheetFormatPr baseColWidth="10" defaultRowHeight="13.8" x14ac:dyDescent="0.3"/>
  <cols>
    <col min="1" max="1" width="6" style="10" customWidth="1"/>
    <col min="2" max="2" width="34.77734375" style="10" customWidth="1"/>
    <col min="3" max="14" width="8.21875" style="10" customWidth="1"/>
    <col min="15" max="249" width="11.44140625" style="10"/>
    <col min="250" max="250" width="32.21875" style="10" customWidth="1"/>
    <col min="251" max="262" width="8.5546875" style="10" customWidth="1"/>
    <col min="263" max="505" width="11.44140625" style="10"/>
    <col min="506" max="506" width="32.21875" style="10" customWidth="1"/>
    <col min="507" max="518" width="8.5546875" style="10" customWidth="1"/>
    <col min="519" max="761" width="11.44140625" style="10"/>
    <col min="762" max="762" width="32.21875" style="10" customWidth="1"/>
    <col min="763" max="774" width="8.5546875" style="10" customWidth="1"/>
    <col min="775" max="1017" width="11.44140625" style="10"/>
    <col min="1018" max="1018" width="32.21875" style="10" customWidth="1"/>
    <col min="1019" max="1030" width="8.5546875" style="10" customWidth="1"/>
    <col min="1031" max="1273" width="11.44140625" style="10"/>
    <col min="1274" max="1274" width="32.21875" style="10" customWidth="1"/>
    <col min="1275" max="1286" width="8.5546875" style="10" customWidth="1"/>
    <col min="1287" max="1529" width="11.44140625" style="10"/>
    <col min="1530" max="1530" width="32.21875" style="10" customWidth="1"/>
    <col min="1531" max="1542" width="8.5546875" style="10" customWidth="1"/>
    <col min="1543" max="1785" width="11.44140625" style="10"/>
    <col min="1786" max="1786" width="32.21875" style="10" customWidth="1"/>
    <col min="1787" max="1798" width="8.5546875" style="10" customWidth="1"/>
    <col min="1799" max="2041" width="11.44140625" style="10"/>
    <col min="2042" max="2042" width="32.21875" style="10" customWidth="1"/>
    <col min="2043" max="2054" width="8.5546875" style="10" customWidth="1"/>
    <col min="2055" max="2297" width="11.44140625" style="10"/>
    <col min="2298" max="2298" width="32.21875" style="10" customWidth="1"/>
    <col min="2299" max="2310" width="8.5546875" style="10" customWidth="1"/>
    <col min="2311" max="2553" width="11.44140625" style="10"/>
    <col min="2554" max="2554" width="32.21875" style="10" customWidth="1"/>
    <col min="2555" max="2566" width="8.5546875" style="10" customWidth="1"/>
    <col min="2567" max="2809" width="11.44140625" style="10"/>
    <col min="2810" max="2810" width="32.21875" style="10" customWidth="1"/>
    <col min="2811" max="2822" width="8.5546875" style="10" customWidth="1"/>
    <col min="2823" max="3065" width="11.44140625" style="10"/>
    <col min="3066" max="3066" width="32.21875" style="10" customWidth="1"/>
    <col min="3067" max="3078" width="8.5546875" style="10" customWidth="1"/>
    <col min="3079" max="3321" width="11.44140625" style="10"/>
    <col min="3322" max="3322" width="32.21875" style="10" customWidth="1"/>
    <col min="3323" max="3334" width="8.5546875" style="10" customWidth="1"/>
    <col min="3335" max="3577" width="11.44140625" style="10"/>
    <col min="3578" max="3578" width="32.21875" style="10" customWidth="1"/>
    <col min="3579" max="3590" width="8.5546875" style="10" customWidth="1"/>
    <col min="3591" max="3833" width="11.44140625" style="10"/>
    <col min="3834" max="3834" width="32.21875" style="10" customWidth="1"/>
    <col min="3835" max="3846" width="8.5546875" style="10" customWidth="1"/>
    <col min="3847" max="4089" width="11.44140625" style="10"/>
    <col min="4090" max="4090" width="32.21875" style="10" customWidth="1"/>
    <col min="4091" max="4102" width="8.5546875" style="10" customWidth="1"/>
    <col min="4103" max="4345" width="11.44140625" style="10"/>
    <col min="4346" max="4346" width="32.21875" style="10" customWidth="1"/>
    <col min="4347" max="4358" width="8.5546875" style="10" customWidth="1"/>
    <col min="4359" max="4601" width="11.44140625" style="10"/>
    <col min="4602" max="4602" width="32.21875" style="10" customWidth="1"/>
    <col min="4603" max="4614" width="8.5546875" style="10" customWidth="1"/>
    <col min="4615" max="4857" width="11.44140625" style="10"/>
    <col min="4858" max="4858" width="32.21875" style="10" customWidth="1"/>
    <col min="4859" max="4870" width="8.5546875" style="10" customWidth="1"/>
    <col min="4871" max="5113" width="11.44140625" style="10"/>
    <col min="5114" max="5114" width="32.21875" style="10" customWidth="1"/>
    <col min="5115" max="5126" width="8.5546875" style="10" customWidth="1"/>
    <col min="5127" max="5369" width="11.44140625" style="10"/>
    <col min="5370" max="5370" width="32.21875" style="10" customWidth="1"/>
    <col min="5371" max="5382" width="8.5546875" style="10" customWidth="1"/>
    <col min="5383" max="5625" width="11.44140625" style="10"/>
    <col min="5626" max="5626" width="32.21875" style="10" customWidth="1"/>
    <col min="5627" max="5638" width="8.5546875" style="10" customWidth="1"/>
    <col min="5639" max="5881" width="11.44140625" style="10"/>
    <col min="5882" max="5882" width="32.21875" style="10" customWidth="1"/>
    <col min="5883" max="5894" width="8.5546875" style="10" customWidth="1"/>
    <col min="5895" max="6137" width="11.44140625" style="10"/>
    <col min="6138" max="6138" width="32.21875" style="10" customWidth="1"/>
    <col min="6139" max="6150" width="8.5546875" style="10" customWidth="1"/>
    <col min="6151" max="6393" width="11.44140625" style="10"/>
    <col min="6394" max="6394" width="32.21875" style="10" customWidth="1"/>
    <col min="6395" max="6406" width="8.5546875" style="10" customWidth="1"/>
    <col min="6407" max="6649" width="11.44140625" style="10"/>
    <col min="6650" max="6650" width="32.21875" style="10" customWidth="1"/>
    <col min="6651" max="6662" width="8.5546875" style="10" customWidth="1"/>
    <col min="6663" max="6905" width="11.44140625" style="10"/>
    <col min="6906" max="6906" width="32.21875" style="10" customWidth="1"/>
    <col min="6907" max="6918" width="8.5546875" style="10" customWidth="1"/>
    <col min="6919" max="7161" width="11.44140625" style="10"/>
    <col min="7162" max="7162" width="32.21875" style="10" customWidth="1"/>
    <col min="7163" max="7174" width="8.5546875" style="10" customWidth="1"/>
    <col min="7175" max="7417" width="11.44140625" style="10"/>
    <col min="7418" max="7418" width="32.21875" style="10" customWidth="1"/>
    <col min="7419" max="7430" width="8.5546875" style="10" customWidth="1"/>
    <col min="7431" max="7673" width="11.44140625" style="10"/>
    <col min="7674" max="7674" width="32.21875" style="10" customWidth="1"/>
    <col min="7675" max="7686" width="8.5546875" style="10" customWidth="1"/>
    <col min="7687" max="7929" width="11.44140625" style="10"/>
    <col min="7930" max="7930" width="32.21875" style="10" customWidth="1"/>
    <col min="7931" max="7942" width="8.5546875" style="10" customWidth="1"/>
    <col min="7943" max="8185" width="11.44140625" style="10"/>
    <col min="8186" max="8186" width="32.21875" style="10" customWidth="1"/>
    <col min="8187" max="8198" width="8.5546875" style="10" customWidth="1"/>
    <col min="8199" max="8441" width="11.44140625" style="10"/>
    <col min="8442" max="8442" width="32.21875" style="10" customWidth="1"/>
    <col min="8443" max="8454" width="8.5546875" style="10" customWidth="1"/>
    <col min="8455" max="8697" width="11.44140625" style="10"/>
    <col min="8698" max="8698" width="32.21875" style="10" customWidth="1"/>
    <col min="8699" max="8710" width="8.5546875" style="10" customWidth="1"/>
    <col min="8711" max="8953" width="11.44140625" style="10"/>
    <col min="8954" max="8954" width="32.21875" style="10" customWidth="1"/>
    <col min="8955" max="8966" width="8.5546875" style="10" customWidth="1"/>
    <col min="8967" max="9209" width="11.44140625" style="10"/>
    <col min="9210" max="9210" width="32.21875" style="10" customWidth="1"/>
    <col min="9211" max="9222" width="8.5546875" style="10" customWidth="1"/>
    <col min="9223" max="9465" width="11.44140625" style="10"/>
    <col min="9466" max="9466" width="32.21875" style="10" customWidth="1"/>
    <col min="9467" max="9478" width="8.5546875" style="10" customWidth="1"/>
    <col min="9479" max="9721" width="11.44140625" style="10"/>
    <col min="9722" max="9722" width="32.21875" style="10" customWidth="1"/>
    <col min="9723" max="9734" width="8.5546875" style="10" customWidth="1"/>
    <col min="9735" max="9977" width="11.44140625" style="10"/>
    <col min="9978" max="9978" width="32.21875" style="10" customWidth="1"/>
    <col min="9979" max="9990" width="8.5546875" style="10" customWidth="1"/>
    <col min="9991" max="10233" width="11.44140625" style="10"/>
    <col min="10234" max="10234" width="32.21875" style="10" customWidth="1"/>
    <col min="10235" max="10246" width="8.5546875" style="10" customWidth="1"/>
    <col min="10247" max="10489" width="11.44140625" style="10"/>
    <col min="10490" max="10490" width="32.21875" style="10" customWidth="1"/>
    <col min="10491" max="10502" width="8.5546875" style="10" customWidth="1"/>
    <col min="10503" max="10745" width="11.44140625" style="10"/>
    <col min="10746" max="10746" width="32.21875" style="10" customWidth="1"/>
    <col min="10747" max="10758" width="8.5546875" style="10" customWidth="1"/>
    <col min="10759" max="11001" width="11.44140625" style="10"/>
    <col min="11002" max="11002" width="32.21875" style="10" customWidth="1"/>
    <col min="11003" max="11014" width="8.5546875" style="10" customWidth="1"/>
    <col min="11015" max="11257" width="11.44140625" style="10"/>
    <col min="11258" max="11258" width="32.21875" style="10" customWidth="1"/>
    <col min="11259" max="11270" width="8.5546875" style="10" customWidth="1"/>
    <col min="11271" max="11513" width="11.44140625" style="10"/>
    <col min="11514" max="11514" width="32.21875" style="10" customWidth="1"/>
    <col min="11515" max="11526" width="8.5546875" style="10" customWidth="1"/>
    <col min="11527" max="11769" width="11.44140625" style="10"/>
    <col min="11770" max="11770" width="32.21875" style="10" customWidth="1"/>
    <col min="11771" max="11782" width="8.5546875" style="10" customWidth="1"/>
    <col min="11783" max="12025" width="11.44140625" style="10"/>
    <col min="12026" max="12026" width="32.21875" style="10" customWidth="1"/>
    <col min="12027" max="12038" width="8.5546875" style="10" customWidth="1"/>
    <col min="12039" max="12281" width="11.44140625" style="10"/>
    <col min="12282" max="12282" width="32.21875" style="10" customWidth="1"/>
    <col min="12283" max="12294" width="8.5546875" style="10" customWidth="1"/>
    <col min="12295" max="12537" width="11.44140625" style="10"/>
    <col min="12538" max="12538" width="32.21875" style="10" customWidth="1"/>
    <col min="12539" max="12550" width="8.5546875" style="10" customWidth="1"/>
    <col min="12551" max="12793" width="11.44140625" style="10"/>
    <col min="12794" max="12794" width="32.21875" style="10" customWidth="1"/>
    <col min="12795" max="12806" width="8.5546875" style="10" customWidth="1"/>
    <col min="12807" max="13049" width="11.44140625" style="10"/>
    <col min="13050" max="13050" width="32.21875" style="10" customWidth="1"/>
    <col min="13051" max="13062" width="8.5546875" style="10" customWidth="1"/>
    <col min="13063" max="13305" width="11.44140625" style="10"/>
    <col min="13306" max="13306" width="32.21875" style="10" customWidth="1"/>
    <col min="13307" max="13318" width="8.5546875" style="10" customWidth="1"/>
    <col min="13319" max="13561" width="11.44140625" style="10"/>
    <col min="13562" max="13562" width="32.21875" style="10" customWidth="1"/>
    <col min="13563" max="13574" width="8.5546875" style="10" customWidth="1"/>
    <col min="13575" max="13817" width="11.44140625" style="10"/>
    <col min="13818" max="13818" width="32.21875" style="10" customWidth="1"/>
    <col min="13819" max="13830" width="8.5546875" style="10" customWidth="1"/>
    <col min="13831" max="14073" width="11.44140625" style="10"/>
    <col min="14074" max="14074" width="32.21875" style="10" customWidth="1"/>
    <col min="14075" max="14086" width="8.5546875" style="10" customWidth="1"/>
    <col min="14087" max="14329" width="11.44140625" style="10"/>
    <col min="14330" max="14330" width="32.21875" style="10" customWidth="1"/>
    <col min="14331" max="14342" width="8.5546875" style="10" customWidth="1"/>
    <col min="14343" max="14585" width="11.44140625" style="10"/>
    <col min="14586" max="14586" width="32.21875" style="10" customWidth="1"/>
    <col min="14587" max="14598" width="8.5546875" style="10" customWidth="1"/>
    <col min="14599" max="14841" width="11.44140625" style="10"/>
    <col min="14842" max="14842" width="32.21875" style="10" customWidth="1"/>
    <col min="14843" max="14854" width="8.5546875" style="10" customWidth="1"/>
    <col min="14855" max="15097" width="11.44140625" style="10"/>
    <col min="15098" max="15098" width="32.21875" style="10" customWidth="1"/>
    <col min="15099" max="15110" width="8.5546875" style="10" customWidth="1"/>
    <col min="15111" max="15353" width="11.44140625" style="10"/>
    <col min="15354" max="15354" width="32.21875" style="10" customWidth="1"/>
    <col min="15355" max="15366" width="8.5546875" style="10" customWidth="1"/>
    <col min="15367" max="15609" width="11.44140625" style="10"/>
    <col min="15610" max="15610" width="32.21875" style="10" customWidth="1"/>
    <col min="15611" max="15622" width="8.5546875" style="10" customWidth="1"/>
    <col min="15623" max="15865" width="11.44140625" style="10"/>
    <col min="15866" max="15866" width="32.21875" style="10" customWidth="1"/>
    <col min="15867" max="15878" width="8.5546875" style="10" customWidth="1"/>
    <col min="15879" max="16121" width="11.44140625" style="10"/>
    <col min="16122" max="16122" width="32.21875" style="10" customWidth="1"/>
    <col min="16123" max="16134" width="8.5546875" style="10" customWidth="1"/>
    <col min="16135" max="16378" width="11.44140625" style="10"/>
    <col min="16379" max="16384" width="11.44140625" style="10" customWidth="1"/>
  </cols>
  <sheetData>
    <row r="1" spans="2:14" ht="18" customHeight="1" x14ac:dyDescent="0.3"/>
    <row r="2" spans="2:14" ht="17.399999999999999" x14ac:dyDescent="0.3">
      <c r="B2" s="309" t="s">
        <v>996</v>
      </c>
      <c r="C2" s="257"/>
      <c r="D2" s="257"/>
      <c r="E2" s="257"/>
      <c r="F2" s="257"/>
      <c r="G2" s="257"/>
    </row>
    <row r="3" spans="2:14" ht="19.8" thickBot="1" x14ac:dyDescent="0.35">
      <c r="B3" s="309" t="s">
        <v>995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2:14" ht="24" customHeight="1" thickTop="1" x14ac:dyDescent="0.3">
      <c r="B4" s="443" t="s">
        <v>969</v>
      </c>
      <c r="C4" s="446" t="s">
        <v>0</v>
      </c>
      <c r="D4" s="446"/>
      <c r="E4" s="446"/>
      <c r="F4" s="474" t="s">
        <v>640</v>
      </c>
      <c r="G4" s="475"/>
      <c r="H4" s="476"/>
      <c r="I4" s="474" t="s">
        <v>641</v>
      </c>
      <c r="J4" s="475"/>
      <c r="K4" s="475"/>
      <c r="L4" s="474" t="s">
        <v>642</v>
      </c>
      <c r="M4" s="475"/>
      <c r="N4" s="475"/>
    </row>
    <row r="5" spans="2:14" ht="28.5" customHeight="1" thickBot="1" x14ac:dyDescent="0.3">
      <c r="B5" s="444"/>
      <c r="C5" s="95" t="s">
        <v>0</v>
      </c>
      <c r="D5" s="63" t="s">
        <v>643</v>
      </c>
      <c r="E5" s="95" t="s">
        <v>970</v>
      </c>
      <c r="F5" s="259" t="s">
        <v>0</v>
      </c>
      <c r="G5" s="63" t="s">
        <v>643</v>
      </c>
      <c r="H5" s="260" t="s">
        <v>970</v>
      </c>
      <c r="I5" s="259" t="s">
        <v>0</v>
      </c>
      <c r="J5" s="63" t="s">
        <v>643</v>
      </c>
      <c r="K5" s="260" t="s">
        <v>970</v>
      </c>
      <c r="L5" s="95" t="s">
        <v>0</v>
      </c>
      <c r="M5" s="63" t="s">
        <v>643</v>
      </c>
      <c r="N5" s="95" t="s">
        <v>970</v>
      </c>
    </row>
    <row r="6" spans="2:14" ht="29.25" customHeight="1" thickTop="1" thickBot="1" x14ac:dyDescent="0.35">
      <c r="B6" s="261" t="s">
        <v>0</v>
      </c>
      <c r="C6" s="262">
        <f>+D6+E6</f>
        <v>0</v>
      </c>
      <c r="D6" s="263">
        <f>SUM(D7:D9)</f>
        <v>0</v>
      </c>
      <c r="E6" s="264">
        <f>SUM(E7:E9)</f>
        <v>0</v>
      </c>
      <c r="F6" s="265">
        <f>+G6+H6</f>
        <v>0</v>
      </c>
      <c r="G6" s="263">
        <f>SUM(G7:G9)</f>
        <v>0</v>
      </c>
      <c r="H6" s="266">
        <f>SUM(H7:H9)</f>
        <v>0</v>
      </c>
      <c r="I6" s="265">
        <f>+J6+K6</f>
        <v>0</v>
      </c>
      <c r="J6" s="263">
        <f>SUM(J7:J9)</f>
        <v>0</v>
      </c>
      <c r="K6" s="266">
        <f>SUM(K7:K9)</f>
        <v>0</v>
      </c>
      <c r="L6" s="264">
        <f>+M6+N6</f>
        <v>0</v>
      </c>
      <c r="M6" s="263">
        <f>SUM(M7:M9)</f>
        <v>0</v>
      </c>
      <c r="N6" s="264">
        <f>SUM(N7:N9)</f>
        <v>0</v>
      </c>
    </row>
    <row r="7" spans="2:14" ht="29.25" customHeight="1" x14ac:dyDescent="0.3">
      <c r="B7" s="267" t="s">
        <v>971</v>
      </c>
      <c r="C7" s="268">
        <f t="shared" ref="C7:C9" si="0">+D7+E7</f>
        <v>0</v>
      </c>
      <c r="D7" s="269">
        <f>+G7+J7+M7</f>
        <v>0</v>
      </c>
      <c r="E7" s="270">
        <f t="shared" ref="E7:E9" si="1">+H7+K7+N7</f>
        <v>0</v>
      </c>
      <c r="F7" s="271">
        <f>+G7+H7</f>
        <v>0</v>
      </c>
      <c r="G7" s="297"/>
      <c r="H7" s="298"/>
      <c r="I7" s="271">
        <f>+J7+K7</f>
        <v>0</v>
      </c>
      <c r="J7" s="297"/>
      <c r="K7" s="298"/>
      <c r="L7" s="271">
        <f>+M7+N7</f>
        <v>0</v>
      </c>
      <c r="M7" s="297"/>
      <c r="N7" s="301"/>
    </row>
    <row r="8" spans="2:14" ht="29.25" customHeight="1" x14ac:dyDescent="0.3">
      <c r="B8" s="267" t="s">
        <v>972</v>
      </c>
      <c r="C8" s="268">
        <f t="shared" si="0"/>
        <v>0</v>
      </c>
      <c r="D8" s="269">
        <f t="shared" ref="D8:D9" si="2">+G8+J8+M8</f>
        <v>0</v>
      </c>
      <c r="E8" s="270">
        <f t="shared" si="1"/>
        <v>0</v>
      </c>
      <c r="F8" s="271">
        <f t="shared" ref="F8:F9" si="3">+G8+H8</f>
        <v>0</v>
      </c>
      <c r="G8" s="297"/>
      <c r="H8" s="298"/>
      <c r="I8" s="271">
        <f t="shared" ref="I8:I9" si="4">+J8+K8</f>
        <v>0</v>
      </c>
      <c r="J8" s="297"/>
      <c r="K8" s="298"/>
      <c r="L8" s="271">
        <f t="shared" ref="L8:L9" si="5">+M8+N8</f>
        <v>0</v>
      </c>
      <c r="M8" s="297"/>
      <c r="N8" s="301"/>
    </row>
    <row r="9" spans="2:14" ht="29.25" customHeight="1" thickBot="1" x14ac:dyDescent="0.35">
      <c r="B9" s="272" t="s">
        <v>973</v>
      </c>
      <c r="C9" s="273">
        <f t="shared" si="0"/>
        <v>0</v>
      </c>
      <c r="D9" s="274">
        <f t="shared" si="2"/>
        <v>0</v>
      </c>
      <c r="E9" s="275">
        <f t="shared" si="1"/>
        <v>0</v>
      </c>
      <c r="F9" s="276">
        <f t="shared" si="3"/>
        <v>0</v>
      </c>
      <c r="G9" s="299"/>
      <c r="H9" s="300"/>
      <c r="I9" s="276">
        <f t="shared" si="4"/>
        <v>0</v>
      </c>
      <c r="J9" s="299"/>
      <c r="K9" s="300"/>
      <c r="L9" s="276">
        <f t="shared" si="5"/>
        <v>0</v>
      </c>
      <c r="M9" s="299"/>
      <c r="N9" s="302"/>
    </row>
    <row r="10" spans="2:14" ht="20.25" customHeight="1" thickTop="1" x14ac:dyDescent="0.3">
      <c r="B10" s="163" t="s">
        <v>138</v>
      </c>
      <c r="C10" s="277"/>
      <c r="D10" s="277"/>
      <c r="E10" s="277"/>
      <c r="G10" s="318" t="str">
        <f>IF(G6&gt;'CUADRO 1'!G15,"XX","")</f>
        <v/>
      </c>
      <c r="H10" s="318" t="str">
        <f>IF(H6&gt;'CUADRO 1'!H15,"XX","")</f>
        <v/>
      </c>
      <c r="I10" s="319"/>
      <c r="J10" s="318" t="str">
        <f>IF(J6&gt;'CUADRO 1'!J15,"XX","")</f>
        <v/>
      </c>
      <c r="K10" s="318" t="str">
        <f>IF(K6&gt;'CUADRO 1'!K15,"XX","")</f>
        <v/>
      </c>
      <c r="L10" s="319"/>
      <c r="M10" s="318" t="str">
        <f>IF(M6&gt;'CUADRO 1'!M15,"XX","")</f>
        <v/>
      </c>
      <c r="N10" s="318" t="str">
        <f>IF(N6&gt;'CUADRO 1'!N15,"XX","")</f>
        <v/>
      </c>
    </row>
    <row r="11" spans="2:14" ht="18" customHeight="1" x14ac:dyDescent="0.25">
      <c r="B11" s="542" t="s">
        <v>994</v>
      </c>
      <c r="C11" s="542"/>
      <c r="D11" s="542"/>
      <c r="E11" s="542"/>
      <c r="F11" s="1"/>
      <c r="G11" s="483" t="str">
        <f>IF(OR(G10="XX",H10="XX",J10="XX",K10="XX",M10="XX",N10="XX"),"XX = El dato de excluidos por motivo de trabajo, no puede ser mayor a lo reportado en la línea de Exclusión del Cuadro 1.","")</f>
        <v/>
      </c>
      <c r="H11" s="483"/>
      <c r="I11" s="483"/>
      <c r="J11" s="483"/>
      <c r="K11" s="483"/>
      <c r="L11" s="483"/>
      <c r="M11" s="483"/>
      <c r="N11" s="483"/>
    </row>
    <row r="12" spans="2:14" ht="18" customHeight="1" x14ac:dyDescent="0.3">
      <c r="B12" s="542"/>
      <c r="C12" s="542"/>
      <c r="D12" s="542"/>
      <c r="E12" s="542"/>
      <c r="G12" s="483"/>
      <c r="H12" s="483"/>
      <c r="I12" s="483"/>
      <c r="J12" s="483"/>
      <c r="K12" s="483"/>
      <c r="L12" s="483"/>
      <c r="M12" s="483"/>
      <c r="N12" s="483"/>
    </row>
    <row r="13" spans="2:14" ht="18" customHeight="1" x14ac:dyDescent="0.3">
      <c r="B13" s="542"/>
      <c r="C13" s="542"/>
      <c r="D13" s="542"/>
      <c r="E13" s="542"/>
      <c r="G13" s="483"/>
      <c r="H13" s="483"/>
      <c r="I13" s="483"/>
      <c r="J13" s="483"/>
      <c r="K13" s="483"/>
      <c r="L13" s="483"/>
      <c r="M13" s="483"/>
      <c r="N13" s="483"/>
    </row>
    <row r="14" spans="2:14" s="1" customFormat="1" ht="18" customHeight="1" x14ac:dyDescent="0.25">
      <c r="B14" s="278" t="s">
        <v>974</v>
      </c>
      <c r="C14" s="8"/>
      <c r="D14" s="279"/>
      <c r="E14" s="279"/>
    </row>
    <row r="15" spans="2:14" s="1" customFormat="1" ht="21" customHeight="1" x14ac:dyDescent="0.25">
      <c r="B15" s="533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5"/>
    </row>
    <row r="16" spans="2:14" s="1" customFormat="1" ht="21" customHeight="1" x14ac:dyDescent="0.25">
      <c r="B16" s="536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8"/>
    </row>
    <row r="17" spans="2:14" s="1" customFormat="1" ht="21" customHeight="1" x14ac:dyDescent="0.25">
      <c r="B17" s="536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8"/>
    </row>
    <row r="18" spans="2:14" ht="21" customHeight="1" x14ac:dyDescent="0.3">
      <c r="B18" s="539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1"/>
    </row>
  </sheetData>
  <sheetProtection algorithmName="SHA-512" hashValue="lzMs/wdPzwcsFIwdp8vuZhpju0TZftclV4/BKte5HfiBCQw8kafaW1LI0WNxUFacj1EacGVOFKXbpLdNR734eA==" saltValue="JAdnyMcqz3+D3C4avQe3gQ==" spinCount="100000" sheet="1" objects="1" scenarios="1"/>
  <protectedRanges>
    <protectedRange sqref="J7:K9 M7:N9 G7:H9" name="Rango1_3"/>
  </protectedRanges>
  <mergeCells count="8">
    <mergeCell ref="B15:N18"/>
    <mergeCell ref="B4:B5"/>
    <mergeCell ref="C4:E4"/>
    <mergeCell ref="F4:H4"/>
    <mergeCell ref="I4:K4"/>
    <mergeCell ref="L4:N4"/>
    <mergeCell ref="B11:E13"/>
    <mergeCell ref="G11:N13"/>
  </mergeCells>
  <conditionalFormatting sqref="C8:E10">
    <cfRule type="cellIs" dxfId="17" priority="11" operator="equal">
      <formula>0</formula>
    </cfRule>
  </conditionalFormatting>
  <conditionalFormatting sqref="C7:F7">
    <cfRule type="cellIs" dxfId="16" priority="13" operator="equal">
      <formula>0</formula>
    </cfRule>
  </conditionalFormatting>
  <conditionalFormatting sqref="C6:N6">
    <cfRule type="cellIs" dxfId="15" priority="3" operator="equal">
      <formula>0</formula>
    </cfRule>
  </conditionalFormatting>
  <conditionalFormatting sqref="F8:F9">
    <cfRule type="cellIs" dxfId="14" priority="1" operator="equal">
      <formula>0</formula>
    </cfRule>
  </conditionalFormatting>
  <conditionalFormatting sqref="G11:N13">
    <cfRule type="notContainsBlanks" dxfId="13" priority="10">
      <formula>LEN(TRIM(G11))&gt;0</formula>
    </cfRule>
  </conditionalFormatting>
  <conditionalFormatting sqref="I7:I9">
    <cfRule type="cellIs" dxfId="12" priority="4" operator="equal">
      <formula>0</formula>
    </cfRule>
  </conditionalFormatting>
  <conditionalFormatting sqref="L7:L9">
    <cfRule type="cellIs" dxfId="11" priority="7" operator="equal">
      <formula>0</formula>
    </cfRule>
  </conditionalFormatting>
  <dataValidations count="2">
    <dataValidation allowBlank="1" showErrorMessage="1" prompt="Sólo para Instituciones PRIVADAS." sqref="C6:N9" xr:uid="{00000000-0002-0000-0C00-000000000000}"/>
    <dataValidation allowBlank="1" showInputMessage="1" showErrorMessage="1" prompt="Sólo para Instituciones PRIVADAS." sqref="IU65530:IV65531 SQ65530:SR65531 ACM65530:ACN65531 AMI65530:AMJ65531 AWE65530:AWF65531 BGA65530:BGB65531 BPW65530:BPX65531 BZS65530:BZT65531 CJO65530:CJP65531 CTK65530:CTL65531 DDG65530:DDH65531 DNC65530:DND65531 DWY65530:DWZ65531 EGU65530:EGV65531 EQQ65530:EQR65531 FAM65530:FAN65531 FKI65530:FKJ65531 FUE65530:FUF65531 GEA65530:GEB65531 GNW65530:GNX65531 GXS65530:GXT65531 HHO65530:HHP65531 HRK65530:HRL65531 IBG65530:IBH65531 ILC65530:ILD65531 IUY65530:IUZ65531 JEU65530:JEV65531 JOQ65530:JOR65531 JYM65530:JYN65531 KII65530:KIJ65531 KSE65530:KSF65531 LCA65530:LCB65531 LLW65530:LLX65531 LVS65530:LVT65531 MFO65530:MFP65531 MPK65530:MPL65531 MZG65530:MZH65531 NJC65530:NJD65531 NSY65530:NSZ65531 OCU65530:OCV65531 OMQ65530:OMR65531 OWM65530:OWN65531 PGI65530:PGJ65531 PQE65530:PQF65531 QAA65530:QAB65531 QJW65530:QJX65531 QTS65530:QTT65531 RDO65530:RDP65531 RNK65530:RNL65531 RXG65530:RXH65531 SHC65530:SHD65531 SQY65530:SQZ65531 TAU65530:TAV65531 TKQ65530:TKR65531 TUM65530:TUN65531 UEI65530:UEJ65531 UOE65530:UOF65531 UYA65530:UYB65531 VHW65530:VHX65531 VRS65530:VRT65531 WBO65530:WBP65531 WLK65530:WLL65531 WVG65530:WVH65531 IU131066:IV131067 SQ131066:SR131067 ACM131066:ACN131067 AMI131066:AMJ131067 AWE131066:AWF131067 BGA131066:BGB131067 BPW131066:BPX131067 BZS131066:BZT131067 CJO131066:CJP131067 CTK131066:CTL131067 DDG131066:DDH131067 DNC131066:DND131067 DWY131066:DWZ131067 EGU131066:EGV131067 EQQ131066:EQR131067 FAM131066:FAN131067 FKI131066:FKJ131067 FUE131066:FUF131067 GEA131066:GEB131067 GNW131066:GNX131067 GXS131066:GXT131067 HHO131066:HHP131067 HRK131066:HRL131067 IBG131066:IBH131067 ILC131066:ILD131067 IUY131066:IUZ131067 JEU131066:JEV131067 JOQ131066:JOR131067 JYM131066:JYN131067 KII131066:KIJ131067 KSE131066:KSF131067 LCA131066:LCB131067 LLW131066:LLX131067 LVS131066:LVT131067 MFO131066:MFP131067 MPK131066:MPL131067 MZG131066:MZH131067 NJC131066:NJD131067 NSY131066:NSZ131067 OCU131066:OCV131067 OMQ131066:OMR131067 OWM131066:OWN131067 PGI131066:PGJ131067 PQE131066:PQF131067 QAA131066:QAB131067 QJW131066:QJX131067 QTS131066:QTT131067 RDO131066:RDP131067 RNK131066:RNL131067 RXG131066:RXH131067 SHC131066:SHD131067 SQY131066:SQZ131067 TAU131066:TAV131067 TKQ131066:TKR131067 TUM131066:TUN131067 UEI131066:UEJ131067 UOE131066:UOF131067 UYA131066:UYB131067 VHW131066:VHX131067 VRS131066:VRT131067 WBO131066:WBP131067 WLK131066:WLL131067 WVG131066:WVH131067 IU196602:IV196603 SQ196602:SR196603 ACM196602:ACN196603 AMI196602:AMJ196603 AWE196602:AWF196603 BGA196602:BGB196603 BPW196602:BPX196603 BZS196602:BZT196603 CJO196602:CJP196603 CTK196602:CTL196603 DDG196602:DDH196603 DNC196602:DND196603 DWY196602:DWZ196603 EGU196602:EGV196603 EQQ196602:EQR196603 FAM196602:FAN196603 FKI196602:FKJ196603 FUE196602:FUF196603 GEA196602:GEB196603 GNW196602:GNX196603 GXS196602:GXT196603 HHO196602:HHP196603 HRK196602:HRL196603 IBG196602:IBH196603 ILC196602:ILD196603 IUY196602:IUZ196603 JEU196602:JEV196603 JOQ196602:JOR196603 JYM196602:JYN196603 KII196602:KIJ196603 KSE196602:KSF196603 LCA196602:LCB196603 LLW196602:LLX196603 LVS196602:LVT196603 MFO196602:MFP196603 MPK196602:MPL196603 MZG196602:MZH196603 NJC196602:NJD196603 NSY196602:NSZ196603 OCU196602:OCV196603 OMQ196602:OMR196603 OWM196602:OWN196603 PGI196602:PGJ196603 PQE196602:PQF196603 QAA196602:QAB196603 QJW196602:QJX196603 QTS196602:QTT196603 RDO196602:RDP196603 RNK196602:RNL196603 RXG196602:RXH196603 SHC196602:SHD196603 SQY196602:SQZ196603 TAU196602:TAV196603 TKQ196602:TKR196603 TUM196602:TUN196603 UEI196602:UEJ196603 UOE196602:UOF196603 UYA196602:UYB196603 VHW196602:VHX196603 VRS196602:VRT196603 WBO196602:WBP196603 WLK196602:WLL196603 WVG196602:WVH196603 IU262138:IV262139 SQ262138:SR262139 ACM262138:ACN262139 AMI262138:AMJ262139 AWE262138:AWF262139 BGA262138:BGB262139 BPW262138:BPX262139 BZS262138:BZT262139 CJO262138:CJP262139 CTK262138:CTL262139 DDG262138:DDH262139 DNC262138:DND262139 DWY262138:DWZ262139 EGU262138:EGV262139 EQQ262138:EQR262139 FAM262138:FAN262139 FKI262138:FKJ262139 FUE262138:FUF262139 GEA262138:GEB262139 GNW262138:GNX262139 GXS262138:GXT262139 HHO262138:HHP262139 HRK262138:HRL262139 IBG262138:IBH262139 ILC262138:ILD262139 IUY262138:IUZ262139 JEU262138:JEV262139 JOQ262138:JOR262139 JYM262138:JYN262139 KII262138:KIJ262139 KSE262138:KSF262139 LCA262138:LCB262139 LLW262138:LLX262139 LVS262138:LVT262139 MFO262138:MFP262139 MPK262138:MPL262139 MZG262138:MZH262139 NJC262138:NJD262139 NSY262138:NSZ262139 OCU262138:OCV262139 OMQ262138:OMR262139 OWM262138:OWN262139 PGI262138:PGJ262139 PQE262138:PQF262139 QAA262138:QAB262139 QJW262138:QJX262139 QTS262138:QTT262139 RDO262138:RDP262139 RNK262138:RNL262139 RXG262138:RXH262139 SHC262138:SHD262139 SQY262138:SQZ262139 TAU262138:TAV262139 TKQ262138:TKR262139 TUM262138:TUN262139 UEI262138:UEJ262139 UOE262138:UOF262139 UYA262138:UYB262139 VHW262138:VHX262139 VRS262138:VRT262139 WBO262138:WBP262139 WLK262138:WLL262139 WVG262138:WVH262139 IU327674:IV327675 SQ327674:SR327675 ACM327674:ACN327675 AMI327674:AMJ327675 AWE327674:AWF327675 BGA327674:BGB327675 BPW327674:BPX327675 BZS327674:BZT327675 CJO327674:CJP327675 CTK327674:CTL327675 DDG327674:DDH327675 DNC327674:DND327675 DWY327674:DWZ327675 EGU327674:EGV327675 EQQ327674:EQR327675 FAM327674:FAN327675 FKI327674:FKJ327675 FUE327674:FUF327675 GEA327674:GEB327675 GNW327674:GNX327675 GXS327674:GXT327675 HHO327674:HHP327675 HRK327674:HRL327675 IBG327674:IBH327675 ILC327674:ILD327675 IUY327674:IUZ327675 JEU327674:JEV327675 JOQ327674:JOR327675 JYM327674:JYN327675 KII327674:KIJ327675 KSE327674:KSF327675 LCA327674:LCB327675 LLW327674:LLX327675 LVS327674:LVT327675 MFO327674:MFP327675 MPK327674:MPL327675 MZG327674:MZH327675 NJC327674:NJD327675 NSY327674:NSZ327675 OCU327674:OCV327675 OMQ327674:OMR327675 OWM327674:OWN327675 PGI327674:PGJ327675 PQE327674:PQF327675 QAA327674:QAB327675 QJW327674:QJX327675 QTS327674:QTT327675 RDO327674:RDP327675 RNK327674:RNL327675 RXG327674:RXH327675 SHC327674:SHD327675 SQY327674:SQZ327675 TAU327674:TAV327675 TKQ327674:TKR327675 TUM327674:TUN327675 UEI327674:UEJ327675 UOE327674:UOF327675 UYA327674:UYB327675 VHW327674:VHX327675 VRS327674:VRT327675 WBO327674:WBP327675 WLK327674:WLL327675 WVG327674:WVH327675 IU393210:IV393211 SQ393210:SR393211 ACM393210:ACN393211 AMI393210:AMJ393211 AWE393210:AWF393211 BGA393210:BGB393211 BPW393210:BPX393211 BZS393210:BZT393211 CJO393210:CJP393211 CTK393210:CTL393211 DDG393210:DDH393211 DNC393210:DND393211 DWY393210:DWZ393211 EGU393210:EGV393211 EQQ393210:EQR393211 FAM393210:FAN393211 FKI393210:FKJ393211 FUE393210:FUF393211 GEA393210:GEB393211 GNW393210:GNX393211 GXS393210:GXT393211 HHO393210:HHP393211 HRK393210:HRL393211 IBG393210:IBH393211 ILC393210:ILD393211 IUY393210:IUZ393211 JEU393210:JEV393211 JOQ393210:JOR393211 JYM393210:JYN393211 KII393210:KIJ393211 KSE393210:KSF393211 LCA393210:LCB393211 LLW393210:LLX393211 LVS393210:LVT393211 MFO393210:MFP393211 MPK393210:MPL393211 MZG393210:MZH393211 NJC393210:NJD393211 NSY393210:NSZ393211 OCU393210:OCV393211 OMQ393210:OMR393211 OWM393210:OWN393211 PGI393210:PGJ393211 PQE393210:PQF393211 QAA393210:QAB393211 QJW393210:QJX393211 QTS393210:QTT393211 RDO393210:RDP393211 RNK393210:RNL393211 RXG393210:RXH393211 SHC393210:SHD393211 SQY393210:SQZ393211 TAU393210:TAV393211 TKQ393210:TKR393211 TUM393210:TUN393211 UEI393210:UEJ393211 UOE393210:UOF393211 UYA393210:UYB393211 VHW393210:VHX393211 VRS393210:VRT393211 WBO393210:WBP393211 WLK393210:WLL393211 WVG393210:WVH393211 IU458746:IV458747 SQ458746:SR458747 ACM458746:ACN458747 AMI458746:AMJ458747 AWE458746:AWF458747 BGA458746:BGB458747 BPW458746:BPX458747 BZS458746:BZT458747 CJO458746:CJP458747 CTK458746:CTL458747 DDG458746:DDH458747 DNC458746:DND458747 DWY458746:DWZ458747 EGU458746:EGV458747 EQQ458746:EQR458747 FAM458746:FAN458747 FKI458746:FKJ458747 FUE458746:FUF458747 GEA458746:GEB458747 GNW458746:GNX458747 GXS458746:GXT458747 HHO458746:HHP458747 HRK458746:HRL458747 IBG458746:IBH458747 ILC458746:ILD458747 IUY458746:IUZ458747 JEU458746:JEV458747 JOQ458746:JOR458747 JYM458746:JYN458747 KII458746:KIJ458747 KSE458746:KSF458747 LCA458746:LCB458747 LLW458746:LLX458747 LVS458746:LVT458747 MFO458746:MFP458747 MPK458746:MPL458747 MZG458746:MZH458747 NJC458746:NJD458747 NSY458746:NSZ458747 OCU458746:OCV458747 OMQ458746:OMR458747 OWM458746:OWN458747 PGI458746:PGJ458747 PQE458746:PQF458747 QAA458746:QAB458747 QJW458746:QJX458747 QTS458746:QTT458747 RDO458746:RDP458747 RNK458746:RNL458747 RXG458746:RXH458747 SHC458746:SHD458747 SQY458746:SQZ458747 TAU458746:TAV458747 TKQ458746:TKR458747 TUM458746:TUN458747 UEI458746:UEJ458747 UOE458746:UOF458747 UYA458746:UYB458747 VHW458746:VHX458747 VRS458746:VRT458747 WBO458746:WBP458747 WLK458746:WLL458747 WVG458746:WVH458747 IU524282:IV524283 SQ524282:SR524283 ACM524282:ACN524283 AMI524282:AMJ524283 AWE524282:AWF524283 BGA524282:BGB524283 BPW524282:BPX524283 BZS524282:BZT524283 CJO524282:CJP524283 CTK524282:CTL524283 DDG524282:DDH524283 DNC524282:DND524283 DWY524282:DWZ524283 EGU524282:EGV524283 EQQ524282:EQR524283 FAM524282:FAN524283 FKI524282:FKJ524283 FUE524282:FUF524283 GEA524282:GEB524283 GNW524282:GNX524283 GXS524282:GXT524283 HHO524282:HHP524283 HRK524282:HRL524283 IBG524282:IBH524283 ILC524282:ILD524283 IUY524282:IUZ524283 JEU524282:JEV524283 JOQ524282:JOR524283 JYM524282:JYN524283 KII524282:KIJ524283 KSE524282:KSF524283 LCA524282:LCB524283 LLW524282:LLX524283 LVS524282:LVT524283 MFO524282:MFP524283 MPK524282:MPL524283 MZG524282:MZH524283 NJC524282:NJD524283 NSY524282:NSZ524283 OCU524282:OCV524283 OMQ524282:OMR524283 OWM524282:OWN524283 PGI524282:PGJ524283 PQE524282:PQF524283 QAA524282:QAB524283 QJW524282:QJX524283 QTS524282:QTT524283 RDO524282:RDP524283 RNK524282:RNL524283 RXG524282:RXH524283 SHC524282:SHD524283 SQY524282:SQZ524283 TAU524282:TAV524283 TKQ524282:TKR524283 TUM524282:TUN524283 UEI524282:UEJ524283 UOE524282:UOF524283 UYA524282:UYB524283 VHW524282:VHX524283 VRS524282:VRT524283 WBO524282:WBP524283 WLK524282:WLL524283 WVG524282:WVH524283 IU589818:IV589819 SQ589818:SR589819 ACM589818:ACN589819 AMI589818:AMJ589819 AWE589818:AWF589819 BGA589818:BGB589819 BPW589818:BPX589819 BZS589818:BZT589819 CJO589818:CJP589819 CTK589818:CTL589819 DDG589818:DDH589819 DNC589818:DND589819 DWY589818:DWZ589819 EGU589818:EGV589819 EQQ589818:EQR589819 FAM589818:FAN589819 FKI589818:FKJ589819 FUE589818:FUF589819 GEA589818:GEB589819 GNW589818:GNX589819 GXS589818:GXT589819 HHO589818:HHP589819 HRK589818:HRL589819 IBG589818:IBH589819 ILC589818:ILD589819 IUY589818:IUZ589819 JEU589818:JEV589819 JOQ589818:JOR589819 JYM589818:JYN589819 KII589818:KIJ589819 KSE589818:KSF589819 LCA589818:LCB589819 LLW589818:LLX589819 LVS589818:LVT589819 MFO589818:MFP589819 MPK589818:MPL589819 MZG589818:MZH589819 NJC589818:NJD589819 NSY589818:NSZ589819 OCU589818:OCV589819 OMQ589818:OMR589819 OWM589818:OWN589819 PGI589818:PGJ589819 PQE589818:PQF589819 QAA589818:QAB589819 QJW589818:QJX589819 QTS589818:QTT589819 RDO589818:RDP589819 RNK589818:RNL589819 RXG589818:RXH589819 SHC589818:SHD589819 SQY589818:SQZ589819 TAU589818:TAV589819 TKQ589818:TKR589819 TUM589818:TUN589819 UEI589818:UEJ589819 UOE589818:UOF589819 UYA589818:UYB589819 VHW589818:VHX589819 VRS589818:VRT589819 WBO589818:WBP589819 WLK589818:WLL589819 WVG589818:WVH589819 IU655354:IV655355 SQ655354:SR655355 ACM655354:ACN655355 AMI655354:AMJ655355 AWE655354:AWF655355 BGA655354:BGB655355 BPW655354:BPX655355 BZS655354:BZT655355 CJO655354:CJP655355 CTK655354:CTL655355 DDG655354:DDH655355 DNC655354:DND655355 DWY655354:DWZ655355 EGU655354:EGV655355 EQQ655354:EQR655355 FAM655354:FAN655355 FKI655354:FKJ655355 FUE655354:FUF655355 GEA655354:GEB655355 GNW655354:GNX655355 GXS655354:GXT655355 HHO655354:HHP655355 HRK655354:HRL655355 IBG655354:IBH655355 ILC655354:ILD655355 IUY655354:IUZ655355 JEU655354:JEV655355 JOQ655354:JOR655355 JYM655354:JYN655355 KII655354:KIJ655355 KSE655354:KSF655355 LCA655354:LCB655355 LLW655354:LLX655355 LVS655354:LVT655355 MFO655354:MFP655355 MPK655354:MPL655355 MZG655354:MZH655355 NJC655354:NJD655355 NSY655354:NSZ655355 OCU655354:OCV655355 OMQ655354:OMR655355 OWM655354:OWN655355 PGI655354:PGJ655355 PQE655354:PQF655355 QAA655354:QAB655355 QJW655354:QJX655355 QTS655354:QTT655355 RDO655354:RDP655355 RNK655354:RNL655355 RXG655354:RXH655355 SHC655354:SHD655355 SQY655354:SQZ655355 TAU655354:TAV655355 TKQ655354:TKR655355 TUM655354:TUN655355 UEI655354:UEJ655355 UOE655354:UOF655355 UYA655354:UYB655355 VHW655354:VHX655355 VRS655354:VRT655355 WBO655354:WBP655355 WLK655354:WLL655355 WVG655354:WVH655355 IU720890:IV720891 SQ720890:SR720891 ACM720890:ACN720891 AMI720890:AMJ720891 AWE720890:AWF720891 BGA720890:BGB720891 BPW720890:BPX720891 BZS720890:BZT720891 CJO720890:CJP720891 CTK720890:CTL720891 DDG720890:DDH720891 DNC720890:DND720891 DWY720890:DWZ720891 EGU720890:EGV720891 EQQ720890:EQR720891 FAM720890:FAN720891 FKI720890:FKJ720891 FUE720890:FUF720891 GEA720890:GEB720891 GNW720890:GNX720891 GXS720890:GXT720891 HHO720890:HHP720891 HRK720890:HRL720891 IBG720890:IBH720891 ILC720890:ILD720891 IUY720890:IUZ720891 JEU720890:JEV720891 JOQ720890:JOR720891 JYM720890:JYN720891 KII720890:KIJ720891 KSE720890:KSF720891 LCA720890:LCB720891 LLW720890:LLX720891 LVS720890:LVT720891 MFO720890:MFP720891 MPK720890:MPL720891 MZG720890:MZH720891 NJC720890:NJD720891 NSY720890:NSZ720891 OCU720890:OCV720891 OMQ720890:OMR720891 OWM720890:OWN720891 PGI720890:PGJ720891 PQE720890:PQF720891 QAA720890:QAB720891 QJW720890:QJX720891 QTS720890:QTT720891 RDO720890:RDP720891 RNK720890:RNL720891 RXG720890:RXH720891 SHC720890:SHD720891 SQY720890:SQZ720891 TAU720890:TAV720891 TKQ720890:TKR720891 TUM720890:TUN720891 UEI720890:UEJ720891 UOE720890:UOF720891 UYA720890:UYB720891 VHW720890:VHX720891 VRS720890:VRT720891 WBO720890:WBP720891 WLK720890:WLL720891 WVG720890:WVH720891 IU786426:IV786427 SQ786426:SR786427 ACM786426:ACN786427 AMI786426:AMJ786427 AWE786426:AWF786427 BGA786426:BGB786427 BPW786426:BPX786427 BZS786426:BZT786427 CJO786426:CJP786427 CTK786426:CTL786427 DDG786426:DDH786427 DNC786426:DND786427 DWY786426:DWZ786427 EGU786426:EGV786427 EQQ786426:EQR786427 FAM786426:FAN786427 FKI786426:FKJ786427 FUE786426:FUF786427 GEA786426:GEB786427 GNW786426:GNX786427 GXS786426:GXT786427 HHO786426:HHP786427 HRK786426:HRL786427 IBG786426:IBH786427 ILC786426:ILD786427 IUY786426:IUZ786427 JEU786426:JEV786427 JOQ786426:JOR786427 JYM786426:JYN786427 KII786426:KIJ786427 KSE786426:KSF786427 LCA786426:LCB786427 LLW786426:LLX786427 LVS786426:LVT786427 MFO786426:MFP786427 MPK786426:MPL786427 MZG786426:MZH786427 NJC786426:NJD786427 NSY786426:NSZ786427 OCU786426:OCV786427 OMQ786426:OMR786427 OWM786426:OWN786427 PGI786426:PGJ786427 PQE786426:PQF786427 QAA786426:QAB786427 QJW786426:QJX786427 QTS786426:QTT786427 RDO786426:RDP786427 RNK786426:RNL786427 RXG786426:RXH786427 SHC786426:SHD786427 SQY786426:SQZ786427 TAU786426:TAV786427 TKQ786426:TKR786427 TUM786426:TUN786427 UEI786426:UEJ786427 UOE786426:UOF786427 UYA786426:UYB786427 VHW786426:VHX786427 VRS786426:VRT786427 WBO786426:WBP786427 WLK786426:WLL786427 WVG786426:WVH786427 IU851962:IV851963 SQ851962:SR851963 ACM851962:ACN851963 AMI851962:AMJ851963 AWE851962:AWF851963 BGA851962:BGB851963 BPW851962:BPX851963 BZS851962:BZT851963 CJO851962:CJP851963 CTK851962:CTL851963 DDG851962:DDH851963 DNC851962:DND851963 DWY851962:DWZ851963 EGU851962:EGV851963 EQQ851962:EQR851963 FAM851962:FAN851963 FKI851962:FKJ851963 FUE851962:FUF851963 GEA851962:GEB851963 GNW851962:GNX851963 GXS851962:GXT851963 HHO851962:HHP851963 HRK851962:HRL851963 IBG851962:IBH851963 ILC851962:ILD851963 IUY851962:IUZ851963 JEU851962:JEV851963 JOQ851962:JOR851963 JYM851962:JYN851963 KII851962:KIJ851963 KSE851962:KSF851963 LCA851962:LCB851963 LLW851962:LLX851963 LVS851962:LVT851963 MFO851962:MFP851963 MPK851962:MPL851963 MZG851962:MZH851963 NJC851962:NJD851963 NSY851962:NSZ851963 OCU851962:OCV851963 OMQ851962:OMR851963 OWM851962:OWN851963 PGI851962:PGJ851963 PQE851962:PQF851963 QAA851962:QAB851963 QJW851962:QJX851963 QTS851962:QTT851963 RDO851962:RDP851963 RNK851962:RNL851963 RXG851962:RXH851963 SHC851962:SHD851963 SQY851962:SQZ851963 TAU851962:TAV851963 TKQ851962:TKR851963 TUM851962:TUN851963 UEI851962:UEJ851963 UOE851962:UOF851963 UYA851962:UYB851963 VHW851962:VHX851963 VRS851962:VRT851963 WBO851962:WBP851963 WLK851962:WLL851963 WVG851962:WVH851963 IU917498:IV917499 SQ917498:SR917499 ACM917498:ACN917499 AMI917498:AMJ917499 AWE917498:AWF917499 BGA917498:BGB917499 BPW917498:BPX917499 BZS917498:BZT917499 CJO917498:CJP917499 CTK917498:CTL917499 DDG917498:DDH917499 DNC917498:DND917499 DWY917498:DWZ917499 EGU917498:EGV917499 EQQ917498:EQR917499 FAM917498:FAN917499 FKI917498:FKJ917499 FUE917498:FUF917499 GEA917498:GEB917499 GNW917498:GNX917499 GXS917498:GXT917499 HHO917498:HHP917499 HRK917498:HRL917499 IBG917498:IBH917499 ILC917498:ILD917499 IUY917498:IUZ917499 JEU917498:JEV917499 JOQ917498:JOR917499 JYM917498:JYN917499 KII917498:KIJ917499 KSE917498:KSF917499 LCA917498:LCB917499 LLW917498:LLX917499 LVS917498:LVT917499 MFO917498:MFP917499 MPK917498:MPL917499 MZG917498:MZH917499 NJC917498:NJD917499 NSY917498:NSZ917499 OCU917498:OCV917499 OMQ917498:OMR917499 OWM917498:OWN917499 PGI917498:PGJ917499 PQE917498:PQF917499 QAA917498:QAB917499 QJW917498:QJX917499 QTS917498:QTT917499 RDO917498:RDP917499 RNK917498:RNL917499 RXG917498:RXH917499 SHC917498:SHD917499 SQY917498:SQZ917499 TAU917498:TAV917499 TKQ917498:TKR917499 TUM917498:TUN917499 UEI917498:UEJ917499 UOE917498:UOF917499 UYA917498:UYB917499 VHW917498:VHX917499 VRS917498:VRT917499 WBO917498:WBP917499 WLK917498:WLL917499 WVG917498:WVH917499 IU983034:IV983035 SQ983034:SR983035 ACM983034:ACN983035 AMI983034:AMJ983035 AWE983034:AWF983035 BGA983034:BGB983035 BPW983034:BPX983035 BZS983034:BZT983035 CJO983034:CJP983035 CTK983034:CTL983035 DDG983034:DDH983035 DNC983034:DND983035 DWY983034:DWZ983035 EGU983034:EGV983035 EQQ983034:EQR983035 FAM983034:FAN983035 FKI983034:FKJ983035 FUE983034:FUF983035 GEA983034:GEB983035 GNW983034:GNX983035 GXS983034:GXT983035 HHO983034:HHP983035 HRK983034:HRL983035 IBG983034:IBH983035 ILC983034:ILD983035 IUY983034:IUZ983035 JEU983034:JEV983035 JOQ983034:JOR983035 JYM983034:JYN983035 KII983034:KIJ983035 KSE983034:KSF983035 LCA983034:LCB983035 LLW983034:LLX983035 LVS983034:LVT983035 MFO983034:MFP983035 MPK983034:MPL983035 MZG983034:MZH983035 NJC983034:NJD983035 NSY983034:NSZ983035 OCU983034:OCV983035 OMQ983034:OMR983035 OWM983034:OWN983035 PGI983034:PGJ983035 PQE983034:PQF983035 QAA983034:QAB983035 QJW983034:QJX983035 QTS983034:QTT983035 RDO983034:RDP983035 RNK983034:RNL983035 RXG983034:RXH983035 SHC983034:SHD983035 SQY983034:SQZ983035 TAU983034:TAV983035 TKQ983034:TKR983035 TUM983034:TUN983035 UEI983034:UEJ983035 UOE983034:UOF983035 UYA983034:UYB983035 VHW983034:VHX983035 VRS983034:VRT983035 WBO983034:WBP983035 WLK983034:WLL983035 WVG983034:WVH983035 WBR983040:WBS983041 JA65536:JB65537 SW65536:SX65537 ACS65536:ACT65537 AMO65536:AMP65537 AWK65536:AWL65537 BGG65536:BGH65537 BQC65536:BQD65537 BZY65536:BZZ65537 CJU65536:CJV65537 CTQ65536:CTR65537 DDM65536:DDN65537 DNI65536:DNJ65537 DXE65536:DXF65537 EHA65536:EHB65537 EQW65536:EQX65537 FAS65536:FAT65537 FKO65536:FKP65537 FUK65536:FUL65537 GEG65536:GEH65537 GOC65536:GOD65537 GXY65536:GXZ65537 HHU65536:HHV65537 HRQ65536:HRR65537 IBM65536:IBN65537 ILI65536:ILJ65537 IVE65536:IVF65537 JFA65536:JFB65537 JOW65536:JOX65537 JYS65536:JYT65537 KIO65536:KIP65537 KSK65536:KSL65537 LCG65536:LCH65537 LMC65536:LMD65537 LVY65536:LVZ65537 MFU65536:MFV65537 MPQ65536:MPR65537 MZM65536:MZN65537 NJI65536:NJJ65537 NTE65536:NTF65537 ODA65536:ODB65537 OMW65536:OMX65537 OWS65536:OWT65537 PGO65536:PGP65537 PQK65536:PQL65537 QAG65536:QAH65537 QKC65536:QKD65537 QTY65536:QTZ65537 RDU65536:RDV65537 RNQ65536:RNR65537 RXM65536:RXN65537 SHI65536:SHJ65537 SRE65536:SRF65537 TBA65536:TBB65537 TKW65536:TKX65537 TUS65536:TUT65537 UEO65536:UEP65537 UOK65536:UOL65537 UYG65536:UYH65537 VIC65536:VID65537 VRY65536:VRZ65537 WBU65536:WBV65537 WLQ65536:WLR65537 WVM65536:WVN65537 JA131072:JB131073 SW131072:SX131073 ACS131072:ACT131073 AMO131072:AMP131073 AWK131072:AWL131073 BGG131072:BGH131073 BQC131072:BQD131073 BZY131072:BZZ131073 CJU131072:CJV131073 CTQ131072:CTR131073 DDM131072:DDN131073 DNI131072:DNJ131073 DXE131072:DXF131073 EHA131072:EHB131073 EQW131072:EQX131073 FAS131072:FAT131073 FKO131072:FKP131073 FUK131072:FUL131073 GEG131072:GEH131073 GOC131072:GOD131073 GXY131072:GXZ131073 HHU131072:HHV131073 HRQ131072:HRR131073 IBM131072:IBN131073 ILI131072:ILJ131073 IVE131072:IVF131073 JFA131072:JFB131073 JOW131072:JOX131073 JYS131072:JYT131073 KIO131072:KIP131073 KSK131072:KSL131073 LCG131072:LCH131073 LMC131072:LMD131073 LVY131072:LVZ131073 MFU131072:MFV131073 MPQ131072:MPR131073 MZM131072:MZN131073 NJI131072:NJJ131073 NTE131072:NTF131073 ODA131072:ODB131073 OMW131072:OMX131073 OWS131072:OWT131073 PGO131072:PGP131073 PQK131072:PQL131073 QAG131072:QAH131073 QKC131072:QKD131073 QTY131072:QTZ131073 RDU131072:RDV131073 RNQ131072:RNR131073 RXM131072:RXN131073 SHI131072:SHJ131073 SRE131072:SRF131073 TBA131072:TBB131073 TKW131072:TKX131073 TUS131072:TUT131073 UEO131072:UEP131073 UOK131072:UOL131073 UYG131072:UYH131073 VIC131072:VID131073 VRY131072:VRZ131073 WBU131072:WBV131073 WLQ131072:WLR131073 WVM131072:WVN131073 JA196608:JB196609 SW196608:SX196609 ACS196608:ACT196609 AMO196608:AMP196609 AWK196608:AWL196609 BGG196608:BGH196609 BQC196608:BQD196609 BZY196608:BZZ196609 CJU196608:CJV196609 CTQ196608:CTR196609 DDM196608:DDN196609 DNI196608:DNJ196609 DXE196608:DXF196609 EHA196608:EHB196609 EQW196608:EQX196609 FAS196608:FAT196609 FKO196608:FKP196609 FUK196608:FUL196609 GEG196608:GEH196609 GOC196608:GOD196609 GXY196608:GXZ196609 HHU196608:HHV196609 HRQ196608:HRR196609 IBM196608:IBN196609 ILI196608:ILJ196609 IVE196608:IVF196609 JFA196608:JFB196609 JOW196608:JOX196609 JYS196608:JYT196609 KIO196608:KIP196609 KSK196608:KSL196609 LCG196608:LCH196609 LMC196608:LMD196609 LVY196608:LVZ196609 MFU196608:MFV196609 MPQ196608:MPR196609 MZM196608:MZN196609 NJI196608:NJJ196609 NTE196608:NTF196609 ODA196608:ODB196609 OMW196608:OMX196609 OWS196608:OWT196609 PGO196608:PGP196609 PQK196608:PQL196609 QAG196608:QAH196609 QKC196608:QKD196609 QTY196608:QTZ196609 RDU196608:RDV196609 RNQ196608:RNR196609 RXM196608:RXN196609 SHI196608:SHJ196609 SRE196608:SRF196609 TBA196608:TBB196609 TKW196608:TKX196609 TUS196608:TUT196609 UEO196608:UEP196609 UOK196608:UOL196609 UYG196608:UYH196609 VIC196608:VID196609 VRY196608:VRZ196609 WBU196608:WBV196609 WLQ196608:WLR196609 WVM196608:WVN196609 JA262144:JB262145 SW262144:SX262145 ACS262144:ACT262145 AMO262144:AMP262145 AWK262144:AWL262145 BGG262144:BGH262145 BQC262144:BQD262145 BZY262144:BZZ262145 CJU262144:CJV262145 CTQ262144:CTR262145 DDM262144:DDN262145 DNI262144:DNJ262145 DXE262144:DXF262145 EHA262144:EHB262145 EQW262144:EQX262145 FAS262144:FAT262145 FKO262144:FKP262145 FUK262144:FUL262145 GEG262144:GEH262145 GOC262144:GOD262145 GXY262144:GXZ262145 HHU262144:HHV262145 HRQ262144:HRR262145 IBM262144:IBN262145 ILI262144:ILJ262145 IVE262144:IVF262145 JFA262144:JFB262145 JOW262144:JOX262145 JYS262144:JYT262145 KIO262144:KIP262145 KSK262144:KSL262145 LCG262144:LCH262145 LMC262144:LMD262145 LVY262144:LVZ262145 MFU262144:MFV262145 MPQ262144:MPR262145 MZM262144:MZN262145 NJI262144:NJJ262145 NTE262144:NTF262145 ODA262144:ODB262145 OMW262144:OMX262145 OWS262144:OWT262145 PGO262144:PGP262145 PQK262144:PQL262145 QAG262144:QAH262145 QKC262144:QKD262145 QTY262144:QTZ262145 RDU262144:RDV262145 RNQ262144:RNR262145 RXM262144:RXN262145 SHI262144:SHJ262145 SRE262144:SRF262145 TBA262144:TBB262145 TKW262144:TKX262145 TUS262144:TUT262145 UEO262144:UEP262145 UOK262144:UOL262145 UYG262144:UYH262145 VIC262144:VID262145 VRY262144:VRZ262145 WBU262144:WBV262145 WLQ262144:WLR262145 WVM262144:WVN262145 JA327680:JB327681 SW327680:SX327681 ACS327680:ACT327681 AMO327680:AMP327681 AWK327680:AWL327681 BGG327680:BGH327681 BQC327680:BQD327681 BZY327680:BZZ327681 CJU327680:CJV327681 CTQ327680:CTR327681 DDM327680:DDN327681 DNI327680:DNJ327681 DXE327680:DXF327681 EHA327680:EHB327681 EQW327680:EQX327681 FAS327680:FAT327681 FKO327680:FKP327681 FUK327680:FUL327681 GEG327680:GEH327681 GOC327680:GOD327681 GXY327680:GXZ327681 HHU327680:HHV327681 HRQ327680:HRR327681 IBM327680:IBN327681 ILI327680:ILJ327681 IVE327680:IVF327681 JFA327680:JFB327681 JOW327680:JOX327681 JYS327680:JYT327681 KIO327680:KIP327681 KSK327680:KSL327681 LCG327680:LCH327681 LMC327680:LMD327681 LVY327680:LVZ327681 MFU327680:MFV327681 MPQ327680:MPR327681 MZM327680:MZN327681 NJI327680:NJJ327681 NTE327680:NTF327681 ODA327680:ODB327681 OMW327680:OMX327681 OWS327680:OWT327681 PGO327680:PGP327681 PQK327680:PQL327681 QAG327680:QAH327681 QKC327680:QKD327681 QTY327680:QTZ327681 RDU327680:RDV327681 RNQ327680:RNR327681 RXM327680:RXN327681 SHI327680:SHJ327681 SRE327680:SRF327681 TBA327680:TBB327681 TKW327680:TKX327681 TUS327680:TUT327681 UEO327680:UEP327681 UOK327680:UOL327681 UYG327680:UYH327681 VIC327680:VID327681 VRY327680:VRZ327681 WBU327680:WBV327681 WLQ327680:WLR327681 WVM327680:WVN327681 JA393216:JB393217 SW393216:SX393217 ACS393216:ACT393217 AMO393216:AMP393217 AWK393216:AWL393217 BGG393216:BGH393217 BQC393216:BQD393217 BZY393216:BZZ393217 CJU393216:CJV393217 CTQ393216:CTR393217 DDM393216:DDN393217 DNI393216:DNJ393217 DXE393216:DXF393217 EHA393216:EHB393217 EQW393216:EQX393217 FAS393216:FAT393217 FKO393216:FKP393217 FUK393216:FUL393217 GEG393216:GEH393217 GOC393216:GOD393217 GXY393216:GXZ393217 HHU393216:HHV393217 HRQ393216:HRR393217 IBM393216:IBN393217 ILI393216:ILJ393217 IVE393216:IVF393217 JFA393216:JFB393217 JOW393216:JOX393217 JYS393216:JYT393217 KIO393216:KIP393217 KSK393216:KSL393217 LCG393216:LCH393217 LMC393216:LMD393217 LVY393216:LVZ393217 MFU393216:MFV393217 MPQ393216:MPR393217 MZM393216:MZN393217 NJI393216:NJJ393217 NTE393216:NTF393217 ODA393216:ODB393217 OMW393216:OMX393217 OWS393216:OWT393217 PGO393216:PGP393217 PQK393216:PQL393217 QAG393216:QAH393217 QKC393216:QKD393217 QTY393216:QTZ393217 RDU393216:RDV393217 RNQ393216:RNR393217 RXM393216:RXN393217 SHI393216:SHJ393217 SRE393216:SRF393217 TBA393216:TBB393217 TKW393216:TKX393217 TUS393216:TUT393217 UEO393216:UEP393217 UOK393216:UOL393217 UYG393216:UYH393217 VIC393216:VID393217 VRY393216:VRZ393217 WBU393216:WBV393217 WLQ393216:WLR393217 WVM393216:WVN393217 JA458752:JB458753 SW458752:SX458753 ACS458752:ACT458753 AMO458752:AMP458753 AWK458752:AWL458753 BGG458752:BGH458753 BQC458752:BQD458753 BZY458752:BZZ458753 CJU458752:CJV458753 CTQ458752:CTR458753 DDM458752:DDN458753 DNI458752:DNJ458753 DXE458752:DXF458753 EHA458752:EHB458753 EQW458752:EQX458753 FAS458752:FAT458753 FKO458752:FKP458753 FUK458752:FUL458753 GEG458752:GEH458753 GOC458752:GOD458753 GXY458752:GXZ458753 HHU458752:HHV458753 HRQ458752:HRR458753 IBM458752:IBN458753 ILI458752:ILJ458753 IVE458752:IVF458753 JFA458752:JFB458753 JOW458752:JOX458753 JYS458752:JYT458753 KIO458752:KIP458753 KSK458752:KSL458753 LCG458752:LCH458753 LMC458752:LMD458753 LVY458752:LVZ458753 MFU458752:MFV458753 MPQ458752:MPR458753 MZM458752:MZN458753 NJI458752:NJJ458753 NTE458752:NTF458753 ODA458752:ODB458753 OMW458752:OMX458753 OWS458752:OWT458753 PGO458752:PGP458753 PQK458752:PQL458753 QAG458752:QAH458753 QKC458752:QKD458753 QTY458752:QTZ458753 RDU458752:RDV458753 RNQ458752:RNR458753 RXM458752:RXN458753 SHI458752:SHJ458753 SRE458752:SRF458753 TBA458752:TBB458753 TKW458752:TKX458753 TUS458752:TUT458753 UEO458752:UEP458753 UOK458752:UOL458753 UYG458752:UYH458753 VIC458752:VID458753 VRY458752:VRZ458753 WBU458752:WBV458753 WLQ458752:WLR458753 WVM458752:WVN458753 JA524288:JB524289 SW524288:SX524289 ACS524288:ACT524289 AMO524288:AMP524289 AWK524288:AWL524289 BGG524288:BGH524289 BQC524288:BQD524289 BZY524288:BZZ524289 CJU524288:CJV524289 CTQ524288:CTR524289 DDM524288:DDN524289 DNI524288:DNJ524289 DXE524288:DXF524289 EHA524288:EHB524289 EQW524288:EQX524289 FAS524288:FAT524289 FKO524288:FKP524289 FUK524288:FUL524289 GEG524288:GEH524289 GOC524288:GOD524289 GXY524288:GXZ524289 HHU524288:HHV524289 HRQ524288:HRR524289 IBM524288:IBN524289 ILI524288:ILJ524289 IVE524288:IVF524289 JFA524288:JFB524289 JOW524288:JOX524289 JYS524288:JYT524289 KIO524288:KIP524289 KSK524288:KSL524289 LCG524288:LCH524289 LMC524288:LMD524289 LVY524288:LVZ524289 MFU524288:MFV524289 MPQ524288:MPR524289 MZM524288:MZN524289 NJI524288:NJJ524289 NTE524288:NTF524289 ODA524288:ODB524289 OMW524288:OMX524289 OWS524288:OWT524289 PGO524288:PGP524289 PQK524288:PQL524289 QAG524288:QAH524289 QKC524288:QKD524289 QTY524288:QTZ524289 RDU524288:RDV524289 RNQ524288:RNR524289 RXM524288:RXN524289 SHI524288:SHJ524289 SRE524288:SRF524289 TBA524288:TBB524289 TKW524288:TKX524289 TUS524288:TUT524289 UEO524288:UEP524289 UOK524288:UOL524289 UYG524288:UYH524289 VIC524288:VID524289 VRY524288:VRZ524289 WBU524288:WBV524289 WLQ524288:WLR524289 WVM524288:WVN524289 JA589824:JB589825 SW589824:SX589825 ACS589824:ACT589825 AMO589824:AMP589825 AWK589824:AWL589825 BGG589824:BGH589825 BQC589824:BQD589825 BZY589824:BZZ589825 CJU589824:CJV589825 CTQ589824:CTR589825 DDM589824:DDN589825 DNI589824:DNJ589825 DXE589824:DXF589825 EHA589824:EHB589825 EQW589824:EQX589825 FAS589824:FAT589825 FKO589824:FKP589825 FUK589824:FUL589825 GEG589824:GEH589825 GOC589824:GOD589825 GXY589824:GXZ589825 HHU589824:HHV589825 HRQ589824:HRR589825 IBM589824:IBN589825 ILI589824:ILJ589825 IVE589824:IVF589825 JFA589824:JFB589825 JOW589824:JOX589825 JYS589824:JYT589825 KIO589824:KIP589825 KSK589824:KSL589825 LCG589824:LCH589825 LMC589824:LMD589825 LVY589824:LVZ589825 MFU589824:MFV589825 MPQ589824:MPR589825 MZM589824:MZN589825 NJI589824:NJJ589825 NTE589824:NTF589825 ODA589824:ODB589825 OMW589824:OMX589825 OWS589824:OWT589825 PGO589824:PGP589825 PQK589824:PQL589825 QAG589824:QAH589825 QKC589824:QKD589825 QTY589824:QTZ589825 RDU589824:RDV589825 RNQ589824:RNR589825 RXM589824:RXN589825 SHI589824:SHJ589825 SRE589824:SRF589825 TBA589824:TBB589825 TKW589824:TKX589825 TUS589824:TUT589825 UEO589824:UEP589825 UOK589824:UOL589825 UYG589824:UYH589825 VIC589824:VID589825 VRY589824:VRZ589825 WBU589824:WBV589825 WLQ589824:WLR589825 WVM589824:WVN589825 JA655360:JB655361 SW655360:SX655361 ACS655360:ACT655361 AMO655360:AMP655361 AWK655360:AWL655361 BGG655360:BGH655361 BQC655360:BQD655361 BZY655360:BZZ655361 CJU655360:CJV655361 CTQ655360:CTR655361 DDM655360:DDN655361 DNI655360:DNJ655361 DXE655360:DXF655361 EHA655360:EHB655361 EQW655360:EQX655361 FAS655360:FAT655361 FKO655360:FKP655361 FUK655360:FUL655361 GEG655360:GEH655361 GOC655360:GOD655361 GXY655360:GXZ655361 HHU655360:HHV655361 HRQ655360:HRR655361 IBM655360:IBN655361 ILI655360:ILJ655361 IVE655360:IVF655361 JFA655360:JFB655361 JOW655360:JOX655361 JYS655360:JYT655361 KIO655360:KIP655361 KSK655360:KSL655361 LCG655360:LCH655361 LMC655360:LMD655361 LVY655360:LVZ655361 MFU655360:MFV655361 MPQ655360:MPR655361 MZM655360:MZN655361 NJI655360:NJJ655361 NTE655360:NTF655361 ODA655360:ODB655361 OMW655360:OMX655361 OWS655360:OWT655361 PGO655360:PGP655361 PQK655360:PQL655361 QAG655360:QAH655361 QKC655360:QKD655361 QTY655360:QTZ655361 RDU655360:RDV655361 RNQ655360:RNR655361 RXM655360:RXN655361 SHI655360:SHJ655361 SRE655360:SRF655361 TBA655360:TBB655361 TKW655360:TKX655361 TUS655360:TUT655361 UEO655360:UEP655361 UOK655360:UOL655361 UYG655360:UYH655361 VIC655360:VID655361 VRY655360:VRZ655361 WBU655360:WBV655361 WLQ655360:WLR655361 WVM655360:WVN655361 JA720896:JB720897 SW720896:SX720897 ACS720896:ACT720897 AMO720896:AMP720897 AWK720896:AWL720897 BGG720896:BGH720897 BQC720896:BQD720897 BZY720896:BZZ720897 CJU720896:CJV720897 CTQ720896:CTR720897 DDM720896:DDN720897 DNI720896:DNJ720897 DXE720896:DXF720897 EHA720896:EHB720897 EQW720896:EQX720897 FAS720896:FAT720897 FKO720896:FKP720897 FUK720896:FUL720897 GEG720896:GEH720897 GOC720896:GOD720897 GXY720896:GXZ720897 HHU720896:HHV720897 HRQ720896:HRR720897 IBM720896:IBN720897 ILI720896:ILJ720897 IVE720896:IVF720897 JFA720896:JFB720897 JOW720896:JOX720897 JYS720896:JYT720897 KIO720896:KIP720897 KSK720896:KSL720897 LCG720896:LCH720897 LMC720896:LMD720897 LVY720896:LVZ720897 MFU720896:MFV720897 MPQ720896:MPR720897 MZM720896:MZN720897 NJI720896:NJJ720897 NTE720896:NTF720897 ODA720896:ODB720897 OMW720896:OMX720897 OWS720896:OWT720897 PGO720896:PGP720897 PQK720896:PQL720897 QAG720896:QAH720897 QKC720896:QKD720897 QTY720896:QTZ720897 RDU720896:RDV720897 RNQ720896:RNR720897 RXM720896:RXN720897 SHI720896:SHJ720897 SRE720896:SRF720897 TBA720896:TBB720897 TKW720896:TKX720897 TUS720896:TUT720897 UEO720896:UEP720897 UOK720896:UOL720897 UYG720896:UYH720897 VIC720896:VID720897 VRY720896:VRZ720897 WBU720896:WBV720897 WLQ720896:WLR720897 WVM720896:WVN720897 JA786432:JB786433 SW786432:SX786433 ACS786432:ACT786433 AMO786432:AMP786433 AWK786432:AWL786433 BGG786432:BGH786433 BQC786432:BQD786433 BZY786432:BZZ786433 CJU786432:CJV786433 CTQ786432:CTR786433 DDM786432:DDN786433 DNI786432:DNJ786433 DXE786432:DXF786433 EHA786432:EHB786433 EQW786432:EQX786433 FAS786432:FAT786433 FKO786432:FKP786433 FUK786432:FUL786433 GEG786432:GEH786433 GOC786432:GOD786433 GXY786432:GXZ786433 HHU786432:HHV786433 HRQ786432:HRR786433 IBM786432:IBN786433 ILI786432:ILJ786433 IVE786432:IVF786433 JFA786432:JFB786433 JOW786432:JOX786433 JYS786432:JYT786433 KIO786432:KIP786433 KSK786432:KSL786433 LCG786432:LCH786433 LMC786432:LMD786433 LVY786432:LVZ786433 MFU786432:MFV786433 MPQ786432:MPR786433 MZM786432:MZN786433 NJI786432:NJJ786433 NTE786432:NTF786433 ODA786432:ODB786433 OMW786432:OMX786433 OWS786432:OWT786433 PGO786432:PGP786433 PQK786432:PQL786433 QAG786432:QAH786433 QKC786432:QKD786433 QTY786432:QTZ786433 RDU786432:RDV786433 RNQ786432:RNR786433 RXM786432:RXN786433 SHI786432:SHJ786433 SRE786432:SRF786433 TBA786432:TBB786433 TKW786432:TKX786433 TUS786432:TUT786433 UEO786432:UEP786433 UOK786432:UOL786433 UYG786432:UYH786433 VIC786432:VID786433 VRY786432:VRZ786433 WBU786432:WBV786433 WLQ786432:WLR786433 WVM786432:WVN786433 JA851968:JB851969 SW851968:SX851969 ACS851968:ACT851969 AMO851968:AMP851969 AWK851968:AWL851969 BGG851968:BGH851969 BQC851968:BQD851969 BZY851968:BZZ851969 CJU851968:CJV851969 CTQ851968:CTR851969 DDM851968:DDN851969 DNI851968:DNJ851969 DXE851968:DXF851969 EHA851968:EHB851969 EQW851968:EQX851969 FAS851968:FAT851969 FKO851968:FKP851969 FUK851968:FUL851969 GEG851968:GEH851969 GOC851968:GOD851969 GXY851968:GXZ851969 HHU851968:HHV851969 HRQ851968:HRR851969 IBM851968:IBN851969 ILI851968:ILJ851969 IVE851968:IVF851969 JFA851968:JFB851969 JOW851968:JOX851969 JYS851968:JYT851969 KIO851968:KIP851969 KSK851968:KSL851969 LCG851968:LCH851969 LMC851968:LMD851969 LVY851968:LVZ851969 MFU851968:MFV851969 MPQ851968:MPR851969 MZM851968:MZN851969 NJI851968:NJJ851969 NTE851968:NTF851969 ODA851968:ODB851969 OMW851968:OMX851969 OWS851968:OWT851969 PGO851968:PGP851969 PQK851968:PQL851969 QAG851968:QAH851969 QKC851968:QKD851969 QTY851968:QTZ851969 RDU851968:RDV851969 RNQ851968:RNR851969 RXM851968:RXN851969 SHI851968:SHJ851969 SRE851968:SRF851969 TBA851968:TBB851969 TKW851968:TKX851969 TUS851968:TUT851969 UEO851968:UEP851969 UOK851968:UOL851969 UYG851968:UYH851969 VIC851968:VID851969 VRY851968:VRZ851969 WBU851968:WBV851969 WLQ851968:WLR851969 WVM851968:WVN851969 JA917504:JB917505 SW917504:SX917505 ACS917504:ACT917505 AMO917504:AMP917505 AWK917504:AWL917505 BGG917504:BGH917505 BQC917504:BQD917505 BZY917504:BZZ917505 CJU917504:CJV917505 CTQ917504:CTR917505 DDM917504:DDN917505 DNI917504:DNJ917505 DXE917504:DXF917505 EHA917504:EHB917505 EQW917504:EQX917505 FAS917504:FAT917505 FKO917504:FKP917505 FUK917504:FUL917505 GEG917504:GEH917505 GOC917504:GOD917505 GXY917504:GXZ917505 HHU917504:HHV917505 HRQ917504:HRR917505 IBM917504:IBN917505 ILI917504:ILJ917505 IVE917504:IVF917505 JFA917504:JFB917505 JOW917504:JOX917505 JYS917504:JYT917505 KIO917504:KIP917505 KSK917504:KSL917505 LCG917504:LCH917505 LMC917504:LMD917505 LVY917504:LVZ917505 MFU917504:MFV917505 MPQ917504:MPR917505 MZM917504:MZN917505 NJI917504:NJJ917505 NTE917504:NTF917505 ODA917504:ODB917505 OMW917504:OMX917505 OWS917504:OWT917505 PGO917504:PGP917505 PQK917504:PQL917505 QAG917504:QAH917505 QKC917504:QKD917505 QTY917504:QTZ917505 RDU917504:RDV917505 RNQ917504:RNR917505 RXM917504:RXN917505 SHI917504:SHJ917505 SRE917504:SRF917505 TBA917504:TBB917505 TKW917504:TKX917505 TUS917504:TUT917505 UEO917504:UEP917505 UOK917504:UOL917505 UYG917504:UYH917505 VIC917504:VID917505 VRY917504:VRZ917505 WBU917504:WBV917505 WLQ917504:WLR917505 WVM917504:WVN917505 JA983040:JB983041 SW983040:SX983041 ACS983040:ACT983041 AMO983040:AMP983041 AWK983040:AWL983041 BGG983040:BGH983041 BQC983040:BQD983041 BZY983040:BZZ983041 CJU983040:CJV983041 CTQ983040:CTR983041 DDM983040:DDN983041 DNI983040:DNJ983041 DXE983040:DXF983041 EHA983040:EHB983041 EQW983040:EQX983041 FAS983040:FAT983041 FKO983040:FKP983041 FUK983040:FUL983041 GEG983040:GEH983041 GOC983040:GOD983041 GXY983040:GXZ983041 HHU983040:HHV983041 HRQ983040:HRR983041 IBM983040:IBN983041 ILI983040:ILJ983041 IVE983040:IVF983041 JFA983040:JFB983041 JOW983040:JOX983041 JYS983040:JYT983041 KIO983040:KIP983041 KSK983040:KSL983041 LCG983040:LCH983041 LMC983040:LMD983041 LVY983040:LVZ983041 MFU983040:MFV983041 MPQ983040:MPR983041 MZM983040:MZN983041 NJI983040:NJJ983041 NTE983040:NTF983041 ODA983040:ODB983041 OMW983040:OMX983041 OWS983040:OWT983041 PGO983040:PGP983041 PQK983040:PQL983041 QAG983040:QAH983041 QKC983040:QKD983041 QTY983040:QTZ983041 RDU983040:RDV983041 RNQ983040:RNR983041 RXM983040:RXN983041 SHI983040:SHJ983041 SRE983040:SRF983041 TBA983040:TBB983041 TKW983040:TKX983041 TUS983040:TUT983041 UEO983040:UEP983041 UOK983040:UOL983041 UYG983040:UYH983041 VIC983040:VID983041 VRY983040:VRZ983041 WBU983040:WBV983041 WLQ983040:WLR983041 WVM983040:WVN983041 WVJ983040:WVK983041 IX65530:IY65531 ST65530:SU65531 ACP65530:ACQ65531 AML65530:AMM65531 AWH65530:AWI65531 BGD65530:BGE65531 BPZ65530:BQA65531 BZV65530:BZW65531 CJR65530:CJS65531 CTN65530:CTO65531 DDJ65530:DDK65531 DNF65530:DNG65531 DXB65530:DXC65531 EGX65530:EGY65531 EQT65530:EQU65531 FAP65530:FAQ65531 FKL65530:FKM65531 FUH65530:FUI65531 GED65530:GEE65531 GNZ65530:GOA65531 GXV65530:GXW65531 HHR65530:HHS65531 HRN65530:HRO65531 IBJ65530:IBK65531 ILF65530:ILG65531 IVB65530:IVC65531 JEX65530:JEY65531 JOT65530:JOU65531 JYP65530:JYQ65531 KIL65530:KIM65531 KSH65530:KSI65531 LCD65530:LCE65531 LLZ65530:LMA65531 LVV65530:LVW65531 MFR65530:MFS65531 MPN65530:MPO65531 MZJ65530:MZK65531 NJF65530:NJG65531 NTB65530:NTC65531 OCX65530:OCY65531 OMT65530:OMU65531 OWP65530:OWQ65531 PGL65530:PGM65531 PQH65530:PQI65531 QAD65530:QAE65531 QJZ65530:QKA65531 QTV65530:QTW65531 RDR65530:RDS65531 RNN65530:RNO65531 RXJ65530:RXK65531 SHF65530:SHG65531 SRB65530:SRC65531 TAX65530:TAY65531 TKT65530:TKU65531 TUP65530:TUQ65531 UEL65530:UEM65531 UOH65530:UOI65531 UYD65530:UYE65531 VHZ65530:VIA65531 VRV65530:VRW65531 WBR65530:WBS65531 WLN65530:WLO65531 WVJ65530:WVK65531 IX131066:IY131067 ST131066:SU131067 ACP131066:ACQ131067 AML131066:AMM131067 AWH131066:AWI131067 BGD131066:BGE131067 BPZ131066:BQA131067 BZV131066:BZW131067 CJR131066:CJS131067 CTN131066:CTO131067 DDJ131066:DDK131067 DNF131066:DNG131067 DXB131066:DXC131067 EGX131066:EGY131067 EQT131066:EQU131067 FAP131066:FAQ131067 FKL131066:FKM131067 FUH131066:FUI131067 GED131066:GEE131067 GNZ131066:GOA131067 GXV131066:GXW131067 HHR131066:HHS131067 HRN131066:HRO131067 IBJ131066:IBK131067 ILF131066:ILG131067 IVB131066:IVC131067 JEX131066:JEY131067 JOT131066:JOU131067 JYP131066:JYQ131067 KIL131066:KIM131067 KSH131066:KSI131067 LCD131066:LCE131067 LLZ131066:LMA131067 LVV131066:LVW131067 MFR131066:MFS131067 MPN131066:MPO131067 MZJ131066:MZK131067 NJF131066:NJG131067 NTB131066:NTC131067 OCX131066:OCY131067 OMT131066:OMU131067 OWP131066:OWQ131067 PGL131066:PGM131067 PQH131066:PQI131067 QAD131066:QAE131067 QJZ131066:QKA131067 QTV131066:QTW131067 RDR131066:RDS131067 RNN131066:RNO131067 RXJ131066:RXK131067 SHF131066:SHG131067 SRB131066:SRC131067 TAX131066:TAY131067 TKT131066:TKU131067 TUP131066:TUQ131067 UEL131066:UEM131067 UOH131066:UOI131067 UYD131066:UYE131067 VHZ131066:VIA131067 VRV131066:VRW131067 WBR131066:WBS131067 WLN131066:WLO131067 WVJ131066:WVK131067 IX196602:IY196603 ST196602:SU196603 ACP196602:ACQ196603 AML196602:AMM196603 AWH196602:AWI196603 BGD196602:BGE196603 BPZ196602:BQA196603 BZV196602:BZW196603 CJR196602:CJS196603 CTN196602:CTO196603 DDJ196602:DDK196603 DNF196602:DNG196603 DXB196602:DXC196603 EGX196602:EGY196603 EQT196602:EQU196603 FAP196602:FAQ196603 FKL196602:FKM196603 FUH196602:FUI196603 GED196602:GEE196603 GNZ196602:GOA196603 GXV196602:GXW196603 HHR196602:HHS196603 HRN196602:HRO196603 IBJ196602:IBK196603 ILF196602:ILG196603 IVB196602:IVC196603 JEX196602:JEY196603 JOT196602:JOU196603 JYP196602:JYQ196603 KIL196602:KIM196603 KSH196602:KSI196603 LCD196602:LCE196603 LLZ196602:LMA196603 LVV196602:LVW196603 MFR196602:MFS196603 MPN196602:MPO196603 MZJ196602:MZK196603 NJF196602:NJG196603 NTB196602:NTC196603 OCX196602:OCY196603 OMT196602:OMU196603 OWP196602:OWQ196603 PGL196602:PGM196603 PQH196602:PQI196603 QAD196602:QAE196603 QJZ196602:QKA196603 QTV196602:QTW196603 RDR196602:RDS196603 RNN196602:RNO196603 RXJ196602:RXK196603 SHF196602:SHG196603 SRB196602:SRC196603 TAX196602:TAY196603 TKT196602:TKU196603 TUP196602:TUQ196603 UEL196602:UEM196603 UOH196602:UOI196603 UYD196602:UYE196603 VHZ196602:VIA196603 VRV196602:VRW196603 WBR196602:WBS196603 WLN196602:WLO196603 WVJ196602:WVK196603 IX262138:IY262139 ST262138:SU262139 ACP262138:ACQ262139 AML262138:AMM262139 AWH262138:AWI262139 BGD262138:BGE262139 BPZ262138:BQA262139 BZV262138:BZW262139 CJR262138:CJS262139 CTN262138:CTO262139 DDJ262138:DDK262139 DNF262138:DNG262139 DXB262138:DXC262139 EGX262138:EGY262139 EQT262138:EQU262139 FAP262138:FAQ262139 FKL262138:FKM262139 FUH262138:FUI262139 GED262138:GEE262139 GNZ262138:GOA262139 GXV262138:GXW262139 HHR262138:HHS262139 HRN262138:HRO262139 IBJ262138:IBK262139 ILF262138:ILG262139 IVB262138:IVC262139 JEX262138:JEY262139 JOT262138:JOU262139 JYP262138:JYQ262139 KIL262138:KIM262139 KSH262138:KSI262139 LCD262138:LCE262139 LLZ262138:LMA262139 LVV262138:LVW262139 MFR262138:MFS262139 MPN262138:MPO262139 MZJ262138:MZK262139 NJF262138:NJG262139 NTB262138:NTC262139 OCX262138:OCY262139 OMT262138:OMU262139 OWP262138:OWQ262139 PGL262138:PGM262139 PQH262138:PQI262139 QAD262138:QAE262139 QJZ262138:QKA262139 QTV262138:QTW262139 RDR262138:RDS262139 RNN262138:RNO262139 RXJ262138:RXK262139 SHF262138:SHG262139 SRB262138:SRC262139 TAX262138:TAY262139 TKT262138:TKU262139 TUP262138:TUQ262139 UEL262138:UEM262139 UOH262138:UOI262139 UYD262138:UYE262139 VHZ262138:VIA262139 VRV262138:VRW262139 WBR262138:WBS262139 WLN262138:WLO262139 WVJ262138:WVK262139 IX327674:IY327675 ST327674:SU327675 ACP327674:ACQ327675 AML327674:AMM327675 AWH327674:AWI327675 BGD327674:BGE327675 BPZ327674:BQA327675 BZV327674:BZW327675 CJR327674:CJS327675 CTN327674:CTO327675 DDJ327674:DDK327675 DNF327674:DNG327675 DXB327674:DXC327675 EGX327674:EGY327675 EQT327674:EQU327675 FAP327674:FAQ327675 FKL327674:FKM327675 FUH327674:FUI327675 GED327674:GEE327675 GNZ327674:GOA327675 GXV327674:GXW327675 HHR327674:HHS327675 HRN327674:HRO327675 IBJ327674:IBK327675 ILF327674:ILG327675 IVB327674:IVC327675 JEX327674:JEY327675 JOT327674:JOU327675 JYP327674:JYQ327675 KIL327674:KIM327675 KSH327674:KSI327675 LCD327674:LCE327675 LLZ327674:LMA327675 LVV327674:LVW327675 MFR327674:MFS327675 MPN327674:MPO327675 MZJ327674:MZK327675 NJF327674:NJG327675 NTB327674:NTC327675 OCX327674:OCY327675 OMT327674:OMU327675 OWP327674:OWQ327675 PGL327674:PGM327675 PQH327674:PQI327675 QAD327674:QAE327675 QJZ327674:QKA327675 QTV327674:QTW327675 RDR327674:RDS327675 RNN327674:RNO327675 RXJ327674:RXK327675 SHF327674:SHG327675 SRB327674:SRC327675 TAX327674:TAY327675 TKT327674:TKU327675 TUP327674:TUQ327675 UEL327674:UEM327675 UOH327674:UOI327675 UYD327674:UYE327675 VHZ327674:VIA327675 VRV327674:VRW327675 WBR327674:WBS327675 WLN327674:WLO327675 WVJ327674:WVK327675 IX393210:IY393211 ST393210:SU393211 ACP393210:ACQ393211 AML393210:AMM393211 AWH393210:AWI393211 BGD393210:BGE393211 BPZ393210:BQA393211 BZV393210:BZW393211 CJR393210:CJS393211 CTN393210:CTO393211 DDJ393210:DDK393211 DNF393210:DNG393211 DXB393210:DXC393211 EGX393210:EGY393211 EQT393210:EQU393211 FAP393210:FAQ393211 FKL393210:FKM393211 FUH393210:FUI393211 GED393210:GEE393211 GNZ393210:GOA393211 GXV393210:GXW393211 HHR393210:HHS393211 HRN393210:HRO393211 IBJ393210:IBK393211 ILF393210:ILG393211 IVB393210:IVC393211 JEX393210:JEY393211 JOT393210:JOU393211 JYP393210:JYQ393211 KIL393210:KIM393211 KSH393210:KSI393211 LCD393210:LCE393211 LLZ393210:LMA393211 LVV393210:LVW393211 MFR393210:MFS393211 MPN393210:MPO393211 MZJ393210:MZK393211 NJF393210:NJG393211 NTB393210:NTC393211 OCX393210:OCY393211 OMT393210:OMU393211 OWP393210:OWQ393211 PGL393210:PGM393211 PQH393210:PQI393211 QAD393210:QAE393211 QJZ393210:QKA393211 QTV393210:QTW393211 RDR393210:RDS393211 RNN393210:RNO393211 RXJ393210:RXK393211 SHF393210:SHG393211 SRB393210:SRC393211 TAX393210:TAY393211 TKT393210:TKU393211 TUP393210:TUQ393211 UEL393210:UEM393211 UOH393210:UOI393211 UYD393210:UYE393211 VHZ393210:VIA393211 VRV393210:VRW393211 WBR393210:WBS393211 WLN393210:WLO393211 WVJ393210:WVK393211 IX458746:IY458747 ST458746:SU458747 ACP458746:ACQ458747 AML458746:AMM458747 AWH458746:AWI458747 BGD458746:BGE458747 BPZ458746:BQA458747 BZV458746:BZW458747 CJR458746:CJS458747 CTN458746:CTO458747 DDJ458746:DDK458747 DNF458746:DNG458747 DXB458746:DXC458747 EGX458746:EGY458747 EQT458746:EQU458747 FAP458746:FAQ458747 FKL458746:FKM458747 FUH458746:FUI458747 GED458746:GEE458747 GNZ458746:GOA458747 GXV458746:GXW458747 HHR458746:HHS458747 HRN458746:HRO458747 IBJ458746:IBK458747 ILF458746:ILG458747 IVB458746:IVC458747 JEX458746:JEY458747 JOT458746:JOU458747 JYP458746:JYQ458747 KIL458746:KIM458747 KSH458746:KSI458747 LCD458746:LCE458747 LLZ458746:LMA458747 LVV458746:LVW458747 MFR458746:MFS458747 MPN458746:MPO458747 MZJ458746:MZK458747 NJF458746:NJG458747 NTB458746:NTC458747 OCX458746:OCY458747 OMT458746:OMU458747 OWP458746:OWQ458747 PGL458746:PGM458747 PQH458746:PQI458747 QAD458746:QAE458747 QJZ458746:QKA458747 QTV458746:QTW458747 RDR458746:RDS458747 RNN458746:RNO458747 RXJ458746:RXK458747 SHF458746:SHG458747 SRB458746:SRC458747 TAX458746:TAY458747 TKT458746:TKU458747 TUP458746:TUQ458747 UEL458746:UEM458747 UOH458746:UOI458747 UYD458746:UYE458747 VHZ458746:VIA458747 VRV458746:VRW458747 WBR458746:WBS458747 WLN458746:WLO458747 WVJ458746:WVK458747 IX524282:IY524283 ST524282:SU524283 ACP524282:ACQ524283 AML524282:AMM524283 AWH524282:AWI524283 BGD524282:BGE524283 BPZ524282:BQA524283 BZV524282:BZW524283 CJR524282:CJS524283 CTN524282:CTO524283 DDJ524282:DDK524283 DNF524282:DNG524283 DXB524282:DXC524283 EGX524282:EGY524283 EQT524282:EQU524283 FAP524282:FAQ524283 FKL524282:FKM524283 FUH524282:FUI524283 GED524282:GEE524283 GNZ524282:GOA524283 GXV524282:GXW524283 HHR524282:HHS524283 HRN524282:HRO524283 IBJ524282:IBK524283 ILF524282:ILG524283 IVB524282:IVC524283 JEX524282:JEY524283 JOT524282:JOU524283 JYP524282:JYQ524283 KIL524282:KIM524283 KSH524282:KSI524283 LCD524282:LCE524283 LLZ524282:LMA524283 LVV524282:LVW524283 MFR524282:MFS524283 MPN524282:MPO524283 MZJ524282:MZK524283 NJF524282:NJG524283 NTB524282:NTC524283 OCX524282:OCY524283 OMT524282:OMU524283 OWP524282:OWQ524283 PGL524282:PGM524283 PQH524282:PQI524283 QAD524282:QAE524283 QJZ524282:QKA524283 QTV524282:QTW524283 RDR524282:RDS524283 RNN524282:RNO524283 RXJ524282:RXK524283 SHF524282:SHG524283 SRB524282:SRC524283 TAX524282:TAY524283 TKT524282:TKU524283 TUP524282:TUQ524283 UEL524282:UEM524283 UOH524282:UOI524283 UYD524282:UYE524283 VHZ524282:VIA524283 VRV524282:VRW524283 WBR524282:WBS524283 WLN524282:WLO524283 WVJ524282:WVK524283 IX589818:IY589819 ST589818:SU589819 ACP589818:ACQ589819 AML589818:AMM589819 AWH589818:AWI589819 BGD589818:BGE589819 BPZ589818:BQA589819 BZV589818:BZW589819 CJR589818:CJS589819 CTN589818:CTO589819 DDJ589818:DDK589819 DNF589818:DNG589819 DXB589818:DXC589819 EGX589818:EGY589819 EQT589818:EQU589819 FAP589818:FAQ589819 FKL589818:FKM589819 FUH589818:FUI589819 GED589818:GEE589819 GNZ589818:GOA589819 GXV589818:GXW589819 HHR589818:HHS589819 HRN589818:HRO589819 IBJ589818:IBK589819 ILF589818:ILG589819 IVB589818:IVC589819 JEX589818:JEY589819 JOT589818:JOU589819 JYP589818:JYQ589819 KIL589818:KIM589819 KSH589818:KSI589819 LCD589818:LCE589819 LLZ589818:LMA589819 LVV589818:LVW589819 MFR589818:MFS589819 MPN589818:MPO589819 MZJ589818:MZK589819 NJF589818:NJG589819 NTB589818:NTC589819 OCX589818:OCY589819 OMT589818:OMU589819 OWP589818:OWQ589819 PGL589818:PGM589819 PQH589818:PQI589819 QAD589818:QAE589819 QJZ589818:QKA589819 QTV589818:QTW589819 RDR589818:RDS589819 RNN589818:RNO589819 RXJ589818:RXK589819 SHF589818:SHG589819 SRB589818:SRC589819 TAX589818:TAY589819 TKT589818:TKU589819 TUP589818:TUQ589819 UEL589818:UEM589819 UOH589818:UOI589819 UYD589818:UYE589819 VHZ589818:VIA589819 VRV589818:VRW589819 WBR589818:WBS589819 WLN589818:WLO589819 WVJ589818:WVK589819 IX655354:IY655355 ST655354:SU655355 ACP655354:ACQ655355 AML655354:AMM655355 AWH655354:AWI655355 BGD655354:BGE655355 BPZ655354:BQA655355 BZV655354:BZW655355 CJR655354:CJS655355 CTN655354:CTO655355 DDJ655354:DDK655355 DNF655354:DNG655355 DXB655354:DXC655355 EGX655354:EGY655355 EQT655354:EQU655355 FAP655354:FAQ655355 FKL655354:FKM655355 FUH655354:FUI655355 GED655354:GEE655355 GNZ655354:GOA655355 GXV655354:GXW655355 HHR655354:HHS655355 HRN655354:HRO655355 IBJ655354:IBK655355 ILF655354:ILG655355 IVB655354:IVC655355 JEX655354:JEY655355 JOT655354:JOU655355 JYP655354:JYQ655355 KIL655354:KIM655355 KSH655354:KSI655355 LCD655354:LCE655355 LLZ655354:LMA655355 LVV655354:LVW655355 MFR655354:MFS655355 MPN655354:MPO655355 MZJ655354:MZK655355 NJF655354:NJG655355 NTB655354:NTC655355 OCX655354:OCY655355 OMT655354:OMU655355 OWP655354:OWQ655355 PGL655354:PGM655355 PQH655354:PQI655355 QAD655354:QAE655355 QJZ655354:QKA655355 QTV655354:QTW655355 RDR655354:RDS655355 RNN655354:RNO655355 RXJ655354:RXK655355 SHF655354:SHG655355 SRB655354:SRC655355 TAX655354:TAY655355 TKT655354:TKU655355 TUP655354:TUQ655355 UEL655354:UEM655355 UOH655354:UOI655355 UYD655354:UYE655355 VHZ655354:VIA655355 VRV655354:VRW655355 WBR655354:WBS655355 WLN655354:WLO655355 WVJ655354:WVK655355 IX720890:IY720891 ST720890:SU720891 ACP720890:ACQ720891 AML720890:AMM720891 AWH720890:AWI720891 BGD720890:BGE720891 BPZ720890:BQA720891 BZV720890:BZW720891 CJR720890:CJS720891 CTN720890:CTO720891 DDJ720890:DDK720891 DNF720890:DNG720891 DXB720890:DXC720891 EGX720890:EGY720891 EQT720890:EQU720891 FAP720890:FAQ720891 FKL720890:FKM720891 FUH720890:FUI720891 GED720890:GEE720891 GNZ720890:GOA720891 GXV720890:GXW720891 HHR720890:HHS720891 HRN720890:HRO720891 IBJ720890:IBK720891 ILF720890:ILG720891 IVB720890:IVC720891 JEX720890:JEY720891 JOT720890:JOU720891 JYP720890:JYQ720891 KIL720890:KIM720891 KSH720890:KSI720891 LCD720890:LCE720891 LLZ720890:LMA720891 LVV720890:LVW720891 MFR720890:MFS720891 MPN720890:MPO720891 MZJ720890:MZK720891 NJF720890:NJG720891 NTB720890:NTC720891 OCX720890:OCY720891 OMT720890:OMU720891 OWP720890:OWQ720891 PGL720890:PGM720891 PQH720890:PQI720891 QAD720890:QAE720891 QJZ720890:QKA720891 QTV720890:QTW720891 RDR720890:RDS720891 RNN720890:RNO720891 RXJ720890:RXK720891 SHF720890:SHG720891 SRB720890:SRC720891 TAX720890:TAY720891 TKT720890:TKU720891 TUP720890:TUQ720891 UEL720890:UEM720891 UOH720890:UOI720891 UYD720890:UYE720891 VHZ720890:VIA720891 VRV720890:VRW720891 WBR720890:WBS720891 WLN720890:WLO720891 WVJ720890:WVK720891 IX786426:IY786427 ST786426:SU786427 ACP786426:ACQ786427 AML786426:AMM786427 AWH786426:AWI786427 BGD786426:BGE786427 BPZ786426:BQA786427 BZV786426:BZW786427 CJR786426:CJS786427 CTN786426:CTO786427 DDJ786426:DDK786427 DNF786426:DNG786427 DXB786426:DXC786427 EGX786426:EGY786427 EQT786426:EQU786427 FAP786426:FAQ786427 FKL786426:FKM786427 FUH786426:FUI786427 GED786426:GEE786427 GNZ786426:GOA786427 GXV786426:GXW786427 HHR786426:HHS786427 HRN786426:HRO786427 IBJ786426:IBK786427 ILF786426:ILG786427 IVB786426:IVC786427 JEX786426:JEY786427 JOT786426:JOU786427 JYP786426:JYQ786427 KIL786426:KIM786427 KSH786426:KSI786427 LCD786426:LCE786427 LLZ786426:LMA786427 LVV786426:LVW786427 MFR786426:MFS786427 MPN786426:MPO786427 MZJ786426:MZK786427 NJF786426:NJG786427 NTB786426:NTC786427 OCX786426:OCY786427 OMT786426:OMU786427 OWP786426:OWQ786427 PGL786426:PGM786427 PQH786426:PQI786427 QAD786426:QAE786427 QJZ786426:QKA786427 QTV786426:QTW786427 RDR786426:RDS786427 RNN786426:RNO786427 RXJ786426:RXK786427 SHF786426:SHG786427 SRB786426:SRC786427 TAX786426:TAY786427 TKT786426:TKU786427 TUP786426:TUQ786427 UEL786426:UEM786427 UOH786426:UOI786427 UYD786426:UYE786427 VHZ786426:VIA786427 VRV786426:VRW786427 WBR786426:WBS786427 WLN786426:WLO786427 WVJ786426:WVK786427 IX851962:IY851963 ST851962:SU851963 ACP851962:ACQ851963 AML851962:AMM851963 AWH851962:AWI851963 BGD851962:BGE851963 BPZ851962:BQA851963 BZV851962:BZW851963 CJR851962:CJS851963 CTN851962:CTO851963 DDJ851962:DDK851963 DNF851962:DNG851963 DXB851962:DXC851963 EGX851962:EGY851963 EQT851962:EQU851963 FAP851962:FAQ851963 FKL851962:FKM851963 FUH851962:FUI851963 GED851962:GEE851963 GNZ851962:GOA851963 GXV851962:GXW851963 HHR851962:HHS851963 HRN851962:HRO851963 IBJ851962:IBK851963 ILF851962:ILG851963 IVB851962:IVC851963 JEX851962:JEY851963 JOT851962:JOU851963 JYP851962:JYQ851963 KIL851962:KIM851963 KSH851962:KSI851963 LCD851962:LCE851963 LLZ851962:LMA851963 LVV851962:LVW851963 MFR851962:MFS851963 MPN851962:MPO851963 MZJ851962:MZK851963 NJF851962:NJG851963 NTB851962:NTC851963 OCX851962:OCY851963 OMT851962:OMU851963 OWP851962:OWQ851963 PGL851962:PGM851963 PQH851962:PQI851963 QAD851962:QAE851963 QJZ851962:QKA851963 QTV851962:QTW851963 RDR851962:RDS851963 RNN851962:RNO851963 RXJ851962:RXK851963 SHF851962:SHG851963 SRB851962:SRC851963 TAX851962:TAY851963 TKT851962:TKU851963 TUP851962:TUQ851963 UEL851962:UEM851963 UOH851962:UOI851963 UYD851962:UYE851963 VHZ851962:VIA851963 VRV851962:VRW851963 WBR851962:WBS851963 WLN851962:WLO851963 WVJ851962:WVK851963 IX917498:IY917499 ST917498:SU917499 ACP917498:ACQ917499 AML917498:AMM917499 AWH917498:AWI917499 BGD917498:BGE917499 BPZ917498:BQA917499 BZV917498:BZW917499 CJR917498:CJS917499 CTN917498:CTO917499 DDJ917498:DDK917499 DNF917498:DNG917499 DXB917498:DXC917499 EGX917498:EGY917499 EQT917498:EQU917499 FAP917498:FAQ917499 FKL917498:FKM917499 FUH917498:FUI917499 GED917498:GEE917499 GNZ917498:GOA917499 GXV917498:GXW917499 HHR917498:HHS917499 HRN917498:HRO917499 IBJ917498:IBK917499 ILF917498:ILG917499 IVB917498:IVC917499 JEX917498:JEY917499 JOT917498:JOU917499 JYP917498:JYQ917499 KIL917498:KIM917499 KSH917498:KSI917499 LCD917498:LCE917499 LLZ917498:LMA917499 LVV917498:LVW917499 MFR917498:MFS917499 MPN917498:MPO917499 MZJ917498:MZK917499 NJF917498:NJG917499 NTB917498:NTC917499 OCX917498:OCY917499 OMT917498:OMU917499 OWP917498:OWQ917499 PGL917498:PGM917499 PQH917498:PQI917499 QAD917498:QAE917499 QJZ917498:QKA917499 QTV917498:QTW917499 RDR917498:RDS917499 RNN917498:RNO917499 RXJ917498:RXK917499 SHF917498:SHG917499 SRB917498:SRC917499 TAX917498:TAY917499 TKT917498:TKU917499 TUP917498:TUQ917499 UEL917498:UEM917499 UOH917498:UOI917499 UYD917498:UYE917499 VHZ917498:VIA917499 VRV917498:VRW917499 WBR917498:WBS917499 WLN917498:WLO917499 WVJ917498:WVK917499 IX983034:IY983035 ST983034:SU983035 ACP983034:ACQ983035 AML983034:AMM983035 AWH983034:AWI983035 BGD983034:BGE983035 BPZ983034:BQA983035 BZV983034:BZW983035 CJR983034:CJS983035 CTN983034:CTO983035 DDJ983034:DDK983035 DNF983034:DNG983035 DXB983034:DXC983035 EGX983034:EGY983035 EQT983034:EQU983035 FAP983034:FAQ983035 FKL983034:FKM983035 FUH983034:FUI983035 GED983034:GEE983035 GNZ983034:GOA983035 GXV983034:GXW983035 HHR983034:HHS983035 HRN983034:HRO983035 IBJ983034:IBK983035 ILF983034:ILG983035 IVB983034:IVC983035 JEX983034:JEY983035 JOT983034:JOU983035 JYP983034:JYQ983035 KIL983034:KIM983035 KSH983034:KSI983035 LCD983034:LCE983035 LLZ983034:LMA983035 LVV983034:LVW983035 MFR983034:MFS983035 MPN983034:MPO983035 MZJ983034:MZK983035 NJF983034:NJG983035 NTB983034:NTC983035 OCX983034:OCY983035 OMT983034:OMU983035 OWP983034:OWQ983035 PGL983034:PGM983035 PQH983034:PQI983035 QAD983034:QAE983035 QJZ983034:QKA983035 QTV983034:QTW983035 RDR983034:RDS983035 RNN983034:RNO983035 RXJ983034:RXK983035 SHF983034:SHG983035 SRB983034:SRC983035 TAX983034:TAY983035 TKT983034:TKU983035 TUP983034:TUQ983035 UEL983034:UEM983035 UOH983034:UOI983035 UYD983034:UYE983035 VHZ983034:VIA983035 VRV983034:VRW983035 WBR983034:WBS983035 WLN983034:WLO983035 WVJ983034:WVK983035 JA65530:JB65531 SW65530:SX65531 ACS65530:ACT65531 AMO65530:AMP65531 AWK65530:AWL65531 BGG65530:BGH65531 BQC65530:BQD65531 BZY65530:BZZ65531 CJU65530:CJV65531 CTQ65530:CTR65531 DDM65530:DDN65531 DNI65530:DNJ65531 DXE65530:DXF65531 EHA65530:EHB65531 EQW65530:EQX65531 FAS65530:FAT65531 FKO65530:FKP65531 FUK65530:FUL65531 GEG65530:GEH65531 GOC65530:GOD65531 GXY65530:GXZ65531 HHU65530:HHV65531 HRQ65530:HRR65531 IBM65530:IBN65531 ILI65530:ILJ65531 IVE65530:IVF65531 JFA65530:JFB65531 JOW65530:JOX65531 JYS65530:JYT65531 KIO65530:KIP65531 KSK65530:KSL65531 LCG65530:LCH65531 LMC65530:LMD65531 LVY65530:LVZ65531 MFU65530:MFV65531 MPQ65530:MPR65531 MZM65530:MZN65531 NJI65530:NJJ65531 NTE65530:NTF65531 ODA65530:ODB65531 OMW65530:OMX65531 OWS65530:OWT65531 PGO65530:PGP65531 PQK65530:PQL65531 QAG65530:QAH65531 QKC65530:QKD65531 QTY65530:QTZ65531 RDU65530:RDV65531 RNQ65530:RNR65531 RXM65530:RXN65531 SHI65530:SHJ65531 SRE65530:SRF65531 TBA65530:TBB65531 TKW65530:TKX65531 TUS65530:TUT65531 UEO65530:UEP65531 UOK65530:UOL65531 UYG65530:UYH65531 VIC65530:VID65531 VRY65530:VRZ65531 WBU65530:WBV65531 WLQ65530:WLR65531 WVM65530:WVN65531 JA131066:JB131067 SW131066:SX131067 ACS131066:ACT131067 AMO131066:AMP131067 AWK131066:AWL131067 BGG131066:BGH131067 BQC131066:BQD131067 BZY131066:BZZ131067 CJU131066:CJV131067 CTQ131066:CTR131067 DDM131066:DDN131067 DNI131066:DNJ131067 DXE131066:DXF131067 EHA131066:EHB131067 EQW131066:EQX131067 FAS131066:FAT131067 FKO131066:FKP131067 FUK131066:FUL131067 GEG131066:GEH131067 GOC131066:GOD131067 GXY131066:GXZ131067 HHU131066:HHV131067 HRQ131066:HRR131067 IBM131066:IBN131067 ILI131066:ILJ131067 IVE131066:IVF131067 JFA131066:JFB131067 JOW131066:JOX131067 JYS131066:JYT131067 KIO131066:KIP131067 KSK131066:KSL131067 LCG131066:LCH131067 LMC131066:LMD131067 LVY131066:LVZ131067 MFU131066:MFV131067 MPQ131066:MPR131067 MZM131066:MZN131067 NJI131066:NJJ131067 NTE131066:NTF131067 ODA131066:ODB131067 OMW131066:OMX131067 OWS131066:OWT131067 PGO131066:PGP131067 PQK131066:PQL131067 QAG131066:QAH131067 QKC131066:QKD131067 QTY131066:QTZ131067 RDU131066:RDV131067 RNQ131066:RNR131067 RXM131066:RXN131067 SHI131066:SHJ131067 SRE131066:SRF131067 TBA131066:TBB131067 TKW131066:TKX131067 TUS131066:TUT131067 UEO131066:UEP131067 UOK131066:UOL131067 UYG131066:UYH131067 VIC131066:VID131067 VRY131066:VRZ131067 WBU131066:WBV131067 WLQ131066:WLR131067 WVM131066:WVN131067 JA196602:JB196603 SW196602:SX196603 ACS196602:ACT196603 AMO196602:AMP196603 AWK196602:AWL196603 BGG196602:BGH196603 BQC196602:BQD196603 BZY196602:BZZ196603 CJU196602:CJV196603 CTQ196602:CTR196603 DDM196602:DDN196603 DNI196602:DNJ196603 DXE196602:DXF196603 EHA196602:EHB196603 EQW196602:EQX196603 FAS196602:FAT196603 FKO196602:FKP196603 FUK196602:FUL196603 GEG196602:GEH196603 GOC196602:GOD196603 GXY196602:GXZ196603 HHU196602:HHV196603 HRQ196602:HRR196603 IBM196602:IBN196603 ILI196602:ILJ196603 IVE196602:IVF196603 JFA196602:JFB196603 JOW196602:JOX196603 JYS196602:JYT196603 KIO196602:KIP196603 KSK196602:KSL196603 LCG196602:LCH196603 LMC196602:LMD196603 LVY196602:LVZ196603 MFU196602:MFV196603 MPQ196602:MPR196603 MZM196602:MZN196603 NJI196602:NJJ196603 NTE196602:NTF196603 ODA196602:ODB196603 OMW196602:OMX196603 OWS196602:OWT196603 PGO196602:PGP196603 PQK196602:PQL196603 QAG196602:QAH196603 QKC196602:QKD196603 QTY196602:QTZ196603 RDU196602:RDV196603 RNQ196602:RNR196603 RXM196602:RXN196603 SHI196602:SHJ196603 SRE196602:SRF196603 TBA196602:TBB196603 TKW196602:TKX196603 TUS196602:TUT196603 UEO196602:UEP196603 UOK196602:UOL196603 UYG196602:UYH196603 VIC196602:VID196603 VRY196602:VRZ196603 WBU196602:WBV196603 WLQ196602:WLR196603 WVM196602:WVN196603 JA262138:JB262139 SW262138:SX262139 ACS262138:ACT262139 AMO262138:AMP262139 AWK262138:AWL262139 BGG262138:BGH262139 BQC262138:BQD262139 BZY262138:BZZ262139 CJU262138:CJV262139 CTQ262138:CTR262139 DDM262138:DDN262139 DNI262138:DNJ262139 DXE262138:DXF262139 EHA262138:EHB262139 EQW262138:EQX262139 FAS262138:FAT262139 FKO262138:FKP262139 FUK262138:FUL262139 GEG262138:GEH262139 GOC262138:GOD262139 GXY262138:GXZ262139 HHU262138:HHV262139 HRQ262138:HRR262139 IBM262138:IBN262139 ILI262138:ILJ262139 IVE262138:IVF262139 JFA262138:JFB262139 JOW262138:JOX262139 JYS262138:JYT262139 KIO262138:KIP262139 KSK262138:KSL262139 LCG262138:LCH262139 LMC262138:LMD262139 LVY262138:LVZ262139 MFU262138:MFV262139 MPQ262138:MPR262139 MZM262138:MZN262139 NJI262138:NJJ262139 NTE262138:NTF262139 ODA262138:ODB262139 OMW262138:OMX262139 OWS262138:OWT262139 PGO262138:PGP262139 PQK262138:PQL262139 QAG262138:QAH262139 QKC262138:QKD262139 QTY262138:QTZ262139 RDU262138:RDV262139 RNQ262138:RNR262139 RXM262138:RXN262139 SHI262138:SHJ262139 SRE262138:SRF262139 TBA262138:TBB262139 TKW262138:TKX262139 TUS262138:TUT262139 UEO262138:UEP262139 UOK262138:UOL262139 UYG262138:UYH262139 VIC262138:VID262139 VRY262138:VRZ262139 WBU262138:WBV262139 WLQ262138:WLR262139 WVM262138:WVN262139 JA327674:JB327675 SW327674:SX327675 ACS327674:ACT327675 AMO327674:AMP327675 AWK327674:AWL327675 BGG327674:BGH327675 BQC327674:BQD327675 BZY327674:BZZ327675 CJU327674:CJV327675 CTQ327674:CTR327675 DDM327674:DDN327675 DNI327674:DNJ327675 DXE327674:DXF327675 EHA327674:EHB327675 EQW327674:EQX327675 FAS327674:FAT327675 FKO327674:FKP327675 FUK327674:FUL327675 GEG327674:GEH327675 GOC327674:GOD327675 GXY327674:GXZ327675 HHU327674:HHV327675 HRQ327674:HRR327675 IBM327674:IBN327675 ILI327674:ILJ327675 IVE327674:IVF327675 JFA327674:JFB327675 JOW327674:JOX327675 JYS327674:JYT327675 KIO327674:KIP327675 KSK327674:KSL327675 LCG327674:LCH327675 LMC327674:LMD327675 LVY327674:LVZ327675 MFU327674:MFV327675 MPQ327674:MPR327675 MZM327674:MZN327675 NJI327674:NJJ327675 NTE327674:NTF327675 ODA327674:ODB327675 OMW327674:OMX327675 OWS327674:OWT327675 PGO327674:PGP327675 PQK327674:PQL327675 QAG327674:QAH327675 QKC327674:QKD327675 QTY327674:QTZ327675 RDU327674:RDV327675 RNQ327674:RNR327675 RXM327674:RXN327675 SHI327674:SHJ327675 SRE327674:SRF327675 TBA327674:TBB327675 TKW327674:TKX327675 TUS327674:TUT327675 UEO327674:UEP327675 UOK327674:UOL327675 UYG327674:UYH327675 VIC327674:VID327675 VRY327674:VRZ327675 WBU327674:WBV327675 WLQ327674:WLR327675 WVM327674:WVN327675 JA393210:JB393211 SW393210:SX393211 ACS393210:ACT393211 AMO393210:AMP393211 AWK393210:AWL393211 BGG393210:BGH393211 BQC393210:BQD393211 BZY393210:BZZ393211 CJU393210:CJV393211 CTQ393210:CTR393211 DDM393210:DDN393211 DNI393210:DNJ393211 DXE393210:DXF393211 EHA393210:EHB393211 EQW393210:EQX393211 FAS393210:FAT393211 FKO393210:FKP393211 FUK393210:FUL393211 GEG393210:GEH393211 GOC393210:GOD393211 GXY393210:GXZ393211 HHU393210:HHV393211 HRQ393210:HRR393211 IBM393210:IBN393211 ILI393210:ILJ393211 IVE393210:IVF393211 JFA393210:JFB393211 JOW393210:JOX393211 JYS393210:JYT393211 KIO393210:KIP393211 KSK393210:KSL393211 LCG393210:LCH393211 LMC393210:LMD393211 LVY393210:LVZ393211 MFU393210:MFV393211 MPQ393210:MPR393211 MZM393210:MZN393211 NJI393210:NJJ393211 NTE393210:NTF393211 ODA393210:ODB393211 OMW393210:OMX393211 OWS393210:OWT393211 PGO393210:PGP393211 PQK393210:PQL393211 QAG393210:QAH393211 QKC393210:QKD393211 QTY393210:QTZ393211 RDU393210:RDV393211 RNQ393210:RNR393211 RXM393210:RXN393211 SHI393210:SHJ393211 SRE393210:SRF393211 TBA393210:TBB393211 TKW393210:TKX393211 TUS393210:TUT393211 UEO393210:UEP393211 UOK393210:UOL393211 UYG393210:UYH393211 VIC393210:VID393211 VRY393210:VRZ393211 WBU393210:WBV393211 WLQ393210:WLR393211 WVM393210:WVN393211 JA458746:JB458747 SW458746:SX458747 ACS458746:ACT458747 AMO458746:AMP458747 AWK458746:AWL458747 BGG458746:BGH458747 BQC458746:BQD458747 BZY458746:BZZ458747 CJU458746:CJV458747 CTQ458746:CTR458747 DDM458746:DDN458747 DNI458746:DNJ458747 DXE458746:DXF458747 EHA458746:EHB458747 EQW458746:EQX458747 FAS458746:FAT458747 FKO458746:FKP458747 FUK458746:FUL458747 GEG458746:GEH458747 GOC458746:GOD458747 GXY458746:GXZ458747 HHU458746:HHV458747 HRQ458746:HRR458747 IBM458746:IBN458747 ILI458746:ILJ458747 IVE458746:IVF458747 JFA458746:JFB458747 JOW458746:JOX458747 JYS458746:JYT458747 KIO458746:KIP458747 KSK458746:KSL458747 LCG458746:LCH458747 LMC458746:LMD458747 LVY458746:LVZ458747 MFU458746:MFV458747 MPQ458746:MPR458747 MZM458746:MZN458747 NJI458746:NJJ458747 NTE458746:NTF458747 ODA458746:ODB458747 OMW458746:OMX458747 OWS458746:OWT458747 PGO458746:PGP458747 PQK458746:PQL458747 QAG458746:QAH458747 QKC458746:QKD458747 QTY458746:QTZ458747 RDU458746:RDV458747 RNQ458746:RNR458747 RXM458746:RXN458747 SHI458746:SHJ458747 SRE458746:SRF458747 TBA458746:TBB458747 TKW458746:TKX458747 TUS458746:TUT458747 UEO458746:UEP458747 UOK458746:UOL458747 UYG458746:UYH458747 VIC458746:VID458747 VRY458746:VRZ458747 WBU458746:WBV458747 WLQ458746:WLR458747 WVM458746:WVN458747 JA524282:JB524283 SW524282:SX524283 ACS524282:ACT524283 AMO524282:AMP524283 AWK524282:AWL524283 BGG524282:BGH524283 BQC524282:BQD524283 BZY524282:BZZ524283 CJU524282:CJV524283 CTQ524282:CTR524283 DDM524282:DDN524283 DNI524282:DNJ524283 DXE524282:DXF524283 EHA524282:EHB524283 EQW524282:EQX524283 FAS524282:FAT524283 FKO524282:FKP524283 FUK524282:FUL524283 GEG524282:GEH524283 GOC524282:GOD524283 GXY524282:GXZ524283 HHU524282:HHV524283 HRQ524282:HRR524283 IBM524282:IBN524283 ILI524282:ILJ524283 IVE524282:IVF524283 JFA524282:JFB524283 JOW524282:JOX524283 JYS524282:JYT524283 KIO524282:KIP524283 KSK524282:KSL524283 LCG524282:LCH524283 LMC524282:LMD524283 LVY524282:LVZ524283 MFU524282:MFV524283 MPQ524282:MPR524283 MZM524282:MZN524283 NJI524282:NJJ524283 NTE524282:NTF524283 ODA524282:ODB524283 OMW524282:OMX524283 OWS524282:OWT524283 PGO524282:PGP524283 PQK524282:PQL524283 QAG524282:QAH524283 QKC524282:QKD524283 QTY524282:QTZ524283 RDU524282:RDV524283 RNQ524282:RNR524283 RXM524282:RXN524283 SHI524282:SHJ524283 SRE524282:SRF524283 TBA524282:TBB524283 TKW524282:TKX524283 TUS524282:TUT524283 UEO524282:UEP524283 UOK524282:UOL524283 UYG524282:UYH524283 VIC524282:VID524283 VRY524282:VRZ524283 WBU524282:WBV524283 WLQ524282:WLR524283 WVM524282:WVN524283 JA589818:JB589819 SW589818:SX589819 ACS589818:ACT589819 AMO589818:AMP589819 AWK589818:AWL589819 BGG589818:BGH589819 BQC589818:BQD589819 BZY589818:BZZ589819 CJU589818:CJV589819 CTQ589818:CTR589819 DDM589818:DDN589819 DNI589818:DNJ589819 DXE589818:DXF589819 EHA589818:EHB589819 EQW589818:EQX589819 FAS589818:FAT589819 FKO589818:FKP589819 FUK589818:FUL589819 GEG589818:GEH589819 GOC589818:GOD589819 GXY589818:GXZ589819 HHU589818:HHV589819 HRQ589818:HRR589819 IBM589818:IBN589819 ILI589818:ILJ589819 IVE589818:IVF589819 JFA589818:JFB589819 JOW589818:JOX589819 JYS589818:JYT589819 KIO589818:KIP589819 KSK589818:KSL589819 LCG589818:LCH589819 LMC589818:LMD589819 LVY589818:LVZ589819 MFU589818:MFV589819 MPQ589818:MPR589819 MZM589818:MZN589819 NJI589818:NJJ589819 NTE589818:NTF589819 ODA589818:ODB589819 OMW589818:OMX589819 OWS589818:OWT589819 PGO589818:PGP589819 PQK589818:PQL589819 QAG589818:QAH589819 QKC589818:QKD589819 QTY589818:QTZ589819 RDU589818:RDV589819 RNQ589818:RNR589819 RXM589818:RXN589819 SHI589818:SHJ589819 SRE589818:SRF589819 TBA589818:TBB589819 TKW589818:TKX589819 TUS589818:TUT589819 UEO589818:UEP589819 UOK589818:UOL589819 UYG589818:UYH589819 VIC589818:VID589819 VRY589818:VRZ589819 WBU589818:WBV589819 WLQ589818:WLR589819 WVM589818:WVN589819 JA655354:JB655355 SW655354:SX655355 ACS655354:ACT655355 AMO655354:AMP655355 AWK655354:AWL655355 BGG655354:BGH655355 BQC655354:BQD655355 BZY655354:BZZ655355 CJU655354:CJV655355 CTQ655354:CTR655355 DDM655354:DDN655355 DNI655354:DNJ655355 DXE655354:DXF655355 EHA655354:EHB655355 EQW655354:EQX655355 FAS655354:FAT655355 FKO655354:FKP655355 FUK655354:FUL655355 GEG655354:GEH655355 GOC655354:GOD655355 GXY655354:GXZ655355 HHU655354:HHV655355 HRQ655354:HRR655355 IBM655354:IBN655355 ILI655354:ILJ655355 IVE655354:IVF655355 JFA655354:JFB655355 JOW655354:JOX655355 JYS655354:JYT655355 KIO655354:KIP655355 KSK655354:KSL655355 LCG655354:LCH655355 LMC655354:LMD655355 LVY655354:LVZ655355 MFU655354:MFV655355 MPQ655354:MPR655355 MZM655354:MZN655355 NJI655354:NJJ655355 NTE655354:NTF655355 ODA655354:ODB655355 OMW655354:OMX655355 OWS655354:OWT655355 PGO655354:PGP655355 PQK655354:PQL655355 QAG655354:QAH655355 QKC655354:QKD655355 QTY655354:QTZ655355 RDU655354:RDV655355 RNQ655354:RNR655355 RXM655354:RXN655355 SHI655354:SHJ655355 SRE655354:SRF655355 TBA655354:TBB655355 TKW655354:TKX655355 TUS655354:TUT655355 UEO655354:UEP655355 UOK655354:UOL655355 UYG655354:UYH655355 VIC655354:VID655355 VRY655354:VRZ655355 WBU655354:WBV655355 WLQ655354:WLR655355 WVM655354:WVN655355 JA720890:JB720891 SW720890:SX720891 ACS720890:ACT720891 AMO720890:AMP720891 AWK720890:AWL720891 BGG720890:BGH720891 BQC720890:BQD720891 BZY720890:BZZ720891 CJU720890:CJV720891 CTQ720890:CTR720891 DDM720890:DDN720891 DNI720890:DNJ720891 DXE720890:DXF720891 EHA720890:EHB720891 EQW720890:EQX720891 FAS720890:FAT720891 FKO720890:FKP720891 FUK720890:FUL720891 GEG720890:GEH720891 GOC720890:GOD720891 GXY720890:GXZ720891 HHU720890:HHV720891 HRQ720890:HRR720891 IBM720890:IBN720891 ILI720890:ILJ720891 IVE720890:IVF720891 JFA720890:JFB720891 JOW720890:JOX720891 JYS720890:JYT720891 KIO720890:KIP720891 KSK720890:KSL720891 LCG720890:LCH720891 LMC720890:LMD720891 LVY720890:LVZ720891 MFU720890:MFV720891 MPQ720890:MPR720891 MZM720890:MZN720891 NJI720890:NJJ720891 NTE720890:NTF720891 ODA720890:ODB720891 OMW720890:OMX720891 OWS720890:OWT720891 PGO720890:PGP720891 PQK720890:PQL720891 QAG720890:QAH720891 QKC720890:QKD720891 QTY720890:QTZ720891 RDU720890:RDV720891 RNQ720890:RNR720891 RXM720890:RXN720891 SHI720890:SHJ720891 SRE720890:SRF720891 TBA720890:TBB720891 TKW720890:TKX720891 TUS720890:TUT720891 UEO720890:UEP720891 UOK720890:UOL720891 UYG720890:UYH720891 VIC720890:VID720891 VRY720890:VRZ720891 WBU720890:WBV720891 WLQ720890:WLR720891 WVM720890:WVN720891 JA786426:JB786427 SW786426:SX786427 ACS786426:ACT786427 AMO786426:AMP786427 AWK786426:AWL786427 BGG786426:BGH786427 BQC786426:BQD786427 BZY786426:BZZ786427 CJU786426:CJV786427 CTQ786426:CTR786427 DDM786426:DDN786427 DNI786426:DNJ786427 DXE786426:DXF786427 EHA786426:EHB786427 EQW786426:EQX786427 FAS786426:FAT786427 FKO786426:FKP786427 FUK786426:FUL786427 GEG786426:GEH786427 GOC786426:GOD786427 GXY786426:GXZ786427 HHU786426:HHV786427 HRQ786426:HRR786427 IBM786426:IBN786427 ILI786426:ILJ786427 IVE786426:IVF786427 JFA786426:JFB786427 JOW786426:JOX786427 JYS786426:JYT786427 KIO786426:KIP786427 KSK786426:KSL786427 LCG786426:LCH786427 LMC786426:LMD786427 LVY786426:LVZ786427 MFU786426:MFV786427 MPQ786426:MPR786427 MZM786426:MZN786427 NJI786426:NJJ786427 NTE786426:NTF786427 ODA786426:ODB786427 OMW786426:OMX786427 OWS786426:OWT786427 PGO786426:PGP786427 PQK786426:PQL786427 QAG786426:QAH786427 QKC786426:QKD786427 QTY786426:QTZ786427 RDU786426:RDV786427 RNQ786426:RNR786427 RXM786426:RXN786427 SHI786426:SHJ786427 SRE786426:SRF786427 TBA786426:TBB786427 TKW786426:TKX786427 TUS786426:TUT786427 UEO786426:UEP786427 UOK786426:UOL786427 UYG786426:UYH786427 VIC786426:VID786427 VRY786426:VRZ786427 WBU786426:WBV786427 WLQ786426:WLR786427 WVM786426:WVN786427 JA851962:JB851963 SW851962:SX851963 ACS851962:ACT851963 AMO851962:AMP851963 AWK851962:AWL851963 BGG851962:BGH851963 BQC851962:BQD851963 BZY851962:BZZ851963 CJU851962:CJV851963 CTQ851962:CTR851963 DDM851962:DDN851963 DNI851962:DNJ851963 DXE851962:DXF851963 EHA851962:EHB851963 EQW851962:EQX851963 FAS851962:FAT851963 FKO851962:FKP851963 FUK851962:FUL851963 GEG851962:GEH851963 GOC851962:GOD851963 GXY851962:GXZ851963 HHU851962:HHV851963 HRQ851962:HRR851963 IBM851962:IBN851963 ILI851962:ILJ851963 IVE851962:IVF851963 JFA851962:JFB851963 JOW851962:JOX851963 JYS851962:JYT851963 KIO851962:KIP851963 KSK851962:KSL851963 LCG851962:LCH851963 LMC851962:LMD851963 LVY851962:LVZ851963 MFU851962:MFV851963 MPQ851962:MPR851963 MZM851962:MZN851963 NJI851962:NJJ851963 NTE851962:NTF851963 ODA851962:ODB851963 OMW851962:OMX851963 OWS851962:OWT851963 PGO851962:PGP851963 PQK851962:PQL851963 QAG851962:QAH851963 QKC851962:QKD851963 QTY851962:QTZ851963 RDU851962:RDV851963 RNQ851962:RNR851963 RXM851962:RXN851963 SHI851962:SHJ851963 SRE851962:SRF851963 TBA851962:TBB851963 TKW851962:TKX851963 TUS851962:TUT851963 UEO851962:UEP851963 UOK851962:UOL851963 UYG851962:UYH851963 VIC851962:VID851963 VRY851962:VRZ851963 WBU851962:WBV851963 WLQ851962:WLR851963 WVM851962:WVN851963 JA917498:JB917499 SW917498:SX917499 ACS917498:ACT917499 AMO917498:AMP917499 AWK917498:AWL917499 BGG917498:BGH917499 BQC917498:BQD917499 BZY917498:BZZ917499 CJU917498:CJV917499 CTQ917498:CTR917499 DDM917498:DDN917499 DNI917498:DNJ917499 DXE917498:DXF917499 EHA917498:EHB917499 EQW917498:EQX917499 FAS917498:FAT917499 FKO917498:FKP917499 FUK917498:FUL917499 GEG917498:GEH917499 GOC917498:GOD917499 GXY917498:GXZ917499 HHU917498:HHV917499 HRQ917498:HRR917499 IBM917498:IBN917499 ILI917498:ILJ917499 IVE917498:IVF917499 JFA917498:JFB917499 JOW917498:JOX917499 JYS917498:JYT917499 KIO917498:KIP917499 KSK917498:KSL917499 LCG917498:LCH917499 LMC917498:LMD917499 LVY917498:LVZ917499 MFU917498:MFV917499 MPQ917498:MPR917499 MZM917498:MZN917499 NJI917498:NJJ917499 NTE917498:NTF917499 ODA917498:ODB917499 OMW917498:OMX917499 OWS917498:OWT917499 PGO917498:PGP917499 PQK917498:PQL917499 QAG917498:QAH917499 QKC917498:QKD917499 QTY917498:QTZ917499 RDU917498:RDV917499 RNQ917498:RNR917499 RXM917498:RXN917499 SHI917498:SHJ917499 SRE917498:SRF917499 TBA917498:TBB917499 TKW917498:TKX917499 TUS917498:TUT917499 UEO917498:UEP917499 UOK917498:UOL917499 UYG917498:UYH917499 VIC917498:VID917499 VRY917498:VRZ917499 WBU917498:WBV917499 WLQ917498:WLR917499 WVM917498:WVN917499 JA983034:JB983035 SW983034:SX983035 ACS983034:ACT983035 AMO983034:AMP983035 AWK983034:AWL983035 BGG983034:BGH983035 BQC983034:BQD983035 BZY983034:BZZ983035 CJU983034:CJV983035 CTQ983034:CTR983035 DDM983034:DDN983035 DNI983034:DNJ983035 DXE983034:DXF983035 EHA983034:EHB983035 EQW983034:EQX983035 FAS983034:FAT983035 FKO983034:FKP983035 FUK983034:FUL983035 GEG983034:GEH983035 GOC983034:GOD983035 GXY983034:GXZ983035 HHU983034:HHV983035 HRQ983034:HRR983035 IBM983034:IBN983035 ILI983034:ILJ983035 IVE983034:IVF983035 JFA983034:JFB983035 JOW983034:JOX983035 JYS983034:JYT983035 KIO983034:KIP983035 KSK983034:KSL983035 LCG983034:LCH983035 LMC983034:LMD983035 LVY983034:LVZ983035 MFU983034:MFV983035 MPQ983034:MPR983035 MZM983034:MZN983035 NJI983034:NJJ983035 NTE983034:NTF983035 ODA983034:ODB983035 OMW983034:OMX983035 OWS983034:OWT983035 PGO983034:PGP983035 PQK983034:PQL983035 QAG983034:QAH983035 QKC983034:QKD983035 QTY983034:QTZ983035 RDU983034:RDV983035 RNQ983034:RNR983035 RXM983034:RXN983035 SHI983034:SHJ983035 SRE983034:SRF983035 TBA983034:TBB983035 TKW983034:TKX983035 TUS983034:TUT983035 UEO983034:UEP983035 UOK983034:UOL983035 UYG983034:UYH983035 VIC983034:VID983035 VRY983034:VRZ983035 WBU983034:WBV983035 WLQ983034:WLR983035 WVM983034:WVN983035 WLN983040:WLO983041 IU65536:IV65537 SQ65536:SR65537 ACM65536:ACN65537 AMI65536:AMJ65537 AWE65536:AWF65537 BGA65536:BGB65537 BPW65536:BPX65537 BZS65536:BZT65537 CJO65536:CJP65537 CTK65536:CTL65537 DDG65536:DDH65537 DNC65536:DND65537 DWY65536:DWZ65537 EGU65536:EGV65537 EQQ65536:EQR65537 FAM65536:FAN65537 FKI65536:FKJ65537 FUE65536:FUF65537 GEA65536:GEB65537 GNW65536:GNX65537 GXS65536:GXT65537 HHO65536:HHP65537 HRK65536:HRL65537 IBG65536:IBH65537 ILC65536:ILD65537 IUY65536:IUZ65537 JEU65536:JEV65537 JOQ65536:JOR65537 JYM65536:JYN65537 KII65536:KIJ65537 KSE65536:KSF65537 LCA65536:LCB65537 LLW65536:LLX65537 LVS65536:LVT65537 MFO65536:MFP65537 MPK65536:MPL65537 MZG65536:MZH65537 NJC65536:NJD65537 NSY65536:NSZ65537 OCU65536:OCV65537 OMQ65536:OMR65537 OWM65536:OWN65537 PGI65536:PGJ65537 PQE65536:PQF65537 QAA65536:QAB65537 QJW65536:QJX65537 QTS65536:QTT65537 RDO65536:RDP65537 RNK65536:RNL65537 RXG65536:RXH65537 SHC65536:SHD65537 SQY65536:SQZ65537 TAU65536:TAV65537 TKQ65536:TKR65537 TUM65536:TUN65537 UEI65536:UEJ65537 UOE65536:UOF65537 UYA65536:UYB65537 VHW65536:VHX65537 VRS65536:VRT65537 WBO65536:WBP65537 WLK65536:WLL65537 WVG65536:WVH65537 IU131072:IV131073 SQ131072:SR131073 ACM131072:ACN131073 AMI131072:AMJ131073 AWE131072:AWF131073 BGA131072:BGB131073 BPW131072:BPX131073 BZS131072:BZT131073 CJO131072:CJP131073 CTK131072:CTL131073 DDG131072:DDH131073 DNC131072:DND131073 DWY131072:DWZ131073 EGU131072:EGV131073 EQQ131072:EQR131073 FAM131072:FAN131073 FKI131072:FKJ131073 FUE131072:FUF131073 GEA131072:GEB131073 GNW131072:GNX131073 GXS131072:GXT131073 HHO131072:HHP131073 HRK131072:HRL131073 IBG131072:IBH131073 ILC131072:ILD131073 IUY131072:IUZ131073 JEU131072:JEV131073 JOQ131072:JOR131073 JYM131072:JYN131073 KII131072:KIJ131073 KSE131072:KSF131073 LCA131072:LCB131073 LLW131072:LLX131073 LVS131072:LVT131073 MFO131072:MFP131073 MPK131072:MPL131073 MZG131072:MZH131073 NJC131072:NJD131073 NSY131072:NSZ131073 OCU131072:OCV131073 OMQ131072:OMR131073 OWM131072:OWN131073 PGI131072:PGJ131073 PQE131072:PQF131073 QAA131072:QAB131073 QJW131072:QJX131073 QTS131072:QTT131073 RDO131072:RDP131073 RNK131072:RNL131073 RXG131072:RXH131073 SHC131072:SHD131073 SQY131072:SQZ131073 TAU131072:TAV131073 TKQ131072:TKR131073 TUM131072:TUN131073 UEI131072:UEJ131073 UOE131072:UOF131073 UYA131072:UYB131073 VHW131072:VHX131073 VRS131072:VRT131073 WBO131072:WBP131073 WLK131072:WLL131073 WVG131072:WVH131073 IU196608:IV196609 SQ196608:SR196609 ACM196608:ACN196609 AMI196608:AMJ196609 AWE196608:AWF196609 BGA196608:BGB196609 BPW196608:BPX196609 BZS196608:BZT196609 CJO196608:CJP196609 CTK196608:CTL196609 DDG196608:DDH196609 DNC196608:DND196609 DWY196608:DWZ196609 EGU196608:EGV196609 EQQ196608:EQR196609 FAM196608:FAN196609 FKI196608:FKJ196609 FUE196608:FUF196609 GEA196608:GEB196609 GNW196608:GNX196609 GXS196608:GXT196609 HHO196608:HHP196609 HRK196608:HRL196609 IBG196608:IBH196609 ILC196608:ILD196609 IUY196608:IUZ196609 JEU196608:JEV196609 JOQ196608:JOR196609 JYM196608:JYN196609 KII196608:KIJ196609 KSE196608:KSF196609 LCA196608:LCB196609 LLW196608:LLX196609 LVS196608:LVT196609 MFO196608:MFP196609 MPK196608:MPL196609 MZG196608:MZH196609 NJC196608:NJD196609 NSY196608:NSZ196609 OCU196608:OCV196609 OMQ196608:OMR196609 OWM196608:OWN196609 PGI196608:PGJ196609 PQE196608:PQF196609 QAA196608:QAB196609 QJW196608:QJX196609 QTS196608:QTT196609 RDO196608:RDP196609 RNK196608:RNL196609 RXG196608:RXH196609 SHC196608:SHD196609 SQY196608:SQZ196609 TAU196608:TAV196609 TKQ196608:TKR196609 TUM196608:TUN196609 UEI196608:UEJ196609 UOE196608:UOF196609 UYA196608:UYB196609 VHW196608:VHX196609 VRS196608:VRT196609 WBO196608:WBP196609 WLK196608:WLL196609 WVG196608:WVH196609 IU262144:IV262145 SQ262144:SR262145 ACM262144:ACN262145 AMI262144:AMJ262145 AWE262144:AWF262145 BGA262144:BGB262145 BPW262144:BPX262145 BZS262144:BZT262145 CJO262144:CJP262145 CTK262144:CTL262145 DDG262144:DDH262145 DNC262144:DND262145 DWY262144:DWZ262145 EGU262144:EGV262145 EQQ262144:EQR262145 FAM262144:FAN262145 FKI262144:FKJ262145 FUE262144:FUF262145 GEA262144:GEB262145 GNW262144:GNX262145 GXS262144:GXT262145 HHO262144:HHP262145 HRK262144:HRL262145 IBG262144:IBH262145 ILC262144:ILD262145 IUY262144:IUZ262145 JEU262144:JEV262145 JOQ262144:JOR262145 JYM262144:JYN262145 KII262144:KIJ262145 KSE262144:KSF262145 LCA262144:LCB262145 LLW262144:LLX262145 LVS262144:LVT262145 MFO262144:MFP262145 MPK262144:MPL262145 MZG262144:MZH262145 NJC262144:NJD262145 NSY262144:NSZ262145 OCU262144:OCV262145 OMQ262144:OMR262145 OWM262144:OWN262145 PGI262144:PGJ262145 PQE262144:PQF262145 QAA262144:QAB262145 QJW262144:QJX262145 QTS262144:QTT262145 RDO262144:RDP262145 RNK262144:RNL262145 RXG262144:RXH262145 SHC262144:SHD262145 SQY262144:SQZ262145 TAU262144:TAV262145 TKQ262144:TKR262145 TUM262144:TUN262145 UEI262144:UEJ262145 UOE262144:UOF262145 UYA262144:UYB262145 VHW262144:VHX262145 VRS262144:VRT262145 WBO262144:WBP262145 WLK262144:WLL262145 WVG262144:WVH262145 IU327680:IV327681 SQ327680:SR327681 ACM327680:ACN327681 AMI327680:AMJ327681 AWE327680:AWF327681 BGA327680:BGB327681 BPW327680:BPX327681 BZS327680:BZT327681 CJO327680:CJP327681 CTK327680:CTL327681 DDG327680:DDH327681 DNC327680:DND327681 DWY327680:DWZ327681 EGU327680:EGV327681 EQQ327680:EQR327681 FAM327680:FAN327681 FKI327680:FKJ327681 FUE327680:FUF327681 GEA327680:GEB327681 GNW327680:GNX327681 GXS327680:GXT327681 HHO327680:HHP327681 HRK327680:HRL327681 IBG327680:IBH327681 ILC327680:ILD327681 IUY327680:IUZ327681 JEU327680:JEV327681 JOQ327680:JOR327681 JYM327680:JYN327681 KII327680:KIJ327681 KSE327680:KSF327681 LCA327680:LCB327681 LLW327680:LLX327681 LVS327680:LVT327681 MFO327680:MFP327681 MPK327680:MPL327681 MZG327680:MZH327681 NJC327680:NJD327681 NSY327680:NSZ327681 OCU327680:OCV327681 OMQ327680:OMR327681 OWM327680:OWN327681 PGI327680:PGJ327681 PQE327680:PQF327681 QAA327680:QAB327681 QJW327680:QJX327681 QTS327680:QTT327681 RDO327680:RDP327681 RNK327680:RNL327681 RXG327680:RXH327681 SHC327680:SHD327681 SQY327680:SQZ327681 TAU327680:TAV327681 TKQ327680:TKR327681 TUM327680:TUN327681 UEI327680:UEJ327681 UOE327680:UOF327681 UYA327680:UYB327681 VHW327680:VHX327681 VRS327680:VRT327681 WBO327680:WBP327681 WLK327680:WLL327681 WVG327680:WVH327681 IU393216:IV393217 SQ393216:SR393217 ACM393216:ACN393217 AMI393216:AMJ393217 AWE393216:AWF393217 BGA393216:BGB393217 BPW393216:BPX393217 BZS393216:BZT393217 CJO393216:CJP393217 CTK393216:CTL393217 DDG393216:DDH393217 DNC393216:DND393217 DWY393216:DWZ393217 EGU393216:EGV393217 EQQ393216:EQR393217 FAM393216:FAN393217 FKI393216:FKJ393217 FUE393216:FUF393217 GEA393216:GEB393217 GNW393216:GNX393217 GXS393216:GXT393217 HHO393216:HHP393217 HRK393216:HRL393217 IBG393216:IBH393217 ILC393216:ILD393217 IUY393216:IUZ393217 JEU393216:JEV393217 JOQ393216:JOR393217 JYM393216:JYN393217 KII393216:KIJ393217 KSE393216:KSF393217 LCA393216:LCB393217 LLW393216:LLX393217 LVS393216:LVT393217 MFO393216:MFP393217 MPK393216:MPL393217 MZG393216:MZH393217 NJC393216:NJD393217 NSY393216:NSZ393217 OCU393216:OCV393217 OMQ393216:OMR393217 OWM393216:OWN393217 PGI393216:PGJ393217 PQE393216:PQF393217 QAA393216:QAB393217 QJW393216:QJX393217 QTS393216:QTT393217 RDO393216:RDP393217 RNK393216:RNL393217 RXG393216:RXH393217 SHC393216:SHD393217 SQY393216:SQZ393217 TAU393216:TAV393217 TKQ393216:TKR393217 TUM393216:TUN393217 UEI393216:UEJ393217 UOE393216:UOF393217 UYA393216:UYB393217 VHW393216:VHX393217 VRS393216:VRT393217 WBO393216:WBP393217 WLK393216:WLL393217 WVG393216:WVH393217 IU458752:IV458753 SQ458752:SR458753 ACM458752:ACN458753 AMI458752:AMJ458753 AWE458752:AWF458753 BGA458752:BGB458753 BPW458752:BPX458753 BZS458752:BZT458753 CJO458752:CJP458753 CTK458752:CTL458753 DDG458752:DDH458753 DNC458752:DND458753 DWY458752:DWZ458753 EGU458752:EGV458753 EQQ458752:EQR458753 FAM458752:FAN458753 FKI458752:FKJ458753 FUE458752:FUF458753 GEA458752:GEB458753 GNW458752:GNX458753 GXS458752:GXT458753 HHO458752:HHP458753 HRK458752:HRL458753 IBG458752:IBH458753 ILC458752:ILD458753 IUY458752:IUZ458753 JEU458752:JEV458753 JOQ458752:JOR458753 JYM458752:JYN458753 KII458752:KIJ458753 KSE458752:KSF458753 LCA458752:LCB458753 LLW458752:LLX458753 LVS458752:LVT458753 MFO458752:MFP458753 MPK458752:MPL458753 MZG458752:MZH458753 NJC458752:NJD458753 NSY458752:NSZ458753 OCU458752:OCV458753 OMQ458752:OMR458753 OWM458752:OWN458753 PGI458752:PGJ458753 PQE458752:PQF458753 QAA458752:QAB458753 QJW458752:QJX458753 QTS458752:QTT458753 RDO458752:RDP458753 RNK458752:RNL458753 RXG458752:RXH458753 SHC458752:SHD458753 SQY458752:SQZ458753 TAU458752:TAV458753 TKQ458752:TKR458753 TUM458752:TUN458753 UEI458752:UEJ458753 UOE458752:UOF458753 UYA458752:UYB458753 VHW458752:VHX458753 VRS458752:VRT458753 WBO458752:WBP458753 WLK458752:WLL458753 WVG458752:WVH458753 IU524288:IV524289 SQ524288:SR524289 ACM524288:ACN524289 AMI524288:AMJ524289 AWE524288:AWF524289 BGA524288:BGB524289 BPW524288:BPX524289 BZS524288:BZT524289 CJO524288:CJP524289 CTK524288:CTL524289 DDG524288:DDH524289 DNC524288:DND524289 DWY524288:DWZ524289 EGU524288:EGV524289 EQQ524288:EQR524289 FAM524288:FAN524289 FKI524288:FKJ524289 FUE524288:FUF524289 GEA524288:GEB524289 GNW524288:GNX524289 GXS524288:GXT524289 HHO524288:HHP524289 HRK524288:HRL524289 IBG524288:IBH524289 ILC524288:ILD524289 IUY524288:IUZ524289 JEU524288:JEV524289 JOQ524288:JOR524289 JYM524288:JYN524289 KII524288:KIJ524289 KSE524288:KSF524289 LCA524288:LCB524289 LLW524288:LLX524289 LVS524288:LVT524289 MFO524288:MFP524289 MPK524288:MPL524289 MZG524288:MZH524289 NJC524288:NJD524289 NSY524288:NSZ524289 OCU524288:OCV524289 OMQ524288:OMR524289 OWM524288:OWN524289 PGI524288:PGJ524289 PQE524288:PQF524289 QAA524288:QAB524289 QJW524288:QJX524289 QTS524288:QTT524289 RDO524288:RDP524289 RNK524288:RNL524289 RXG524288:RXH524289 SHC524288:SHD524289 SQY524288:SQZ524289 TAU524288:TAV524289 TKQ524288:TKR524289 TUM524288:TUN524289 UEI524288:UEJ524289 UOE524288:UOF524289 UYA524288:UYB524289 VHW524288:VHX524289 VRS524288:VRT524289 WBO524288:WBP524289 WLK524288:WLL524289 WVG524288:WVH524289 IU589824:IV589825 SQ589824:SR589825 ACM589824:ACN589825 AMI589824:AMJ589825 AWE589824:AWF589825 BGA589824:BGB589825 BPW589824:BPX589825 BZS589824:BZT589825 CJO589824:CJP589825 CTK589824:CTL589825 DDG589824:DDH589825 DNC589824:DND589825 DWY589824:DWZ589825 EGU589824:EGV589825 EQQ589824:EQR589825 FAM589824:FAN589825 FKI589824:FKJ589825 FUE589824:FUF589825 GEA589824:GEB589825 GNW589824:GNX589825 GXS589824:GXT589825 HHO589824:HHP589825 HRK589824:HRL589825 IBG589824:IBH589825 ILC589824:ILD589825 IUY589824:IUZ589825 JEU589824:JEV589825 JOQ589824:JOR589825 JYM589824:JYN589825 KII589824:KIJ589825 KSE589824:KSF589825 LCA589824:LCB589825 LLW589824:LLX589825 LVS589824:LVT589825 MFO589824:MFP589825 MPK589824:MPL589825 MZG589824:MZH589825 NJC589824:NJD589825 NSY589824:NSZ589825 OCU589824:OCV589825 OMQ589824:OMR589825 OWM589824:OWN589825 PGI589824:PGJ589825 PQE589824:PQF589825 QAA589824:QAB589825 QJW589824:QJX589825 QTS589824:QTT589825 RDO589824:RDP589825 RNK589824:RNL589825 RXG589824:RXH589825 SHC589824:SHD589825 SQY589824:SQZ589825 TAU589824:TAV589825 TKQ589824:TKR589825 TUM589824:TUN589825 UEI589824:UEJ589825 UOE589824:UOF589825 UYA589824:UYB589825 VHW589824:VHX589825 VRS589824:VRT589825 WBO589824:WBP589825 WLK589824:WLL589825 WVG589824:WVH589825 IU655360:IV655361 SQ655360:SR655361 ACM655360:ACN655361 AMI655360:AMJ655361 AWE655360:AWF655361 BGA655360:BGB655361 BPW655360:BPX655361 BZS655360:BZT655361 CJO655360:CJP655361 CTK655360:CTL655361 DDG655360:DDH655361 DNC655360:DND655361 DWY655360:DWZ655361 EGU655360:EGV655361 EQQ655360:EQR655361 FAM655360:FAN655361 FKI655360:FKJ655361 FUE655360:FUF655361 GEA655360:GEB655361 GNW655360:GNX655361 GXS655360:GXT655361 HHO655360:HHP655361 HRK655360:HRL655361 IBG655360:IBH655361 ILC655360:ILD655361 IUY655360:IUZ655361 JEU655360:JEV655361 JOQ655360:JOR655361 JYM655360:JYN655361 KII655360:KIJ655361 KSE655360:KSF655361 LCA655360:LCB655361 LLW655360:LLX655361 LVS655360:LVT655361 MFO655360:MFP655361 MPK655360:MPL655361 MZG655360:MZH655361 NJC655360:NJD655361 NSY655360:NSZ655361 OCU655360:OCV655361 OMQ655360:OMR655361 OWM655360:OWN655361 PGI655360:PGJ655361 PQE655360:PQF655361 QAA655360:QAB655361 QJW655360:QJX655361 QTS655360:QTT655361 RDO655360:RDP655361 RNK655360:RNL655361 RXG655360:RXH655361 SHC655360:SHD655361 SQY655360:SQZ655361 TAU655360:TAV655361 TKQ655360:TKR655361 TUM655360:TUN655361 UEI655360:UEJ655361 UOE655360:UOF655361 UYA655360:UYB655361 VHW655360:VHX655361 VRS655360:VRT655361 WBO655360:WBP655361 WLK655360:WLL655361 WVG655360:WVH655361 IU720896:IV720897 SQ720896:SR720897 ACM720896:ACN720897 AMI720896:AMJ720897 AWE720896:AWF720897 BGA720896:BGB720897 BPW720896:BPX720897 BZS720896:BZT720897 CJO720896:CJP720897 CTK720896:CTL720897 DDG720896:DDH720897 DNC720896:DND720897 DWY720896:DWZ720897 EGU720896:EGV720897 EQQ720896:EQR720897 FAM720896:FAN720897 FKI720896:FKJ720897 FUE720896:FUF720897 GEA720896:GEB720897 GNW720896:GNX720897 GXS720896:GXT720897 HHO720896:HHP720897 HRK720896:HRL720897 IBG720896:IBH720897 ILC720896:ILD720897 IUY720896:IUZ720897 JEU720896:JEV720897 JOQ720896:JOR720897 JYM720896:JYN720897 KII720896:KIJ720897 KSE720896:KSF720897 LCA720896:LCB720897 LLW720896:LLX720897 LVS720896:LVT720897 MFO720896:MFP720897 MPK720896:MPL720897 MZG720896:MZH720897 NJC720896:NJD720897 NSY720896:NSZ720897 OCU720896:OCV720897 OMQ720896:OMR720897 OWM720896:OWN720897 PGI720896:PGJ720897 PQE720896:PQF720897 QAA720896:QAB720897 QJW720896:QJX720897 QTS720896:QTT720897 RDO720896:RDP720897 RNK720896:RNL720897 RXG720896:RXH720897 SHC720896:SHD720897 SQY720896:SQZ720897 TAU720896:TAV720897 TKQ720896:TKR720897 TUM720896:TUN720897 UEI720896:UEJ720897 UOE720896:UOF720897 UYA720896:UYB720897 VHW720896:VHX720897 VRS720896:VRT720897 WBO720896:WBP720897 WLK720896:WLL720897 WVG720896:WVH720897 IU786432:IV786433 SQ786432:SR786433 ACM786432:ACN786433 AMI786432:AMJ786433 AWE786432:AWF786433 BGA786432:BGB786433 BPW786432:BPX786433 BZS786432:BZT786433 CJO786432:CJP786433 CTK786432:CTL786433 DDG786432:DDH786433 DNC786432:DND786433 DWY786432:DWZ786433 EGU786432:EGV786433 EQQ786432:EQR786433 FAM786432:FAN786433 FKI786432:FKJ786433 FUE786432:FUF786433 GEA786432:GEB786433 GNW786432:GNX786433 GXS786432:GXT786433 HHO786432:HHP786433 HRK786432:HRL786433 IBG786432:IBH786433 ILC786432:ILD786433 IUY786432:IUZ786433 JEU786432:JEV786433 JOQ786432:JOR786433 JYM786432:JYN786433 KII786432:KIJ786433 KSE786432:KSF786433 LCA786432:LCB786433 LLW786432:LLX786433 LVS786432:LVT786433 MFO786432:MFP786433 MPK786432:MPL786433 MZG786432:MZH786433 NJC786432:NJD786433 NSY786432:NSZ786433 OCU786432:OCV786433 OMQ786432:OMR786433 OWM786432:OWN786433 PGI786432:PGJ786433 PQE786432:PQF786433 QAA786432:QAB786433 QJW786432:QJX786433 QTS786432:QTT786433 RDO786432:RDP786433 RNK786432:RNL786433 RXG786432:RXH786433 SHC786432:SHD786433 SQY786432:SQZ786433 TAU786432:TAV786433 TKQ786432:TKR786433 TUM786432:TUN786433 UEI786432:UEJ786433 UOE786432:UOF786433 UYA786432:UYB786433 VHW786432:VHX786433 VRS786432:VRT786433 WBO786432:WBP786433 WLK786432:WLL786433 WVG786432:WVH786433 IU851968:IV851969 SQ851968:SR851969 ACM851968:ACN851969 AMI851968:AMJ851969 AWE851968:AWF851969 BGA851968:BGB851969 BPW851968:BPX851969 BZS851968:BZT851969 CJO851968:CJP851969 CTK851968:CTL851969 DDG851968:DDH851969 DNC851968:DND851969 DWY851968:DWZ851969 EGU851968:EGV851969 EQQ851968:EQR851969 FAM851968:FAN851969 FKI851968:FKJ851969 FUE851968:FUF851969 GEA851968:GEB851969 GNW851968:GNX851969 GXS851968:GXT851969 HHO851968:HHP851969 HRK851968:HRL851969 IBG851968:IBH851969 ILC851968:ILD851969 IUY851968:IUZ851969 JEU851968:JEV851969 JOQ851968:JOR851969 JYM851968:JYN851969 KII851968:KIJ851969 KSE851968:KSF851969 LCA851968:LCB851969 LLW851968:LLX851969 LVS851968:LVT851969 MFO851968:MFP851969 MPK851968:MPL851969 MZG851968:MZH851969 NJC851968:NJD851969 NSY851968:NSZ851969 OCU851968:OCV851969 OMQ851968:OMR851969 OWM851968:OWN851969 PGI851968:PGJ851969 PQE851968:PQF851969 QAA851968:QAB851969 QJW851968:QJX851969 QTS851968:QTT851969 RDO851968:RDP851969 RNK851968:RNL851969 RXG851968:RXH851969 SHC851968:SHD851969 SQY851968:SQZ851969 TAU851968:TAV851969 TKQ851968:TKR851969 TUM851968:TUN851969 UEI851968:UEJ851969 UOE851968:UOF851969 UYA851968:UYB851969 VHW851968:VHX851969 VRS851968:VRT851969 WBO851968:WBP851969 WLK851968:WLL851969 WVG851968:WVH851969 IU917504:IV917505 SQ917504:SR917505 ACM917504:ACN917505 AMI917504:AMJ917505 AWE917504:AWF917505 BGA917504:BGB917505 BPW917504:BPX917505 BZS917504:BZT917505 CJO917504:CJP917505 CTK917504:CTL917505 DDG917504:DDH917505 DNC917504:DND917505 DWY917504:DWZ917505 EGU917504:EGV917505 EQQ917504:EQR917505 FAM917504:FAN917505 FKI917504:FKJ917505 FUE917504:FUF917505 GEA917504:GEB917505 GNW917504:GNX917505 GXS917504:GXT917505 HHO917504:HHP917505 HRK917504:HRL917505 IBG917504:IBH917505 ILC917504:ILD917505 IUY917504:IUZ917505 JEU917504:JEV917505 JOQ917504:JOR917505 JYM917504:JYN917505 KII917504:KIJ917505 KSE917504:KSF917505 LCA917504:LCB917505 LLW917504:LLX917505 LVS917504:LVT917505 MFO917504:MFP917505 MPK917504:MPL917505 MZG917504:MZH917505 NJC917504:NJD917505 NSY917504:NSZ917505 OCU917504:OCV917505 OMQ917504:OMR917505 OWM917504:OWN917505 PGI917504:PGJ917505 PQE917504:PQF917505 QAA917504:QAB917505 QJW917504:QJX917505 QTS917504:QTT917505 RDO917504:RDP917505 RNK917504:RNL917505 RXG917504:RXH917505 SHC917504:SHD917505 SQY917504:SQZ917505 TAU917504:TAV917505 TKQ917504:TKR917505 TUM917504:TUN917505 UEI917504:UEJ917505 UOE917504:UOF917505 UYA917504:UYB917505 VHW917504:VHX917505 VRS917504:VRT917505 WBO917504:WBP917505 WLK917504:WLL917505 WVG917504:WVH917505 IU983040:IV983041 SQ983040:SR983041 ACM983040:ACN983041 AMI983040:AMJ983041 AWE983040:AWF983041 BGA983040:BGB983041 BPW983040:BPX983041 BZS983040:BZT983041 CJO983040:CJP983041 CTK983040:CTL983041 DDG983040:DDH983041 DNC983040:DND983041 DWY983040:DWZ983041 EGU983040:EGV983041 EQQ983040:EQR983041 FAM983040:FAN983041 FKI983040:FKJ983041 FUE983040:FUF983041 GEA983040:GEB983041 GNW983040:GNX983041 GXS983040:GXT983041 HHO983040:HHP983041 HRK983040:HRL983041 IBG983040:IBH983041 ILC983040:ILD983041 IUY983040:IUZ983041 JEU983040:JEV983041 JOQ983040:JOR983041 JYM983040:JYN983041 KII983040:KIJ983041 KSE983040:KSF983041 LCA983040:LCB983041 LLW983040:LLX983041 LVS983040:LVT983041 MFO983040:MFP983041 MPK983040:MPL983041 MZG983040:MZH983041 NJC983040:NJD983041 NSY983040:NSZ983041 OCU983040:OCV983041 OMQ983040:OMR983041 OWM983040:OWN983041 PGI983040:PGJ983041 PQE983040:PQF983041 QAA983040:QAB983041 QJW983040:QJX983041 QTS983040:QTT983041 RDO983040:RDP983041 RNK983040:RNL983041 RXG983040:RXH983041 SHC983040:SHD983041 SQY983040:SQZ983041 TAU983040:TAV983041 TKQ983040:TKR983041 TUM983040:TUN983041 UEI983040:UEJ983041 UOE983040:UOF983041 UYA983040:UYB983041 VHW983040:VHX983041 VRS983040:VRT983041 WBO983040:WBP983041 WLK983040:WLL983041 WVG983040:WVH983041 IX65536:IY65537 ST65536:SU65537 ACP65536:ACQ65537 AML65536:AMM65537 AWH65536:AWI65537 BGD65536:BGE65537 BPZ65536:BQA65537 BZV65536:BZW65537 CJR65536:CJS65537 CTN65536:CTO65537 DDJ65536:DDK65537 DNF65536:DNG65537 DXB65536:DXC65537 EGX65536:EGY65537 EQT65536:EQU65537 FAP65536:FAQ65537 FKL65536:FKM65537 FUH65536:FUI65537 GED65536:GEE65537 GNZ65536:GOA65537 GXV65536:GXW65537 HHR65536:HHS65537 HRN65536:HRO65537 IBJ65536:IBK65537 ILF65536:ILG65537 IVB65536:IVC65537 JEX65536:JEY65537 JOT65536:JOU65537 JYP65536:JYQ65537 KIL65536:KIM65537 KSH65536:KSI65537 LCD65536:LCE65537 LLZ65536:LMA65537 LVV65536:LVW65537 MFR65536:MFS65537 MPN65536:MPO65537 MZJ65536:MZK65537 NJF65536:NJG65537 NTB65536:NTC65537 OCX65536:OCY65537 OMT65536:OMU65537 OWP65536:OWQ65537 PGL65536:PGM65537 PQH65536:PQI65537 QAD65536:QAE65537 QJZ65536:QKA65537 QTV65536:QTW65537 RDR65536:RDS65537 RNN65536:RNO65537 RXJ65536:RXK65537 SHF65536:SHG65537 SRB65536:SRC65537 TAX65536:TAY65537 TKT65536:TKU65537 TUP65536:TUQ65537 UEL65536:UEM65537 UOH65536:UOI65537 UYD65536:UYE65537 VHZ65536:VIA65537 VRV65536:VRW65537 WBR65536:WBS65537 WLN65536:WLO65537 WVJ65536:WVK65537 IX131072:IY131073 ST131072:SU131073 ACP131072:ACQ131073 AML131072:AMM131073 AWH131072:AWI131073 BGD131072:BGE131073 BPZ131072:BQA131073 BZV131072:BZW131073 CJR131072:CJS131073 CTN131072:CTO131073 DDJ131072:DDK131073 DNF131072:DNG131073 DXB131072:DXC131073 EGX131072:EGY131073 EQT131072:EQU131073 FAP131072:FAQ131073 FKL131072:FKM131073 FUH131072:FUI131073 GED131072:GEE131073 GNZ131072:GOA131073 GXV131072:GXW131073 HHR131072:HHS131073 HRN131072:HRO131073 IBJ131072:IBK131073 ILF131072:ILG131073 IVB131072:IVC131073 JEX131072:JEY131073 JOT131072:JOU131073 JYP131072:JYQ131073 KIL131072:KIM131073 KSH131072:KSI131073 LCD131072:LCE131073 LLZ131072:LMA131073 LVV131072:LVW131073 MFR131072:MFS131073 MPN131072:MPO131073 MZJ131072:MZK131073 NJF131072:NJG131073 NTB131072:NTC131073 OCX131072:OCY131073 OMT131072:OMU131073 OWP131072:OWQ131073 PGL131072:PGM131073 PQH131072:PQI131073 QAD131072:QAE131073 QJZ131072:QKA131073 QTV131072:QTW131073 RDR131072:RDS131073 RNN131072:RNO131073 RXJ131072:RXK131073 SHF131072:SHG131073 SRB131072:SRC131073 TAX131072:TAY131073 TKT131072:TKU131073 TUP131072:TUQ131073 UEL131072:UEM131073 UOH131072:UOI131073 UYD131072:UYE131073 VHZ131072:VIA131073 VRV131072:VRW131073 WBR131072:WBS131073 WLN131072:WLO131073 WVJ131072:WVK131073 IX196608:IY196609 ST196608:SU196609 ACP196608:ACQ196609 AML196608:AMM196609 AWH196608:AWI196609 BGD196608:BGE196609 BPZ196608:BQA196609 BZV196608:BZW196609 CJR196608:CJS196609 CTN196608:CTO196609 DDJ196608:DDK196609 DNF196608:DNG196609 DXB196608:DXC196609 EGX196608:EGY196609 EQT196608:EQU196609 FAP196608:FAQ196609 FKL196608:FKM196609 FUH196608:FUI196609 GED196608:GEE196609 GNZ196608:GOA196609 GXV196608:GXW196609 HHR196608:HHS196609 HRN196608:HRO196609 IBJ196608:IBK196609 ILF196608:ILG196609 IVB196608:IVC196609 JEX196608:JEY196609 JOT196608:JOU196609 JYP196608:JYQ196609 KIL196608:KIM196609 KSH196608:KSI196609 LCD196608:LCE196609 LLZ196608:LMA196609 LVV196608:LVW196609 MFR196608:MFS196609 MPN196608:MPO196609 MZJ196608:MZK196609 NJF196608:NJG196609 NTB196608:NTC196609 OCX196608:OCY196609 OMT196608:OMU196609 OWP196608:OWQ196609 PGL196608:PGM196609 PQH196608:PQI196609 QAD196608:QAE196609 QJZ196608:QKA196609 QTV196608:QTW196609 RDR196608:RDS196609 RNN196608:RNO196609 RXJ196608:RXK196609 SHF196608:SHG196609 SRB196608:SRC196609 TAX196608:TAY196609 TKT196608:TKU196609 TUP196608:TUQ196609 UEL196608:UEM196609 UOH196608:UOI196609 UYD196608:UYE196609 VHZ196608:VIA196609 VRV196608:VRW196609 WBR196608:WBS196609 WLN196608:WLO196609 WVJ196608:WVK196609 IX262144:IY262145 ST262144:SU262145 ACP262144:ACQ262145 AML262144:AMM262145 AWH262144:AWI262145 BGD262144:BGE262145 BPZ262144:BQA262145 BZV262144:BZW262145 CJR262144:CJS262145 CTN262144:CTO262145 DDJ262144:DDK262145 DNF262144:DNG262145 DXB262144:DXC262145 EGX262144:EGY262145 EQT262144:EQU262145 FAP262144:FAQ262145 FKL262144:FKM262145 FUH262144:FUI262145 GED262144:GEE262145 GNZ262144:GOA262145 GXV262144:GXW262145 HHR262144:HHS262145 HRN262144:HRO262145 IBJ262144:IBK262145 ILF262144:ILG262145 IVB262144:IVC262145 JEX262144:JEY262145 JOT262144:JOU262145 JYP262144:JYQ262145 KIL262144:KIM262145 KSH262144:KSI262145 LCD262144:LCE262145 LLZ262144:LMA262145 LVV262144:LVW262145 MFR262144:MFS262145 MPN262144:MPO262145 MZJ262144:MZK262145 NJF262144:NJG262145 NTB262144:NTC262145 OCX262144:OCY262145 OMT262144:OMU262145 OWP262144:OWQ262145 PGL262144:PGM262145 PQH262144:PQI262145 QAD262144:QAE262145 QJZ262144:QKA262145 QTV262144:QTW262145 RDR262144:RDS262145 RNN262144:RNO262145 RXJ262144:RXK262145 SHF262144:SHG262145 SRB262144:SRC262145 TAX262144:TAY262145 TKT262144:TKU262145 TUP262144:TUQ262145 UEL262144:UEM262145 UOH262144:UOI262145 UYD262144:UYE262145 VHZ262144:VIA262145 VRV262144:VRW262145 WBR262144:WBS262145 WLN262144:WLO262145 WVJ262144:WVK262145 IX327680:IY327681 ST327680:SU327681 ACP327680:ACQ327681 AML327680:AMM327681 AWH327680:AWI327681 BGD327680:BGE327681 BPZ327680:BQA327681 BZV327680:BZW327681 CJR327680:CJS327681 CTN327680:CTO327681 DDJ327680:DDK327681 DNF327680:DNG327681 DXB327680:DXC327681 EGX327680:EGY327681 EQT327680:EQU327681 FAP327680:FAQ327681 FKL327680:FKM327681 FUH327680:FUI327681 GED327680:GEE327681 GNZ327680:GOA327681 GXV327680:GXW327681 HHR327680:HHS327681 HRN327680:HRO327681 IBJ327680:IBK327681 ILF327680:ILG327681 IVB327680:IVC327681 JEX327680:JEY327681 JOT327680:JOU327681 JYP327680:JYQ327681 KIL327680:KIM327681 KSH327680:KSI327681 LCD327680:LCE327681 LLZ327680:LMA327681 LVV327680:LVW327681 MFR327680:MFS327681 MPN327680:MPO327681 MZJ327680:MZK327681 NJF327680:NJG327681 NTB327680:NTC327681 OCX327680:OCY327681 OMT327680:OMU327681 OWP327680:OWQ327681 PGL327680:PGM327681 PQH327680:PQI327681 QAD327680:QAE327681 QJZ327680:QKA327681 QTV327680:QTW327681 RDR327680:RDS327681 RNN327680:RNO327681 RXJ327680:RXK327681 SHF327680:SHG327681 SRB327680:SRC327681 TAX327680:TAY327681 TKT327680:TKU327681 TUP327680:TUQ327681 UEL327680:UEM327681 UOH327680:UOI327681 UYD327680:UYE327681 VHZ327680:VIA327681 VRV327680:VRW327681 WBR327680:WBS327681 WLN327680:WLO327681 WVJ327680:WVK327681 IX393216:IY393217 ST393216:SU393217 ACP393216:ACQ393217 AML393216:AMM393217 AWH393216:AWI393217 BGD393216:BGE393217 BPZ393216:BQA393217 BZV393216:BZW393217 CJR393216:CJS393217 CTN393216:CTO393217 DDJ393216:DDK393217 DNF393216:DNG393217 DXB393216:DXC393217 EGX393216:EGY393217 EQT393216:EQU393217 FAP393216:FAQ393217 FKL393216:FKM393217 FUH393216:FUI393217 GED393216:GEE393217 GNZ393216:GOA393217 GXV393216:GXW393217 HHR393216:HHS393217 HRN393216:HRO393217 IBJ393216:IBK393217 ILF393216:ILG393217 IVB393216:IVC393217 JEX393216:JEY393217 JOT393216:JOU393217 JYP393216:JYQ393217 KIL393216:KIM393217 KSH393216:KSI393217 LCD393216:LCE393217 LLZ393216:LMA393217 LVV393216:LVW393217 MFR393216:MFS393217 MPN393216:MPO393217 MZJ393216:MZK393217 NJF393216:NJG393217 NTB393216:NTC393217 OCX393216:OCY393217 OMT393216:OMU393217 OWP393216:OWQ393217 PGL393216:PGM393217 PQH393216:PQI393217 QAD393216:QAE393217 QJZ393216:QKA393217 QTV393216:QTW393217 RDR393216:RDS393217 RNN393216:RNO393217 RXJ393216:RXK393217 SHF393216:SHG393217 SRB393216:SRC393217 TAX393216:TAY393217 TKT393216:TKU393217 TUP393216:TUQ393217 UEL393216:UEM393217 UOH393216:UOI393217 UYD393216:UYE393217 VHZ393216:VIA393217 VRV393216:VRW393217 WBR393216:WBS393217 WLN393216:WLO393217 WVJ393216:WVK393217 IX458752:IY458753 ST458752:SU458753 ACP458752:ACQ458753 AML458752:AMM458753 AWH458752:AWI458753 BGD458752:BGE458753 BPZ458752:BQA458753 BZV458752:BZW458753 CJR458752:CJS458753 CTN458752:CTO458753 DDJ458752:DDK458753 DNF458752:DNG458753 DXB458752:DXC458753 EGX458752:EGY458753 EQT458752:EQU458753 FAP458752:FAQ458753 FKL458752:FKM458753 FUH458752:FUI458753 GED458752:GEE458753 GNZ458752:GOA458753 GXV458752:GXW458753 HHR458752:HHS458753 HRN458752:HRO458753 IBJ458752:IBK458753 ILF458752:ILG458753 IVB458752:IVC458753 JEX458752:JEY458753 JOT458752:JOU458753 JYP458752:JYQ458753 KIL458752:KIM458753 KSH458752:KSI458753 LCD458752:LCE458753 LLZ458752:LMA458753 LVV458752:LVW458753 MFR458752:MFS458753 MPN458752:MPO458753 MZJ458752:MZK458753 NJF458752:NJG458753 NTB458752:NTC458753 OCX458752:OCY458753 OMT458752:OMU458753 OWP458752:OWQ458753 PGL458752:PGM458753 PQH458752:PQI458753 QAD458752:QAE458753 QJZ458752:QKA458753 QTV458752:QTW458753 RDR458752:RDS458753 RNN458752:RNO458753 RXJ458752:RXK458753 SHF458752:SHG458753 SRB458752:SRC458753 TAX458752:TAY458753 TKT458752:TKU458753 TUP458752:TUQ458753 UEL458752:UEM458753 UOH458752:UOI458753 UYD458752:UYE458753 VHZ458752:VIA458753 VRV458752:VRW458753 WBR458752:WBS458753 WLN458752:WLO458753 WVJ458752:WVK458753 IX524288:IY524289 ST524288:SU524289 ACP524288:ACQ524289 AML524288:AMM524289 AWH524288:AWI524289 BGD524288:BGE524289 BPZ524288:BQA524289 BZV524288:BZW524289 CJR524288:CJS524289 CTN524288:CTO524289 DDJ524288:DDK524289 DNF524288:DNG524289 DXB524288:DXC524289 EGX524288:EGY524289 EQT524288:EQU524289 FAP524288:FAQ524289 FKL524288:FKM524289 FUH524288:FUI524289 GED524288:GEE524289 GNZ524288:GOA524289 GXV524288:GXW524289 HHR524288:HHS524289 HRN524288:HRO524289 IBJ524288:IBK524289 ILF524288:ILG524289 IVB524288:IVC524289 JEX524288:JEY524289 JOT524288:JOU524289 JYP524288:JYQ524289 KIL524288:KIM524289 KSH524288:KSI524289 LCD524288:LCE524289 LLZ524288:LMA524289 LVV524288:LVW524289 MFR524288:MFS524289 MPN524288:MPO524289 MZJ524288:MZK524289 NJF524288:NJG524289 NTB524288:NTC524289 OCX524288:OCY524289 OMT524288:OMU524289 OWP524288:OWQ524289 PGL524288:PGM524289 PQH524288:PQI524289 QAD524288:QAE524289 QJZ524288:QKA524289 QTV524288:QTW524289 RDR524288:RDS524289 RNN524288:RNO524289 RXJ524288:RXK524289 SHF524288:SHG524289 SRB524288:SRC524289 TAX524288:TAY524289 TKT524288:TKU524289 TUP524288:TUQ524289 UEL524288:UEM524289 UOH524288:UOI524289 UYD524288:UYE524289 VHZ524288:VIA524289 VRV524288:VRW524289 WBR524288:WBS524289 WLN524288:WLO524289 WVJ524288:WVK524289 IX589824:IY589825 ST589824:SU589825 ACP589824:ACQ589825 AML589824:AMM589825 AWH589824:AWI589825 BGD589824:BGE589825 BPZ589824:BQA589825 BZV589824:BZW589825 CJR589824:CJS589825 CTN589824:CTO589825 DDJ589824:DDK589825 DNF589824:DNG589825 DXB589824:DXC589825 EGX589824:EGY589825 EQT589824:EQU589825 FAP589824:FAQ589825 FKL589824:FKM589825 FUH589824:FUI589825 GED589824:GEE589825 GNZ589824:GOA589825 GXV589824:GXW589825 HHR589824:HHS589825 HRN589824:HRO589825 IBJ589824:IBK589825 ILF589824:ILG589825 IVB589824:IVC589825 JEX589824:JEY589825 JOT589824:JOU589825 JYP589824:JYQ589825 KIL589824:KIM589825 KSH589824:KSI589825 LCD589824:LCE589825 LLZ589824:LMA589825 LVV589824:LVW589825 MFR589824:MFS589825 MPN589824:MPO589825 MZJ589824:MZK589825 NJF589824:NJG589825 NTB589824:NTC589825 OCX589824:OCY589825 OMT589824:OMU589825 OWP589824:OWQ589825 PGL589824:PGM589825 PQH589824:PQI589825 QAD589824:QAE589825 QJZ589824:QKA589825 QTV589824:QTW589825 RDR589824:RDS589825 RNN589824:RNO589825 RXJ589824:RXK589825 SHF589824:SHG589825 SRB589824:SRC589825 TAX589824:TAY589825 TKT589824:TKU589825 TUP589824:TUQ589825 UEL589824:UEM589825 UOH589824:UOI589825 UYD589824:UYE589825 VHZ589824:VIA589825 VRV589824:VRW589825 WBR589824:WBS589825 WLN589824:WLO589825 WVJ589824:WVK589825 IX655360:IY655361 ST655360:SU655361 ACP655360:ACQ655361 AML655360:AMM655361 AWH655360:AWI655361 BGD655360:BGE655361 BPZ655360:BQA655361 BZV655360:BZW655361 CJR655360:CJS655361 CTN655360:CTO655361 DDJ655360:DDK655361 DNF655360:DNG655361 DXB655360:DXC655361 EGX655360:EGY655361 EQT655360:EQU655361 FAP655360:FAQ655361 FKL655360:FKM655361 FUH655360:FUI655361 GED655360:GEE655361 GNZ655360:GOA655361 GXV655360:GXW655361 HHR655360:HHS655361 HRN655360:HRO655361 IBJ655360:IBK655361 ILF655360:ILG655361 IVB655360:IVC655361 JEX655360:JEY655361 JOT655360:JOU655361 JYP655360:JYQ655361 KIL655360:KIM655361 KSH655360:KSI655361 LCD655360:LCE655361 LLZ655360:LMA655361 LVV655360:LVW655361 MFR655360:MFS655361 MPN655360:MPO655361 MZJ655360:MZK655361 NJF655360:NJG655361 NTB655360:NTC655361 OCX655360:OCY655361 OMT655360:OMU655361 OWP655360:OWQ655361 PGL655360:PGM655361 PQH655360:PQI655361 QAD655360:QAE655361 QJZ655360:QKA655361 QTV655360:QTW655361 RDR655360:RDS655361 RNN655360:RNO655361 RXJ655360:RXK655361 SHF655360:SHG655361 SRB655360:SRC655361 TAX655360:TAY655361 TKT655360:TKU655361 TUP655360:TUQ655361 UEL655360:UEM655361 UOH655360:UOI655361 UYD655360:UYE655361 VHZ655360:VIA655361 VRV655360:VRW655361 WBR655360:WBS655361 WLN655360:WLO655361 WVJ655360:WVK655361 IX720896:IY720897 ST720896:SU720897 ACP720896:ACQ720897 AML720896:AMM720897 AWH720896:AWI720897 BGD720896:BGE720897 BPZ720896:BQA720897 BZV720896:BZW720897 CJR720896:CJS720897 CTN720896:CTO720897 DDJ720896:DDK720897 DNF720896:DNG720897 DXB720896:DXC720897 EGX720896:EGY720897 EQT720896:EQU720897 FAP720896:FAQ720897 FKL720896:FKM720897 FUH720896:FUI720897 GED720896:GEE720897 GNZ720896:GOA720897 GXV720896:GXW720897 HHR720896:HHS720897 HRN720896:HRO720897 IBJ720896:IBK720897 ILF720896:ILG720897 IVB720896:IVC720897 JEX720896:JEY720897 JOT720896:JOU720897 JYP720896:JYQ720897 KIL720896:KIM720897 KSH720896:KSI720897 LCD720896:LCE720897 LLZ720896:LMA720897 LVV720896:LVW720897 MFR720896:MFS720897 MPN720896:MPO720897 MZJ720896:MZK720897 NJF720896:NJG720897 NTB720896:NTC720897 OCX720896:OCY720897 OMT720896:OMU720897 OWP720896:OWQ720897 PGL720896:PGM720897 PQH720896:PQI720897 QAD720896:QAE720897 QJZ720896:QKA720897 QTV720896:QTW720897 RDR720896:RDS720897 RNN720896:RNO720897 RXJ720896:RXK720897 SHF720896:SHG720897 SRB720896:SRC720897 TAX720896:TAY720897 TKT720896:TKU720897 TUP720896:TUQ720897 UEL720896:UEM720897 UOH720896:UOI720897 UYD720896:UYE720897 VHZ720896:VIA720897 VRV720896:VRW720897 WBR720896:WBS720897 WLN720896:WLO720897 WVJ720896:WVK720897 IX786432:IY786433 ST786432:SU786433 ACP786432:ACQ786433 AML786432:AMM786433 AWH786432:AWI786433 BGD786432:BGE786433 BPZ786432:BQA786433 BZV786432:BZW786433 CJR786432:CJS786433 CTN786432:CTO786433 DDJ786432:DDK786433 DNF786432:DNG786433 DXB786432:DXC786433 EGX786432:EGY786433 EQT786432:EQU786433 FAP786432:FAQ786433 FKL786432:FKM786433 FUH786432:FUI786433 GED786432:GEE786433 GNZ786432:GOA786433 GXV786432:GXW786433 HHR786432:HHS786433 HRN786432:HRO786433 IBJ786432:IBK786433 ILF786432:ILG786433 IVB786432:IVC786433 JEX786432:JEY786433 JOT786432:JOU786433 JYP786432:JYQ786433 KIL786432:KIM786433 KSH786432:KSI786433 LCD786432:LCE786433 LLZ786432:LMA786433 LVV786432:LVW786433 MFR786432:MFS786433 MPN786432:MPO786433 MZJ786432:MZK786433 NJF786432:NJG786433 NTB786432:NTC786433 OCX786432:OCY786433 OMT786432:OMU786433 OWP786432:OWQ786433 PGL786432:PGM786433 PQH786432:PQI786433 QAD786432:QAE786433 QJZ786432:QKA786433 QTV786432:QTW786433 RDR786432:RDS786433 RNN786432:RNO786433 RXJ786432:RXK786433 SHF786432:SHG786433 SRB786432:SRC786433 TAX786432:TAY786433 TKT786432:TKU786433 TUP786432:TUQ786433 UEL786432:UEM786433 UOH786432:UOI786433 UYD786432:UYE786433 VHZ786432:VIA786433 VRV786432:VRW786433 WBR786432:WBS786433 WLN786432:WLO786433 WVJ786432:WVK786433 IX851968:IY851969 ST851968:SU851969 ACP851968:ACQ851969 AML851968:AMM851969 AWH851968:AWI851969 BGD851968:BGE851969 BPZ851968:BQA851969 BZV851968:BZW851969 CJR851968:CJS851969 CTN851968:CTO851969 DDJ851968:DDK851969 DNF851968:DNG851969 DXB851968:DXC851969 EGX851968:EGY851969 EQT851968:EQU851969 FAP851968:FAQ851969 FKL851968:FKM851969 FUH851968:FUI851969 GED851968:GEE851969 GNZ851968:GOA851969 GXV851968:GXW851969 HHR851968:HHS851969 HRN851968:HRO851969 IBJ851968:IBK851969 ILF851968:ILG851969 IVB851968:IVC851969 JEX851968:JEY851969 JOT851968:JOU851969 JYP851968:JYQ851969 KIL851968:KIM851969 KSH851968:KSI851969 LCD851968:LCE851969 LLZ851968:LMA851969 LVV851968:LVW851969 MFR851968:MFS851969 MPN851968:MPO851969 MZJ851968:MZK851969 NJF851968:NJG851969 NTB851968:NTC851969 OCX851968:OCY851969 OMT851968:OMU851969 OWP851968:OWQ851969 PGL851968:PGM851969 PQH851968:PQI851969 QAD851968:QAE851969 QJZ851968:QKA851969 QTV851968:QTW851969 RDR851968:RDS851969 RNN851968:RNO851969 RXJ851968:RXK851969 SHF851968:SHG851969 SRB851968:SRC851969 TAX851968:TAY851969 TKT851968:TKU851969 TUP851968:TUQ851969 UEL851968:UEM851969 UOH851968:UOI851969 UYD851968:UYE851969 VHZ851968:VIA851969 VRV851968:VRW851969 WBR851968:WBS851969 WLN851968:WLO851969 WVJ851968:WVK851969 IX917504:IY917505 ST917504:SU917505 ACP917504:ACQ917505 AML917504:AMM917505 AWH917504:AWI917505 BGD917504:BGE917505 BPZ917504:BQA917505 BZV917504:BZW917505 CJR917504:CJS917505 CTN917504:CTO917505 DDJ917504:DDK917505 DNF917504:DNG917505 DXB917504:DXC917505 EGX917504:EGY917505 EQT917504:EQU917505 FAP917504:FAQ917505 FKL917504:FKM917505 FUH917504:FUI917505 GED917504:GEE917505 GNZ917504:GOA917505 GXV917504:GXW917505 HHR917504:HHS917505 HRN917504:HRO917505 IBJ917504:IBK917505 ILF917504:ILG917505 IVB917504:IVC917505 JEX917504:JEY917505 JOT917504:JOU917505 JYP917504:JYQ917505 KIL917504:KIM917505 KSH917504:KSI917505 LCD917504:LCE917505 LLZ917504:LMA917505 LVV917504:LVW917505 MFR917504:MFS917505 MPN917504:MPO917505 MZJ917504:MZK917505 NJF917504:NJG917505 NTB917504:NTC917505 OCX917504:OCY917505 OMT917504:OMU917505 OWP917504:OWQ917505 PGL917504:PGM917505 PQH917504:PQI917505 QAD917504:QAE917505 QJZ917504:QKA917505 QTV917504:QTW917505 RDR917504:RDS917505 RNN917504:RNO917505 RXJ917504:RXK917505 SHF917504:SHG917505 SRB917504:SRC917505 TAX917504:TAY917505 TKT917504:TKU917505 TUP917504:TUQ917505 UEL917504:UEM917505 UOH917504:UOI917505 UYD917504:UYE917505 VHZ917504:VIA917505 VRV917504:VRW917505 WBR917504:WBS917505 WLN917504:WLO917505 WVJ917504:WVK917505 IX983040:IY983041 ST983040:SU983041 ACP983040:ACQ983041 AML983040:AMM983041 AWH983040:AWI983041 BGD983040:BGE983041 BPZ983040:BQA983041 BZV983040:BZW983041 CJR983040:CJS983041 CTN983040:CTO983041 DDJ983040:DDK983041 DNF983040:DNG983041 DXB983040:DXC983041 EGX983040:EGY983041 EQT983040:EQU983041 FAP983040:FAQ983041 FKL983040:FKM983041 FUH983040:FUI983041 GED983040:GEE983041 GNZ983040:GOA983041 GXV983040:GXW983041 HHR983040:HHS983041 HRN983040:HRO983041 IBJ983040:IBK983041 ILF983040:ILG983041 IVB983040:IVC983041 JEX983040:JEY983041 JOT983040:JOU983041 JYP983040:JYQ983041 KIL983040:KIM983041 KSH983040:KSI983041 LCD983040:LCE983041 LLZ983040:LMA983041 LVV983040:LVW983041 MFR983040:MFS983041 MPN983040:MPO983041 MZJ983040:MZK983041 NJF983040:NJG983041 NTB983040:NTC983041 OCX983040:OCY983041 OMT983040:OMU983041 OWP983040:OWQ983041 PGL983040:PGM983041 PQH983040:PQI983041 QAD983040:QAE983041 QJZ983040:QKA983041 QTV983040:QTW983041 RDR983040:RDS983041 RNN983040:RNO983041 RXJ983040:RXK983041 SHF983040:SHG983041 SRB983040:SRC983041 TAX983040:TAY983041 TKT983040:TKU983041 TUP983040:TUQ983041 UEL983040:UEM983041 UOH983040:UOI983041 UYD983040:UYE983041 VHZ983040:VIA983041 VRV983040:VRW983041 G65503:H65504 G131039:H131040 G196575:H196576 G262111:H262112 G327647:H327648 G393183:H393184 G458719:H458720 G524255:H524256 G589791:H589792 G655327:H655328 G720863:H720864 G786399:H786400 G851935:H851936 G917471:H917472 G983007:H983008 J65503:K65504 J131039:K131040 J196575:K196576 J262111:K262112 J327647:K327648 J393183:K393184 J458719:K458720 J524255:K524256 J589791:K589792 J655327:K655328 J720863:K720864 J786399:K786400 J851935:K851936 J917471:K917472 J983007:K983008 G65509:H65510 G131045:H131046 G196581:H196582 G262117:H262118 G327653:H327654 G393189:H393190 G458725:H458726 G524261:H524262 G589797:H589798 G655333:H655334 G720869:H720870 G786405:H786406 G851941:H851942 G917477:H917478 G983013:H983014 J65509:K65510 J131045:K131046 J196581:K196582 J262117:K262118 J327653:K327654 J393189:K393190 J458725:K458726 J524261:K524262 J589797:K589798 J655333:K655334 J720869:K720870 J786405:K786406 J851941:K851942 J917477:K917478 J983013:K983014 M131045:N131046 M196581:N196582 M262117:N262118 M327653:N327654 M393189:N393190 M458725:N458726 M524261:N524262 M589797:N589798 M655333:N655334 M720869:N720870 M786405:N786406 M851941:N851942 M917477:N917478 M983013:N983014 M65503:N65504 M131039:N131040 M196575:N196576 M262111:N262112 M327647:N327648 M393183:N393184 M458719:N458720 M524255:N524256 M589791:N589792 M655327:N655328 M720863:N720864 M786399:N786400 M851935:N851936 M917471:N917472 M983007:N983008 M65509:N65510 ACS7:ACT8 SW7:SX8 JA7:JB8 WVJ7:WVK8 WLN7:WLO8 WBR7:WBS8 VRV7:VRW8 VHZ7:VIA8 UYD7:UYE8 UOH7:UOI8 UEL7:UEM8 TUP7:TUQ8 TKT7:TKU8 TAX7:TAY8 SRB7:SRC8 SHF7:SHG8 RXJ7:RXK8 RNN7:RNO8 RDR7:RDS8 QTV7:QTW8 QJZ7:QKA8 QAD7:QAE8 PQH7:PQI8 PGL7:PGM8 OWP7:OWQ8 OMT7:OMU8 OCX7:OCY8 NTB7:NTC8 NJF7:NJG8 MZJ7:MZK8 MPN7:MPO8 MFR7:MFS8 LVV7:LVW8 LLZ7:LMA8 LCD7:LCE8 KSH7:KSI8 KIL7:KIM8 JYP7:JYQ8 JOT7:JOU8 JEX7:JEY8 IVB7:IVC8 ILF7:ILG8 IBJ7:IBK8 HRN7:HRO8 HHR7:HHS8 GXV7:GXW8 GNZ7:GOA8 GED7:GEE8 FUH7:FUI8 FKL7:FKM8 FAP7:FAQ8 EQT7:EQU8 EGX7:EGY8 DXB7:DXC8 DNF7:DNG8 DDJ7:DDK8 CTN7:CTO8 CJR7:CJS8 BZV7:BZW8 BPZ7:BQA8 BGD7:BGE8 AWH7:AWI8 AML7:AMM8 ACP7:ACQ8 ST7:SU8 IX7:IY8 WVG7:WVH8 WLK7:WLL8 WBO7:WBP8 VRS7:VRT8 VHW7:VHX8 UYA7:UYB8 UOE7:UOF8 UEI7:UEJ8 TUM7:TUN8 TKQ7:TKR8 TAU7:TAV8 SQY7:SQZ8 SHC7:SHD8 RXG7:RXH8 RNK7:RNL8 RDO7:RDP8 QTS7:QTT8 QJW7:QJX8 QAA7:QAB8 PQE7:PQF8 PGI7:PGJ8 OWM7:OWN8 OMQ7:OMR8 OCU7:OCV8 NSY7:NSZ8 NJC7:NJD8 MZG7:MZH8 MPK7:MPL8 MFO7:MFP8 LVS7:LVT8 LLW7:LLX8 LCA7:LCB8 KSE7:KSF8 KII7:KIJ8 JYM7:JYN8 JOQ7:JOR8 JEU7:JEV8 IUY7:IUZ8 ILC7:ILD8 IBG7:IBH8 HRK7:HRL8 HHO7:HHP8 GXS7:GXT8 GNW7:GNX8 GEA7:GEB8 FUE7:FUF8 FKI7:FKJ8 FAM7:FAN8 EQQ7:EQR8 EGU7:EGV8 DWY7:DWZ8 DNC7:DND8 DDG7:DDH8 CTK7:CTL8 CJO7:CJP8 BZS7:BZT8 BPW7:BPX8 BGA7:BGB8 AWE7:AWF8 AMI7:AMJ8 ACM7:ACN8 SQ7:SR8 IU7:IV8 WVM7:WVN8 WLQ7:WLR8 WBU7:WBV8 VRY7:VRZ8 VIC7:VID8 UYG7:UYH8 UOK7:UOL8 UEO7:UEP8 TUS7:TUT8 TKW7:TKX8 TBA7:TBB8 SRE7:SRF8 SHI7:SHJ8 RXM7:RXN8 RNQ7:RNR8 RDU7:RDV8 QTY7:QTZ8 QKC7:QKD8 QAG7:QAH8 PQK7:PQL8 PGO7:PGP8 OWS7:OWT8 OMW7:OMX8 ODA7:ODB8 NTE7:NTF8 NJI7:NJJ8 MZM7:MZN8 MPQ7:MPR8 MFU7:MFV8 LVY7:LVZ8 LMC7:LMD8 LCG7:LCH8 KSK7:KSL8 KIO7:KIP8 JYS7:JYT8 JOW7:JOX8 JFA7:JFB8 IVE7:IVF8 ILI7:ILJ8 IBM7:IBN8 HRQ7:HRR8 HHU7:HHV8 GXY7:GXZ8 GOC7:GOD8 GEG7:GEH8 FUK7:FUL8 FKO7:FKP8 FAS7:FAT8 EQW7:EQX8 EHA7:EHB8 DXE7:DXF8 DNI7:DNJ8 DDM7:DDN8 CTQ7:CTR8 CJU7:CJV8 BZY7:BZZ8 BQC7:BQD8 BGG7:BGH8 AWK7:AWL8 AMO7:AMP8" xr:uid="{00000000-0002-0000-0C00-000001000000}"/>
  </dataValidations>
  <printOptions horizontalCentered="1"/>
  <pageMargins left="0.15748031496062992" right="0.15748031496062992" top="0.78740157480314965" bottom="0.51181102362204722" header="0.15748031496062992" footer="0.23622047244094491"/>
  <pageSetup orientation="landscape" r:id="rId1"/>
  <headerFooter>
    <oddFooter>&amp;R&amp;"+,Negrita Cursiva"Aula Edad,&amp;"Malgun Gothic,Cursiva"&amp;9 &amp;"+,Cursiva"&amp;11página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>
    <pageSetUpPr fitToPage="1"/>
  </sheetPr>
  <dimension ref="B1:N18"/>
  <sheetViews>
    <sheetView showGridLines="0" zoomScale="95" zoomScaleNormal="95" workbookViewId="0"/>
  </sheetViews>
  <sheetFormatPr baseColWidth="10" defaultRowHeight="13.8" x14ac:dyDescent="0.3"/>
  <cols>
    <col min="1" max="1" width="5.44140625" style="10" customWidth="1"/>
    <col min="2" max="2" width="35.44140625" style="10" customWidth="1"/>
    <col min="3" max="14" width="8.21875" style="10" customWidth="1"/>
    <col min="15" max="251" width="11.44140625" style="10"/>
    <col min="252" max="252" width="32.21875" style="10" customWidth="1"/>
    <col min="253" max="264" width="8.5546875" style="10" customWidth="1"/>
    <col min="265" max="507" width="11.44140625" style="10"/>
    <col min="508" max="508" width="32.21875" style="10" customWidth="1"/>
    <col min="509" max="520" width="8.5546875" style="10" customWidth="1"/>
    <col min="521" max="763" width="11.44140625" style="10"/>
    <col min="764" max="764" width="32.21875" style="10" customWidth="1"/>
    <col min="765" max="776" width="8.5546875" style="10" customWidth="1"/>
    <col min="777" max="1019" width="11.44140625" style="10"/>
    <col min="1020" max="1020" width="32.21875" style="10" customWidth="1"/>
    <col min="1021" max="1032" width="8.5546875" style="10" customWidth="1"/>
    <col min="1033" max="1275" width="11.44140625" style="10"/>
    <col min="1276" max="1276" width="32.21875" style="10" customWidth="1"/>
    <col min="1277" max="1288" width="8.5546875" style="10" customWidth="1"/>
    <col min="1289" max="1531" width="11.44140625" style="10"/>
    <col min="1532" max="1532" width="32.21875" style="10" customWidth="1"/>
    <col min="1533" max="1544" width="8.5546875" style="10" customWidth="1"/>
    <col min="1545" max="1787" width="11.44140625" style="10"/>
    <col min="1788" max="1788" width="32.21875" style="10" customWidth="1"/>
    <col min="1789" max="1800" width="8.5546875" style="10" customWidth="1"/>
    <col min="1801" max="2043" width="11.44140625" style="10"/>
    <col min="2044" max="2044" width="32.21875" style="10" customWidth="1"/>
    <col min="2045" max="2056" width="8.5546875" style="10" customWidth="1"/>
    <col min="2057" max="2299" width="11.44140625" style="10"/>
    <col min="2300" max="2300" width="32.21875" style="10" customWidth="1"/>
    <col min="2301" max="2312" width="8.5546875" style="10" customWidth="1"/>
    <col min="2313" max="2555" width="11.44140625" style="10"/>
    <col min="2556" max="2556" width="32.21875" style="10" customWidth="1"/>
    <col min="2557" max="2568" width="8.5546875" style="10" customWidth="1"/>
    <col min="2569" max="2811" width="11.44140625" style="10"/>
    <col min="2812" max="2812" width="32.21875" style="10" customWidth="1"/>
    <col min="2813" max="2824" width="8.5546875" style="10" customWidth="1"/>
    <col min="2825" max="3067" width="11.44140625" style="10"/>
    <col min="3068" max="3068" width="32.21875" style="10" customWidth="1"/>
    <col min="3069" max="3080" width="8.5546875" style="10" customWidth="1"/>
    <col min="3081" max="3323" width="11.44140625" style="10"/>
    <col min="3324" max="3324" width="32.21875" style="10" customWidth="1"/>
    <col min="3325" max="3336" width="8.5546875" style="10" customWidth="1"/>
    <col min="3337" max="3579" width="11.44140625" style="10"/>
    <col min="3580" max="3580" width="32.21875" style="10" customWidth="1"/>
    <col min="3581" max="3592" width="8.5546875" style="10" customWidth="1"/>
    <col min="3593" max="3835" width="11.44140625" style="10"/>
    <col min="3836" max="3836" width="32.21875" style="10" customWidth="1"/>
    <col min="3837" max="3848" width="8.5546875" style="10" customWidth="1"/>
    <col min="3849" max="4091" width="11.44140625" style="10"/>
    <col min="4092" max="4092" width="32.21875" style="10" customWidth="1"/>
    <col min="4093" max="4104" width="8.5546875" style="10" customWidth="1"/>
    <col min="4105" max="4347" width="11.44140625" style="10"/>
    <col min="4348" max="4348" width="32.21875" style="10" customWidth="1"/>
    <col min="4349" max="4360" width="8.5546875" style="10" customWidth="1"/>
    <col min="4361" max="4603" width="11.44140625" style="10"/>
    <col min="4604" max="4604" width="32.21875" style="10" customWidth="1"/>
    <col min="4605" max="4616" width="8.5546875" style="10" customWidth="1"/>
    <col min="4617" max="4859" width="11.44140625" style="10"/>
    <col min="4860" max="4860" width="32.21875" style="10" customWidth="1"/>
    <col min="4861" max="4872" width="8.5546875" style="10" customWidth="1"/>
    <col min="4873" max="5115" width="11.44140625" style="10"/>
    <col min="5116" max="5116" width="32.21875" style="10" customWidth="1"/>
    <col min="5117" max="5128" width="8.5546875" style="10" customWidth="1"/>
    <col min="5129" max="5371" width="11.44140625" style="10"/>
    <col min="5372" max="5372" width="32.21875" style="10" customWidth="1"/>
    <col min="5373" max="5384" width="8.5546875" style="10" customWidth="1"/>
    <col min="5385" max="5627" width="11.44140625" style="10"/>
    <col min="5628" max="5628" width="32.21875" style="10" customWidth="1"/>
    <col min="5629" max="5640" width="8.5546875" style="10" customWidth="1"/>
    <col min="5641" max="5883" width="11.44140625" style="10"/>
    <col min="5884" max="5884" width="32.21875" style="10" customWidth="1"/>
    <col min="5885" max="5896" width="8.5546875" style="10" customWidth="1"/>
    <col min="5897" max="6139" width="11.44140625" style="10"/>
    <col min="6140" max="6140" width="32.21875" style="10" customWidth="1"/>
    <col min="6141" max="6152" width="8.5546875" style="10" customWidth="1"/>
    <col min="6153" max="6395" width="11.44140625" style="10"/>
    <col min="6396" max="6396" width="32.21875" style="10" customWidth="1"/>
    <col min="6397" max="6408" width="8.5546875" style="10" customWidth="1"/>
    <col min="6409" max="6651" width="11.44140625" style="10"/>
    <col min="6652" max="6652" width="32.21875" style="10" customWidth="1"/>
    <col min="6653" max="6664" width="8.5546875" style="10" customWidth="1"/>
    <col min="6665" max="6907" width="11.44140625" style="10"/>
    <col min="6908" max="6908" width="32.21875" style="10" customWidth="1"/>
    <col min="6909" max="6920" width="8.5546875" style="10" customWidth="1"/>
    <col min="6921" max="7163" width="11.44140625" style="10"/>
    <col min="7164" max="7164" width="32.21875" style="10" customWidth="1"/>
    <col min="7165" max="7176" width="8.5546875" style="10" customWidth="1"/>
    <col min="7177" max="7419" width="11.44140625" style="10"/>
    <col min="7420" max="7420" width="32.21875" style="10" customWidth="1"/>
    <col min="7421" max="7432" width="8.5546875" style="10" customWidth="1"/>
    <col min="7433" max="7675" width="11.44140625" style="10"/>
    <col min="7676" max="7676" width="32.21875" style="10" customWidth="1"/>
    <col min="7677" max="7688" width="8.5546875" style="10" customWidth="1"/>
    <col min="7689" max="7931" width="11.44140625" style="10"/>
    <col min="7932" max="7932" width="32.21875" style="10" customWidth="1"/>
    <col min="7933" max="7944" width="8.5546875" style="10" customWidth="1"/>
    <col min="7945" max="8187" width="11.44140625" style="10"/>
    <col min="8188" max="8188" width="32.21875" style="10" customWidth="1"/>
    <col min="8189" max="8200" width="8.5546875" style="10" customWidth="1"/>
    <col min="8201" max="8443" width="11.44140625" style="10"/>
    <col min="8444" max="8444" width="32.21875" style="10" customWidth="1"/>
    <col min="8445" max="8456" width="8.5546875" style="10" customWidth="1"/>
    <col min="8457" max="8699" width="11.44140625" style="10"/>
    <col min="8700" max="8700" width="32.21875" style="10" customWidth="1"/>
    <col min="8701" max="8712" width="8.5546875" style="10" customWidth="1"/>
    <col min="8713" max="8955" width="11.44140625" style="10"/>
    <col min="8956" max="8956" width="32.21875" style="10" customWidth="1"/>
    <col min="8957" max="8968" width="8.5546875" style="10" customWidth="1"/>
    <col min="8969" max="9211" width="11.44140625" style="10"/>
    <col min="9212" max="9212" width="32.21875" style="10" customWidth="1"/>
    <col min="9213" max="9224" width="8.5546875" style="10" customWidth="1"/>
    <col min="9225" max="9467" width="11.44140625" style="10"/>
    <col min="9468" max="9468" width="32.21875" style="10" customWidth="1"/>
    <col min="9469" max="9480" width="8.5546875" style="10" customWidth="1"/>
    <col min="9481" max="9723" width="11.44140625" style="10"/>
    <col min="9724" max="9724" width="32.21875" style="10" customWidth="1"/>
    <col min="9725" max="9736" width="8.5546875" style="10" customWidth="1"/>
    <col min="9737" max="9979" width="11.44140625" style="10"/>
    <col min="9980" max="9980" width="32.21875" style="10" customWidth="1"/>
    <col min="9981" max="9992" width="8.5546875" style="10" customWidth="1"/>
    <col min="9993" max="10235" width="11.44140625" style="10"/>
    <col min="10236" max="10236" width="32.21875" style="10" customWidth="1"/>
    <col min="10237" max="10248" width="8.5546875" style="10" customWidth="1"/>
    <col min="10249" max="10491" width="11.44140625" style="10"/>
    <col min="10492" max="10492" width="32.21875" style="10" customWidth="1"/>
    <col min="10493" max="10504" width="8.5546875" style="10" customWidth="1"/>
    <col min="10505" max="10747" width="11.44140625" style="10"/>
    <col min="10748" max="10748" width="32.21875" style="10" customWidth="1"/>
    <col min="10749" max="10760" width="8.5546875" style="10" customWidth="1"/>
    <col min="10761" max="11003" width="11.44140625" style="10"/>
    <col min="11004" max="11004" width="32.21875" style="10" customWidth="1"/>
    <col min="11005" max="11016" width="8.5546875" style="10" customWidth="1"/>
    <col min="11017" max="11259" width="11.44140625" style="10"/>
    <col min="11260" max="11260" width="32.21875" style="10" customWidth="1"/>
    <col min="11261" max="11272" width="8.5546875" style="10" customWidth="1"/>
    <col min="11273" max="11515" width="11.44140625" style="10"/>
    <col min="11516" max="11516" width="32.21875" style="10" customWidth="1"/>
    <col min="11517" max="11528" width="8.5546875" style="10" customWidth="1"/>
    <col min="11529" max="11771" width="11.44140625" style="10"/>
    <col min="11772" max="11772" width="32.21875" style="10" customWidth="1"/>
    <col min="11773" max="11784" width="8.5546875" style="10" customWidth="1"/>
    <col min="11785" max="12027" width="11.44140625" style="10"/>
    <col min="12028" max="12028" width="32.21875" style="10" customWidth="1"/>
    <col min="12029" max="12040" width="8.5546875" style="10" customWidth="1"/>
    <col min="12041" max="12283" width="11.44140625" style="10"/>
    <col min="12284" max="12284" width="32.21875" style="10" customWidth="1"/>
    <col min="12285" max="12296" width="8.5546875" style="10" customWidth="1"/>
    <col min="12297" max="12539" width="11.44140625" style="10"/>
    <col min="12540" max="12540" width="32.21875" style="10" customWidth="1"/>
    <col min="12541" max="12552" width="8.5546875" style="10" customWidth="1"/>
    <col min="12553" max="12795" width="11.44140625" style="10"/>
    <col min="12796" max="12796" width="32.21875" style="10" customWidth="1"/>
    <col min="12797" max="12808" width="8.5546875" style="10" customWidth="1"/>
    <col min="12809" max="13051" width="11.44140625" style="10"/>
    <col min="13052" max="13052" width="32.21875" style="10" customWidth="1"/>
    <col min="13053" max="13064" width="8.5546875" style="10" customWidth="1"/>
    <col min="13065" max="13307" width="11.44140625" style="10"/>
    <col min="13308" max="13308" width="32.21875" style="10" customWidth="1"/>
    <col min="13309" max="13320" width="8.5546875" style="10" customWidth="1"/>
    <col min="13321" max="13563" width="11.44140625" style="10"/>
    <col min="13564" max="13564" width="32.21875" style="10" customWidth="1"/>
    <col min="13565" max="13576" width="8.5546875" style="10" customWidth="1"/>
    <col min="13577" max="13819" width="11.44140625" style="10"/>
    <col min="13820" max="13820" width="32.21875" style="10" customWidth="1"/>
    <col min="13821" max="13832" width="8.5546875" style="10" customWidth="1"/>
    <col min="13833" max="14075" width="11.44140625" style="10"/>
    <col min="14076" max="14076" width="32.21875" style="10" customWidth="1"/>
    <col min="14077" max="14088" width="8.5546875" style="10" customWidth="1"/>
    <col min="14089" max="14331" width="11.44140625" style="10"/>
    <col min="14332" max="14332" width="32.21875" style="10" customWidth="1"/>
    <col min="14333" max="14344" width="8.5546875" style="10" customWidth="1"/>
    <col min="14345" max="14587" width="11.44140625" style="10"/>
    <col min="14588" max="14588" width="32.21875" style="10" customWidth="1"/>
    <col min="14589" max="14600" width="8.5546875" style="10" customWidth="1"/>
    <col min="14601" max="14843" width="11.44140625" style="10"/>
    <col min="14844" max="14844" width="32.21875" style="10" customWidth="1"/>
    <col min="14845" max="14856" width="8.5546875" style="10" customWidth="1"/>
    <col min="14857" max="15099" width="11.44140625" style="10"/>
    <col min="15100" max="15100" width="32.21875" style="10" customWidth="1"/>
    <col min="15101" max="15112" width="8.5546875" style="10" customWidth="1"/>
    <col min="15113" max="15355" width="11.44140625" style="10"/>
    <col min="15356" max="15356" width="32.21875" style="10" customWidth="1"/>
    <col min="15357" max="15368" width="8.5546875" style="10" customWidth="1"/>
    <col min="15369" max="15611" width="11.44140625" style="10"/>
    <col min="15612" max="15612" width="32.21875" style="10" customWidth="1"/>
    <col min="15613" max="15624" width="8.5546875" style="10" customWidth="1"/>
    <col min="15625" max="15867" width="11.44140625" style="10"/>
    <col min="15868" max="15868" width="32.21875" style="10" customWidth="1"/>
    <col min="15869" max="15880" width="8.5546875" style="10" customWidth="1"/>
    <col min="15881" max="16123" width="11.44140625" style="10"/>
    <col min="16124" max="16124" width="32.21875" style="10" customWidth="1"/>
    <col min="16125" max="16136" width="8.5546875" style="10" customWidth="1"/>
    <col min="16137" max="16378" width="11.44140625" style="10"/>
    <col min="16379" max="16384" width="11.44140625" style="10" customWidth="1"/>
  </cols>
  <sheetData>
    <row r="1" spans="2:14" ht="18" customHeight="1" x14ac:dyDescent="0.3"/>
    <row r="2" spans="2:14" ht="17.399999999999999" x14ac:dyDescent="0.3">
      <c r="B2" s="309" t="s">
        <v>997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2:14" ht="24.75" customHeight="1" thickBot="1" x14ac:dyDescent="0.35">
      <c r="B3" s="309" t="s">
        <v>975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2:14" ht="23.25" customHeight="1" thickTop="1" x14ac:dyDescent="0.3">
      <c r="B4" s="443" t="s">
        <v>969</v>
      </c>
      <c r="C4" s="446" t="s">
        <v>0</v>
      </c>
      <c r="D4" s="446"/>
      <c r="E4" s="446"/>
      <c r="F4" s="474" t="s">
        <v>640</v>
      </c>
      <c r="G4" s="475"/>
      <c r="H4" s="476"/>
      <c r="I4" s="474" t="s">
        <v>641</v>
      </c>
      <c r="J4" s="475"/>
      <c r="K4" s="475"/>
      <c r="L4" s="474" t="s">
        <v>642</v>
      </c>
      <c r="M4" s="475"/>
      <c r="N4" s="475"/>
    </row>
    <row r="5" spans="2:14" ht="27.75" customHeight="1" thickBot="1" x14ac:dyDescent="0.3">
      <c r="B5" s="444"/>
      <c r="C5" s="95" t="s">
        <v>0</v>
      </c>
      <c r="D5" s="63" t="s">
        <v>643</v>
      </c>
      <c r="E5" s="95" t="s">
        <v>970</v>
      </c>
      <c r="F5" s="259" t="s">
        <v>0</v>
      </c>
      <c r="G5" s="63" t="s">
        <v>643</v>
      </c>
      <c r="H5" s="260" t="s">
        <v>970</v>
      </c>
      <c r="I5" s="259" t="s">
        <v>0</v>
      </c>
      <c r="J5" s="63" t="s">
        <v>643</v>
      </c>
      <c r="K5" s="260" t="s">
        <v>970</v>
      </c>
      <c r="L5" s="95" t="s">
        <v>0</v>
      </c>
      <c r="M5" s="63" t="s">
        <v>643</v>
      </c>
      <c r="N5" s="95" t="s">
        <v>970</v>
      </c>
    </row>
    <row r="6" spans="2:14" ht="25.5" customHeight="1" thickTop="1" thickBot="1" x14ac:dyDescent="0.35">
      <c r="B6" s="261" t="s">
        <v>0</v>
      </c>
      <c r="C6" s="262">
        <f>+D6+E6</f>
        <v>0</v>
      </c>
      <c r="D6" s="263">
        <f>SUM(D7:D9)</f>
        <v>0</v>
      </c>
      <c r="E6" s="264">
        <f>SUM(E7:E9)</f>
        <v>0</v>
      </c>
      <c r="F6" s="265">
        <f>+G6+H6</f>
        <v>0</v>
      </c>
      <c r="G6" s="263">
        <f>SUM(G7:G9)</f>
        <v>0</v>
      </c>
      <c r="H6" s="266">
        <f>SUM(H7:H9)</f>
        <v>0</v>
      </c>
      <c r="I6" s="265">
        <f>+J6+K6</f>
        <v>0</v>
      </c>
      <c r="J6" s="263">
        <f>SUM(J7:J9)</f>
        <v>0</v>
      </c>
      <c r="K6" s="266">
        <f>SUM(K7:K9)</f>
        <v>0</v>
      </c>
      <c r="L6" s="264">
        <f>+M6+N6</f>
        <v>0</v>
      </c>
      <c r="M6" s="263">
        <f>SUM(M7:M9)</f>
        <v>0</v>
      </c>
      <c r="N6" s="264">
        <f>SUM(N7:N9)</f>
        <v>0</v>
      </c>
    </row>
    <row r="7" spans="2:14" ht="25.5" customHeight="1" x14ac:dyDescent="0.3">
      <c r="B7" s="267" t="s">
        <v>971</v>
      </c>
      <c r="C7" s="268">
        <f t="shared" ref="C7:C9" si="0">+D7+E7</f>
        <v>0</v>
      </c>
      <c r="D7" s="269">
        <f>+G7+J7+M7</f>
        <v>0</v>
      </c>
      <c r="E7" s="270">
        <f t="shared" ref="E7:E9" si="1">+H7+K7+N7</f>
        <v>0</v>
      </c>
      <c r="F7" s="271">
        <f>+G7+H7</f>
        <v>0</v>
      </c>
      <c r="G7" s="297"/>
      <c r="H7" s="298"/>
      <c r="I7" s="271">
        <f>+J7+K7</f>
        <v>0</v>
      </c>
      <c r="J7" s="297"/>
      <c r="K7" s="298"/>
      <c r="L7" s="271">
        <f>+M7+N7</f>
        <v>0</v>
      </c>
      <c r="M7" s="297"/>
      <c r="N7" s="301"/>
    </row>
    <row r="8" spans="2:14" ht="25.5" customHeight="1" x14ac:dyDescent="0.3">
      <c r="B8" s="267" t="s">
        <v>972</v>
      </c>
      <c r="C8" s="268">
        <f t="shared" si="0"/>
        <v>0</v>
      </c>
      <c r="D8" s="269">
        <f t="shared" ref="D8:D9" si="2">+G8+J8+M8</f>
        <v>0</v>
      </c>
      <c r="E8" s="270">
        <f t="shared" si="1"/>
        <v>0</v>
      </c>
      <c r="F8" s="271">
        <f t="shared" ref="F8:F9" si="3">+G8+H8</f>
        <v>0</v>
      </c>
      <c r="G8" s="297"/>
      <c r="H8" s="298"/>
      <c r="I8" s="271">
        <f t="shared" ref="I8:I9" si="4">+J8+K8</f>
        <v>0</v>
      </c>
      <c r="J8" s="297"/>
      <c r="K8" s="298"/>
      <c r="L8" s="271">
        <f t="shared" ref="L8:L9" si="5">+M8+N8</f>
        <v>0</v>
      </c>
      <c r="M8" s="297"/>
      <c r="N8" s="301"/>
    </row>
    <row r="9" spans="2:14" ht="25.5" customHeight="1" thickBot="1" x14ac:dyDescent="0.35">
      <c r="B9" s="272" t="s">
        <v>973</v>
      </c>
      <c r="C9" s="273">
        <f t="shared" si="0"/>
        <v>0</v>
      </c>
      <c r="D9" s="274">
        <f t="shared" si="2"/>
        <v>0</v>
      </c>
      <c r="E9" s="275">
        <f t="shared" si="1"/>
        <v>0</v>
      </c>
      <c r="F9" s="276">
        <f t="shared" si="3"/>
        <v>0</v>
      </c>
      <c r="G9" s="299"/>
      <c r="H9" s="300"/>
      <c r="I9" s="276">
        <f t="shared" si="4"/>
        <v>0</v>
      </c>
      <c r="J9" s="299"/>
      <c r="K9" s="300"/>
      <c r="L9" s="276">
        <f t="shared" si="5"/>
        <v>0</v>
      </c>
      <c r="M9" s="299"/>
      <c r="N9" s="302"/>
    </row>
    <row r="10" spans="2:14" ht="17.25" customHeight="1" thickTop="1" x14ac:dyDescent="0.3">
      <c r="B10" s="163" t="s">
        <v>138</v>
      </c>
      <c r="C10" s="277"/>
      <c r="D10" s="277"/>
      <c r="E10" s="277"/>
      <c r="G10" s="318" t="str">
        <f>IF(G6&gt;'CUADRO 1'!G17,"**","")</f>
        <v/>
      </c>
      <c r="H10" s="318" t="str">
        <f>IF(H6&gt;'CUADRO 1'!H17,"**","")</f>
        <v/>
      </c>
      <c r="I10" s="319"/>
      <c r="J10" s="318" t="str">
        <f>IF(J6&gt;'CUADRO 1'!J17,"**","")</f>
        <v/>
      </c>
      <c r="K10" s="318" t="str">
        <f>IF(K6&gt;'CUADRO 1'!K17,"**","")</f>
        <v/>
      </c>
      <c r="L10" s="319"/>
      <c r="M10" s="318" t="str">
        <f>IF(M6&gt;'CUADRO 1'!M17,"**","")</f>
        <v/>
      </c>
      <c r="N10" s="318" t="str">
        <f>IF(N6&gt;'CUADRO 1'!N17,"**","")</f>
        <v/>
      </c>
    </row>
    <row r="11" spans="2:14" ht="18.75" customHeight="1" x14ac:dyDescent="0.3">
      <c r="B11" s="542" t="s">
        <v>998</v>
      </c>
      <c r="C11" s="542"/>
      <c r="D11" s="542"/>
      <c r="E11" s="542"/>
      <c r="F11" s="483" t="str">
        <f>IF(OR(G10="**",H10="**",J10="**",K10="**",M10="**",N10="**"),"** = El total de estudiantes indicado, no puede ser mayor al total de la línea de Matrícula Final del Cuadro 1.","")</f>
        <v/>
      </c>
      <c r="G11" s="483"/>
      <c r="H11" s="483"/>
      <c r="I11" s="483"/>
      <c r="J11" s="483"/>
      <c r="K11" s="483"/>
      <c r="L11" s="483"/>
      <c r="M11" s="483"/>
      <c r="N11" s="483"/>
    </row>
    <row r="12" spans="2:14" ht="18.75" customHeight="1" x14ac:dyDescent="0.3">
      <c r="B12" s="542"/>
      <c r="C12" s="542"/>
      <c r="D12" s="542"/>
      <c r="E12" s="542"/>
      <c r="F12" s="483"/>
      <c r="G12" s="483"/>
      <c r="H12" s="483"/>
      <c r="I12" s="483"/>
      <c r="J12" s="483"/>
      <c r="K12" s="483"/>
      <c r="L12" s="483"/>
      <c r="M12" s="483"/>
      <c r="N12" s="483"/>
    </row>
    <row r="13" spans="2:14" ht="18.75" customHeight="1" x14ac:dyDescent="0.3">
      <c r="B13" s="542"/>
      <c r="C13" s="542"/>
      <c r="D13" s="542"/>
      <c r="E13" s="542"/>
    </row>
    <row r="14" spans="2:14" s="1" customFormat="1" ht="18" customHeight="1" x14ac:dyDescent="0.25">
      <c r="B14" s="278" t="s">
        <v>974</v>
      </c>
      <c r="C14" s="8"/>
      <c r="D14" s="279"/>
      <c r="E14" s="279"/>
    </row>
    <row r="15" spans="2:14" s="1" customFormat="1" ht="23.25" customHeight="1" x14ac:dyDescent="0.25">
      <c r="B15" s="533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5"/>
    </row>
    <row r="16" spans="2:14" s="1" customFormat="1" ht="23.25" customHeight="1" x14ac:dyDescent="0.25">
      <c r="B16" s="536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8"/>
    </row>
    <row r="17" spans="2:14" s="1" customFormat="1" ht="23.25" customHeight="1" x14ac:dyDescent="0.25">
      <c r="B17" s="536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8"/>
    </row>
    <row r="18" spans="2:14" ht="23.25" customHeight="1" x14ac:dyDescent="0.3">
      <c r="B18" s="539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1"/>
    </row>
  </sheetData>
  <sheetProtection algorithmName="SHA-512" hashValue="KE/92D7qjMJHoTj2hjGZyjJOpGbVyl65Q5IO96Xkte6SPYG4Z8eFJb3a/MLzDni5EpWYWUdj9ERCsYkvhXZlUg==" saltValue="LkugnB3a11gjojidipNf3g==" spinCount="100000" sheet="1" objects="1" scenarios="1"/>
  <protectedRanges>
    <protectedRange sqref="J7:K9 M7:N9 G7:H9" name="Rango1_3_1"/>
  </protectedRanges>
  <mergeCells count="8">
    <mergeCell ref="B15:N18"/>
    <mergeCell ref="B4:B5"/>
    <mergeCell ref="C4:E4"/>
    <mergeCell ref="F4:H4"/>
    <mergeCell ref="I4:K4"/>
    <mergeCell ref="L4:N4"/>
    <mergeCell ref="B11:E13"/>
    <mergeCell ref="F11:N12"/>
  </mergeCells>
  <conditionalFormatting sqref="C8:E10">
    <cfRule type="cellIs" dxfId="10" priority="11" operator="equal">
      <formula>0</formula>
    </cfRule>
  </conditionalFormatting>
  <conditionalFormatting sqref="C7:F7">
    <cfRule type="cellIs" dxfId="9" priority="13" operator="equal">
      <formula>0</formula>
    </cfRule>
  </conditionalFormatting>
  <conditionalFormatting sqref="C6:N6">
    <cfRule type="cellIs" dxfId="8" priority="4" operator="equal">
      <formula>0</formula>
    </cfRule>
  </conditionalFormatting>
  <conditionalFormatting sqref="F8:F9">
    <cfRule type="cellIs" dxfId="7" priority="2" operator="equal">
      <formula>0</formula>
    </cfRule>
  </conditionalFormatting>
  <conditionalFormatting sqref="F11:N12">
    <cfRule type="notContainsBlanks" dxfId="6" priority="1">
      <formula>LEN(TRIM(F11))&gt;0</formula>
    </cfRule>
  </conditionalFormatting>
  <conditionalFormatting sqref="I7:I9">
    <cfRule type="cellIs" dxfId="4" priority="5" operator="equal">
      <formula>0</formula>
    </cfRule>
  </conditionalFormatting>
  <conditionalFormatting sqref="L7:L9">
    <cfRule type="cellIs" dxfId="3" priority="8" operator="equal">
      <formula>0</formula>
    </cfRule>
  </conditionalFormatting>
  <dataValidations count="2">
    <dataValidation allowBlank="1" showErrorMessage="1" prompt="Sólo para Instituciones PRIVADAS." sqref="C6:N9" xr:uid="{00000000-0002-0000-0D00-000000000000}"/>
    <dataValidation allowBlank="1" showInputMessage="1" showErrorMessage="1" prompt="Sólo para Instituciones PRIVADAS." sqref="IW7:IX9 SS7:ST9 ACO7:ACP9 AMK7:AML9 AWG7:AWH9 BGC7:BGD9 BPY7:BPZ9 BZU7:BZV9 CJQ7:CJR9 CTM7:CTN9 DDI7:DDJ9 DNE7:DNF9 DXA7:DXB9 EGW7:EGX9 EQS7:EQT9 FAO7:FAP9 FKK7:FKL9 FUG7:FUH9 GEC7:GED9 GNY7:GNZ9 GXU7:GXV9 HHQ7:HHR9 HRM7:HRN9 IBI7:IBJ9 ILE7:ILF9 IVA7:IVB9 JEW7:JEX9 JOS7:JOT9 JYO7:JYP9 KIK7:KIL9 KSG7:KSH9 LCC7:LCD9 LLY7:LLZ9 LVU7:LVV9 MFQ7:MFR9 MPM7:MPN9 MZI7:MZJ9 NJE7:NJF9 NTA7:NTB9 OCW7:OCX9 OMS7:OMT9 OWO7:OWP9 PGK7:PGL9 PQG7:PQH9 QAC7:QAD9 QJY7:QJZ9 QTU7:QTV9 RDQ7:RDR9 RNM7:RNN9 RXI7:RXJ9 SHE7:SHF9 SRA7:SRB9 TAW7:TAX9 TKS7:TKT9 TUO7:TUP9 UEK7:UEL9 UOG7:UOH9 UYC7:UYD9 VHY7:VHZ9 VRU7:VRV9 WBQ7:WBR9 WLM7:WLN9 WVI7:WVJ9 IW65530:IX65531 SS65530:ST65531 ACO65530:ACP65531 AMK65530:AML65531 AWG65530:AWH65531 BGC65530:BGD65531 BPY65530:BPZ65531 BZU65530:BZV65531 CJQ65530:CJR65531 CTM65530:CTN65531 DDI65530:DDJ65531 DNE65530:DNF65531 DXA65530:DXB65531 EGW65530:EGX65531 EQS65530:EQT65531 FAO65530:FAP65531 FKK65530:FKL65531 FUG65530:FUH65531 GEC65530:GED65531 GNY65530:GNZ65531 GXU65530:GXV65531 HHQ65530:HHR65531 HRM65530:HRN65531 IBI65530:IBJ65531 ILE65530:ILF65531 IVA65530:IVB65531 JEW65530:JEX65531 JOS65530:JOT65531 JYO65530:JYP65531 KIK65530:KIL65531 KSG65530:KSH65531 LCC65530:LCD65531 LLY65530:LLZ65531 LVU65530:LVV65531 MFQ65530:MFR65531 MPM65530:MPN65531 MZI65530:MZJ65531 NJE65530:NJF65531 NTA65530:NTB65531 OCW65530:OCX65531 OMS65530:OMT65531 OWO65530:OWP65531 PGK65530:PGL65531 PQG65530:PQH65531 QAC65530:QAD65531 QJY65530:QJZ65531 QTU65530:QTV65531 RDQ65530:RDR65531 RNM65530:RNN65531 RXI65530:RXJ65531 SHE65530:SHF65531 SRA65530:SRB65531 TAW65530:TAX65531 TKS65530:TKT65531 TUO65530:TUP65531 UEK65530:UEL65531 UOG65530:UOH65531 UYC65530:UYD65531 VHY65530:VHZ65531 VRU65530:VRV65531 WBQ65530:WBR65531 WLM65530:WLN65531 WVI65530:WVJ65531 IW131066:IX131067 SS131066:ST131067 ACO131066:ACP131067 AMK131066:AML131067 AWG131066:AWH131067 BGC131066:BGD131067 BPY131066:BPZ131067 BZU131066:BZV131067 CJQ131066:CJR131067 CTM131066:CTN131067 DDI131066:DDJ131067 DNE131066:DNF131067 DXA131066:DXB131067 EGW131066:EGX131067 EQS131066:EQT131067 FAO131066:FAP131067 FKK131066:FKL131067 FUG131066:FUH131067 GEC131066:GED131067 GNY131066:GNZ131067 GXU131066:GXV131067 HHQ131066:HHR131067 HRM131066:HRN131067 IBI131066:IBJ131067 ILE131066:ILF131067 IVA131066:IVB131067 JEW131066:JEX131067 JOS131066:JOT131067 JYO131066:JYP131067 KIK131066:KIL131067 KSG131066:KSH131067 LCC131066:LCD131067 LLY131066:LLZ131067 LVU131066:LVV131067 MFQ131066:MFR131067 MPM131066:MPN131067 MZI131066:MZJ131067 NJE131066:NJF131067 NTA131066:NTB131067 OCW131066:OCX131067 OMS131066:OMT131067 OWO131066:OWP131067 PGK131066:PGL131067 PQG131066:PQH131067 QAC131066:QAD131067 QJY131066:QJZ131067 QTU131066:QTV131067 RDQ131066:RDR131067 RNM131066:RNN131067 RXI131066:RXJ131067 SHE131066:SHF131067 SRA131066:SRB131067 TAW131066:TAX131067 TKS131066:TKT131067 TUO131066:TUP131067 UEK131066:UEL131067 UOG131066:UOH131067 UYC131066:UYD131067 VHY131066:VHZ131067 VRU131066:VRV131067 WBQ131066:WBR131067 WLM131066:WLN131067 WVI131066:WVJ131067 IW196602:IX196603 SS196602:ST196603 ACO196602:ACP196603 AMK196602:AML196603 AWG196602:AWH196603 BGC196602:BGD196603 BPY196602:BPZ196603 BZU196602:BZV196603 CJQ196602:CJR196603 CTM196602:CTN196603 DDI196602:DDJ196603 DNE196602:DNF196603 DXA196602:DXB196603 EGW196602:EGX196603 EQS196602:EQT196603 FAO196602:FAP196603 FKK196602:FKL196603 FUG196602:FUH196603 GEC196602:GED196603 GNY196602:GNZ196603 GXU196602:GXV196603 HHQ196602:HHR196603 HRM196602:HRN196603 IBI196602:IBJ196603 ILE196602:ILF196603 IVA196602:IVB196603 JEW196602:JEX196603 JOS196602:JOT196603 JYO196602:JYP196603 KIK196602:KIL196603 KSG196602:KSH196603 LCC196602:LCD196603 LLY196602:LLZ196603 LVU196602:LVV196603 MFQ196602:MFR196603 MPM196602:MPN196603 MZI196602:MZJ196603 NJE196602:NJF196603 NTA196602:NTB196603 OCW196602:OCX196603 OMS196602:OMT196603 OWO196602:OWP196603 PGK196602:PGL196603 PQG196602:PQH196603 QAC196602:QAD196603 QJY196602:QJZ196603 QTU196602:QTV196603 RDQ196602:RDR196603 RNM196602:RNN196603 RXI196602:RXJ196603 SHE196602:SHF196603 SRA196602:SRB196603 TAW196602:TAX196603 TKS196602:TKT196603 TUO196602:TUP196603 UEK196602:UEL196603 UOG196602:UOH196603 UYC196602:UYD196603 VHY196602:VHZ196603 VRU196602:VRV196603 WBQ196602:WBR196603 WLM196602:WLN196603 WVI196602:WVJ196603 IW262138:IX262139 SS262138:ST262139 ACO262138:ACP262139 AMK262138:AML262139 AWG262138:AWH262139 BGC262138:BGD262139 BPY262138:BPZ262139 BZU262138:BZV262139 CJQ262138:CJR262139 CTM262138:CTN262139 DDI262138:DDJ262139 DNE262138:DNF262139 DXA262138:DXB262139 EGW262138:EGX262139 EQS262138:EQT262139 FAO262138:FAP262139 FKK262138:FKL262139 FUG262138:FUH262139 GEC262138:GED262139 GNY262138:GNZ262139 GXU262138:GXV262139 HHQ262138:HHR262139 HRM262138:HRN262139 IBI262138:IBJ262139 ILE262138:ILF262139 IVA262138:IVB262139 JEW262138:JEX262139 JOS262138:JOT262139 JYO262138:JYP262139 KIK262138:KIL262139 KSG262138:KSH262139 LCC262138:LCD262139 LLY262138:LLZ262139 LVU262138:LVV262139 MFQ262138:MFR262139 MPM262138:MPN262139 MZI262138:MZJ262139 NJE262138:NJF262139 NTA262138:NTB262139 OCW262138:OCX262139 OMS262138:OMT262139 OWO262138:OWP262139 PGK262138:PGL262139 PQG262138:PQH262139 QAC262138:QAD262139 QJY262138:QJZ262139 QTU262138:QTV262139 RDQ262138:RDR262139 RNM262138:RNN262139 RXI262138:RXJ262139 SHE262138:SHF262139 SRA262138:SRB262139 TAW262138:TAX262139 TKS262138:TKT262139 TUO262138:TUP262139 UEK262138:UEL262139 UOG262138:UOH262139 UYC262138:UYD262139 VHY262138:VHZ262139 VRU262138:VRV262139 WBQ262138:WBR262139 WLM262138:WLN262139 WVI262138:WVJ262139 IW327674:IX327675 SS327674:ST327675 ACO327674:ACP327675 AMK327674:AML327675 AWG327674:AWH327675 BGC327674:BGD327675 BPY327674:BPZ327675 BZU327674:BZV327675 CJQ327674:CJR327675 CTM327674:CTN327675 DDI327674:DDJ327675 DNE327674:DNF327675 DXA327674:DXB327675 EGW327674:EGX327675 EQS327674:EQT327675 FAO327674:FAP327675 FKK327674:FKL327675 FUG327674:FUH327675 GEC327674:GED327675 GNY327674:GNZ327675 GXU327674:GXV327675 HHQ327674:HHR327675 HRM327674:HRN327675 IBI327674:IBJ327675 ILE327674:ILF327675 IVA327674:IVB327675 JEW327674:JEX327675 JOS327674:JOT327675 JYO327674:JYP327675 KIK327674:KIL327675 KSG327674:KSH327675 LCC327674:LCD327675 LLY327674:LLZ327675 LVU327674:LVV327675 MFQ327674:MFR327675 MPM327674:MPN327675 MZI327674:MZJ327675 NJE327674:NJF327675 NTA327674:NTB327675 OCW327674:OCX327675 OMS327674:OMT327675 OWO327674:OWP327675 PGK327674:PGL327675 PQG327674:PQH327675 QAC327674:QAD327675 QJY327674:QJZ327675 QTU327674:QTV327675 RDQ327674:RDR327675 RNM327674:RNN327675 RXI327674:RXJ327675 SHE327674:SHF327675 SRA327674:SRB327675 TAW327674:TAX327675 TKS327674:TKT327675 TUO327674:TUP327675 UEK327674:UEL327675 UOG327674:UOH327675 UYC327674:UYD327675 VHY327674:VHZ327675 VRU327674:VRV327675 WBQ327674:WBR327675 WLM327674:WLN327675 WVI327674:WVJ327675 IW393210:IX393211 SS393210:ST393211 ACO393210:ACP393211 AMK393210:AML393211 AWG393210:AWH393211 BGC393210:BGD393211 BPY393210:BPZ393211 BZU393210:BZV393211 CJQ393210:CJR393211 CTM393210:CTN393211 DDI393210:DDJ393211 DNE393210:DNF393211 DXA393210:DXB393211 EGW393210:EGX393211 EQS393210:EQT393211 FAO393210:FAP393211 FKK393210:FKL393211 FUG393210:FUH393211 GEC393210:GED393211 GNY393210:GNZ393211 GXU393210:GXV393211 HHQ393210:HHR393211 HRM393210:HRN393211 IBI393210:IBJ393211 ILE393210:ILF393211 IVA393210:IVB393211 JEW393210:JEX393211 JOS393210:JOT393211 JYO393210:JYP393211 KIK393210:KIL393211 KSG393210:KSH393211 LCC393210:LCD393211 LLY393210:LLZ393211 LVU393210:LVV393211 MFQ393210:MFR393211 MPM393210:MPN393211 MZI393210:MZJ393211 NJE393210:NJF393211 NTA393210:NTB393211 OCW393210:OCX393211 OMS393210:OMT393211 OWO393210:OWP393211 PGK393210:PGL393211 PQG393210:PQH393211 QAC393210:QAD393211 QJY393210:QJZ393211 QTU393210:QTV393211 RDQ393210:RDR393211 RNM393210:RNN393211 RXI393210:RXJ393211 SHE393210:SHF393211 SRA393210:SRB393211 TAW393210:TAX393211 TKS393210:TKT393211 TUO393210:TUP393211 UEK393210:UEL393211 UOG393210:UOH393211 UYC393210:UYD393211 VHY393210:VHZ393211 VRU393210:VRV393211 WBQ393210:WBR393211 WLM393210:WLN393211 WVI393210:WVJ393211 IW458746:IX458747 SS458746:ST458747 ACO458746:ACP458747 AMK458746:AML458747 AWG458746:AWH458747 BGC458746:BGD458747 BPY458746:BPZ458747 BZU458746:BZV458747 CJQ458746:CJR458747 CTM458746:CTN458747 DDI458746:DDJ458747 DNE458746:DNF458747 DXA458746:DXB458747 EGW458746:EGX458747 EQS458746:EQT458747 FAO458746:FAP458747 FKK458746:FKL458747 FUG458746:FUH458747 GEC458746:GED458747 GNY458746:GNZ458747 GXU458746:GXV458747 HHQ458746:HHR458747 HRM458746:HRN458747 IBI458746:IBJ458747 ILE458746:ILF458747 IVA458746:IVB458747 JEW458746:JEX458747 JOS458746:JOT458747 JYO458746:JYP458747 KIK458746:KIL458747 KSG458746:KSH458747 LCC458746:LCD458747 LLY458746:LLZ458747 LVU458746:LVV458747 MFQ458746:MFR458747 MPM458746:MPN458747 MZI458746:MZJ458747 NJE458746:NJF458747 NTA458746:NTB458747 OCW458746:OCX458747 OMS458746:OMT458747 OWO458746:OWP458747 PGK458746:PGL458747 PQG458746:PQH458747 QAC458746:QAD458747 QJY458746:QJZ458747 QTU458746:QTV458747 RDQ458746:RDR458747 RNM458746:RNN458747 RXI458746:RXJ458747 SHE458746:SHF458747 SRA458746:SRB458747 TAW458746:TAX458747 TKS458746:TKT458747 TUO458746:TUP458747 UEK458746:UEL458747 UOG458746:UOH458747 UYC458746:UYD458747 VHY458746:VHZ458747 VRU458746:VRV458747 WBQ458746:WBR458747 WLM458746:WLN458747 WVI458746:WVJ458747 IW524282:IX524283 SS524282:ST524283 ACO524282:ACP524283 AMK524282:AML524283 AWG524282:AWH524283 BGC524282:BGD524283 BPY524282:BPZ524283 BZU524282:BZV524283 CJQ524282:CJR524283 CTM524282:CTN524283 DDI524282:DDJ524283 DNE524282:DNF524283 DXA524282:DXB524283 EGW524282:EGX524283 EQS524282:EQT524283 FAO524282:FAP524283 FKK524282:FKL524283 FUG524282:FUH524283 GEC524282:GED524283 GNY524282:GNZ524283 GXU524282:GXV524283 HHQ524282:HHR524283 HRM524282:HRN524283 IBI524282:IBJ524283 ILE524282:ILF524283 IVA524282:IVB524283 JEW524282:JEX524283 JOS524282:JOT524283 JYO524282:JYP524283 KIK524282:KIL524283 KSG524282:KSH524283 LCC524282:LCD524283 LLY524282:LLZ524283 LVU524282:LVV524283 MFQ524282:MFR524283 MPM524282:MPN524283 MZI524282:MZJ524283 NJE524282:NJF524283 NTA524282:NTB524283 OCW524282:OCX524283 OMS524282:OMT524283 OWO524282:OWP524283 PGK524282:PGL524283 PQG524282:PQH524283 QAC524282:QAD524283 QJY524282:QJZ524283 QTU524282:QTV524283 RDQ524282:RDR524283 RNM524282:RNN524283 RXI524282:RXJ524283 SHE524282:SHF524283 SRA524282:SRB524283 TAW524282:TAX524283 TKS524282:TKT524283 TUO524282:TUP524283 UEK524282:UEL524283 UOG524282:UOH524283 UYC524282:UYD524283 VHY524282:VHZ524283 VRU524282:VRV524283 WBQ524282:WBR524283 WLM524282:WLN524283 WVI524282:WVJ524283 IW589818:IX589819 SS589818:ST589819 ACO589818:ACP589819 AMK589818:AML589819 AWG589818:AWH589819 BGC589818:BGD589819 BPY589818:BPZ589819 BZU589818:BZV589819 CJQ589818:CJR589819 CTM589818:CTN589819 DDI589818:DDJ589819 DNE589818:DNF589819 DXA589818:DXB589819 EGW589818:EGX589819 EQS589818:EQT589819 FAO589818:FAP589819 FKK589818:FKL589819 FUG589818:FUH589819 GEC589818:GED589819 GNY589818:GNZ589819 GXU589818:GXV589819 HHQ589818:HHR589819 HRM589818:HRN589819 IBI589818:IBJ589819 ILE589818:ILF589819 IVA589818:IVB589819 JEW589818:JEX589819 JOS589818:JOT589819 JYO589818:JYP589819 KIK589818:KIL589819 KSG589818:KSH589819 LCC589818:LCD589819 LLY589818:LLZ589819 LVU589818:LVV589819 MFQ589818:MFR589819 MPM589818:MPN589819 MZI589818:MZJ589819 NJE589818:NJF589819 NTA589818:NTB589819 OCW589818:OCX589819 OMS589818:OMT589819 OWO589818:OWP589819 PGK589818:PGL589819 PQG589818:PQH589819 QAC589818:QAD589819 QJY589818:QJZ589819 QTU589818:QTV589819 RDQ589818:RDR589819 RNM589818:RNN589819 RXI589818:RXJ589819 SHE589818:SHF589819 SRA589818:SRB589819 TAW589818:TAX589819 TKS589818:TKT589819 TUO589818:TUP589819 UEK589818:UEL589819 UOG589818:UOH589819 UYC589818:UYD589819 VHY589818:VHZ589819 VRU589818:VRV589819 WBQ589818:WBR589819 WLM589818:WLN589819 WVI589818:WVJ589819 IW655354:IX655355 SS655354:ST655355 ACO655354:ACP655355 AMK655354:AML655355 AWG655354:AWH655355 BGC655354:BGD655355 BPY655354:BPZ655355 BZU655354:BZV655355 CJQ655354:CJR655355 CTM655354:CTN655355 DDI655354:DDJ655355 DNE655354:DNF655355 DXA655354:DXB655355 EGW655354:EGX655355 EQS655354:EQT655355 FAO655354:FAP655355 FKK655354:FKL655355 FUG655354:FUH655355 GEC655354:GED655355 GNY655354:GNZ655355 GXU655354:GXV655355 HHQ655354:HHR655355 HRM655354:HRN655355 IBI655354:IBJ655355 ILE655354:ILF655355 IVA655354:IVB655355 JEW655354:JEX655355 JOS655354:JOT655355 JYO655354:JYP655355 KIK655354:KIL655355 KSG655354:KSH655355 LCC655354:LCD655355 LLY655354:LLZ655355 LVU655354:LVV655355 MFQ655354:MFR655355 MPM655354:MPN655355 MZI655354:MZJ655355 NJE655354:NJF655355 NTA655354:NTB655355 OCW655354:OCX655355 OMS655354:OMT655355 OWO655354:OWP655355 PGK655354:PGL655355 PQG655354:PQH655355 QAC655354:QAD655355 QJY655354:QJZ655355 QTU655354:QTV655355 RDQ655354:RDR655355 RNM655354:RNN655355 RXI655354:RXJ655355 SHE655354:SHF655355 SRA655354:SRB655355 TAW655354:TAX655355 TKS655354:TKT655355 TUO655354:TUP655355 UEK655354:UEL655355 UOG655354:UOH655355 UYC655354:UYD655355 VHY655354:VHZ655355 VRU655354:VRV655355 WBQ655354:WBR655355 WLM655354:WLN655355 WVI655354:WVJ655355 IW720890:IX720891 SS720890:ST720891 ACO720890:ACP720891 AMK720890:AML720891 AWG720890:AWH720891 BGC720890:BGD720891 BPY720890:BPZ720891 BZU720890:BZV720891 CJQ720890:CJR720891 CTM720890:CTN720891 DDI720890:DDJ720891 DNE720890:DNF720891 DXA720890:DXB720891 EGW720890:EGX720891 EQS720890:EQT720891 FAO720890:FAP720891 FKK720890:FKL720891 FUG720890:FUH720891 GEC720890:GED720891 GNY720890:GNZ720891 GXU720890:GXV720891 HHQ720890:HHR720891 HRM720890:HRN720891 IBI720890:IBJ720891 ILE720890:ILF720891 IVA720890:IVB720891 JEW720890:JEX720891 JOS720890:JOT720891 JYO720890:JYP720891 KIK720890:KIL720891 KSG720890:KSH720891 LCC720890:LCD720891 LLY720890:LLZ720891 LVU720890:LVV720891 MFQ720890:MFR720891 MPM720890:MPN720891 MZI720890:MZJ720891 NJE720890:NJF720891 NTA720890:NTB720891 OCW720890:OCX720891 OMS720890:OMT720891 OWO720890:OWP720891 PGK720890:PGL720891 PQG720890:PQH720891 QAC720890:QAD720891 QJY720890:QJZ720891 QTU720890:QTV720891 RDQ720890:RDR720891 RNM720890:RNN720891 RXI720890:RXJ720891 SHE720890:SHF720891 SRA720890:SRB720891 TAW720890:TAX720891 TKS720890:TKT720891 TUO720890:TUP720891 UEK720890:UEL720891 UOG720890:UOH720891 UYC720890:UYD720891 VHY720890:VHZ720891 VRU720890:VRV720891 WBQ720890:WBR720891 WLM720890:WLN720891 WVI720890:WVJ720891 IW786426:IX786427 SS786426:ST786427 ACO786426:ACP786427 AMK786426:AML786427 AWG786426:AWH786427 BGC786426:BGD786427 BPY786426:BPZ786427 BZU786426:BZV786427 CJQ786426:CJR786427 CTM786426:CTN786427 DDI786426:DDJ786427 DNE786426:DNF786427 DXA786426:DXB786427 EGW786426:EGX786427 EQS786426:EQT786427 FAO786426:FAP786427 FKK786426:FKL786427 FUG786426:FUH786427 GEC786426:GED786427 GNY786426:GNZ786427 GXU786426:GXV786427 HHQ786426:HHR786427 HRM786426:HRN786427 IBI786426:IBJ786427 ILE786426:ILF786427 IVA786426:IVB786427 JEW786426:JEX786427 JOS786426:JOT786427 JYO786426:JYP786427 KIK786426:KIL786427 KSG786426:KSH786427 LCC786426:LCD786427 LLY786426:LLZ786427 LVU786426:LVV786427 MFQ786426:MFR786427 MPM786426:MPN786427 MZI786426:MZJ786427 NJE786426:NJF786427 NTA786426:NTB786427 OCW786426:OCX786427 OMS786426:OMT786427 OWO786426:OWP786427 PGK786426:PGL786427 PQG786426:PQH786427 QAC786426:QAD786427 QJY786426:QJZ786427 QTU786426:QTV786427 RDQ786426:RDR786427 RNM786426:RNN786427 RXI786426:RXJ786427 SHE786426:SHF786427 SRA786426:SRB786427 TAW786426:TAX786427 TKS786426:TKT786427 TUO786426:TUP786427 UEK786426:UEL786427 UOG786426:UOH786427 UYC786426:UYD786427 VHY786426:VHZ786427 VRU786426:VRV786427 WBQ786426:WBR786427 WLM786426:WLN786427 WVI786426:WVJ786427 IW851962:IX851963 SS851962:ST851963 ACO851962:ACP851963 AMK851962:AML851963 AWG851962:AWH851963 BGC851962:BGD851963 BPY851962:BPZ851963 BZU851962:BZV851963 CJQ851962:CJR851963 CTM851962:CTN851963 DDI851962:DDJ851963 DNE851962:DNF851963 DXA851962:DXB851963 EGW851962:EGX851963 EQS851962:EQT851963 FAO851962:FAP851963 FKK851962:FKL851963 FUG851962:FUH851963 GEC851962:GED851963 GNY851962:GNZ851963 GXU851962:GXV851963 HHQ851962:HHR851963 HRM851962:HRN851963 IBI851962:IBJ851963 ILE851962:ILF851963 IVA851962:IVB851963 JEW851962:JEX851963 JOS851962:JOT851963 JYO851962:JYP851963 KIK851962:KIL851963 KSG851962:KSH851963 LCC851962:LCD851963 LLY851962:LLZ851963 LVU851962:LVV851963 MFQ851962:MFR851963 MPM851962:MPN851963 MZI851962:MZJ851963 NJE851962:NJF851963 NTA851962:NTB851963 OCW851962:OCX851963 OMS851962:OMT851963 OWO851962:OWP851963 PGK851962:PGL851963 PQG851962:PQH851963 QAC851962:QAD851963 QJY851962:QJZ851963 QTU851962:QTV851963 RDQ851962:RDR851963 RNM851962:RNN851963 RXI851962:RXJ851963 SHE851962:SHF851963 SRA851962:SRB851963 TAW851962:TAX851963 TKS851962:TKT851963 TUO851962:TUP851963 UEK851962:UEL851963 UOG851962:UOH851963 UYC851962:UYD851963 VHY851962:VHZ851963 VRU851962:VRV851963 WBQ851962:WBR851963 WLM851962:WLN851963 WVI851962:WVJ851963 IW917498:IX917499 SS917498:ST917499 ACO917498:ACP917499 AMK917498:AML917499 AWG917498:AWH917499 BGC917498:BGD917499 BPY917498:BPZ917499 BZU917498:BZV917499 CJQ917498:CJR917499 CTM917498:CTN917499 DDI917498:DDJ917499 DNE917498:DNF917499 DXA917498:DXB917499 EGW917498:EGX917499 EQS917498:EQT917499 FAO917498:FAP917499 FKK917498:FKL917499 FUG917498:FUH917499 GEC917498:GED917499 GNY917498:GNZ917499 GXU917498:GXV917499 HHQ917498:HHR917499 HRM917498:HRN917499 IBI917498:IBJ917499 ILE917498:ILF917499 IVA917498:IVB917499 JEW917498:JEX917499 JOS917498:JOT917499 JYO917498:JYP917499 KIK917498:KIL917499 KSG917498:KSH917499 LCC917498:LCD917499 LLY917498:LLZ917499 LVU917498:LVV917499 MFQ917498:MFR917499 MPM917498:MPN917499 MZI917498:MZJ917499 NJE917498:NJF917499 NTA917498:NTB917499 OCW917498:OCX917499 OMS917498:OMT917499 OWO917498:OWP917499 PGK917498:PGL917499 PQG917498:PQH917499 QAC917498:QAD917499 QJY917498:QJZ917499 QTU917498:QTV917499 RDQ917498:RDR917499 RNM917498:RNN917499 RXI917498:RXJ917499 SHE917498:SHF917499 SRA917498:SRB917499 TAW917498:TAX917499 TKS917498:TKT917499 TUO917498:TUP917499 UEK917498:UEL917499 UOG917498:UOH917499 UYC917498:UYD917499 VHY917498:VHZ917499 VRU917498:VRV917499 WBQ917498:WBR917499 WLM917498:WLN917499 WVI917498:WVJ917499 IW983034:IX983035 SS983034:ST983035 ACO983034:ACP983035 AMK983034:AML983035 AWG983034:AWH983035 BGC983034:BGD983035 BPY983034:BPZ983035 BZU983034:BZV983035 CJQ983034:CJR983035 CTM983034:CTN983035 DDI983034:DDJ983035 DNE983034:DNF983035 DXA983034:DXB983035 EGW983034:EGX983035 EQS983034:EQT983035 FAO983034:FAP983035 FKK983034:FKL983035 FUG983034:FUH983035 GEC983034:GED983035 GNY983034:GNZ983035 GXU983034:GXV983035 HHQ983034:HHR983035 HRM983034:HRN983035 IBI983034:IBJ983035 ILE983034:ILF983035 IVA983034:IVB983035 JEW983034:JEX983035 JOS983034:JOT983035 JYO983034:JYP983035 KIK983034:KIL983035 KSG983034:KSH983035 LCC983034:LCD983035 LLY983034:LLZ983035 LVU983034:LVV983035 MFQ983034:MFR983035 MPM983034:MPN983035 MZI983034:MZJ983035 NJE983034:NJF983035 NTA983034:NTB983035 OCW983034:OCX983035 OMS983034:OMT983035 OWO983034:OWP983035 PGK983034:PGL983035 PQG983034:PQH983035 QAC983034:QAD983035 QJY983034:QJZ983035 QTU983034:QTV983035 RDQ983034:RDR983035 RNM983034:RNN983035 RXI983034:RXJ983035 SHE983034:SHF983035 SRA983034:SRB983035 TAW983034:TAX983035 TKS983034:TKT983035 TUO983034:TUP983035 UEK983034:UEL983035 UOG983034:UOH983035 UYC983034:UYD983035 VHY983034:VHZ983035 VRU983034:VRV983035 WBQ983034:WBR983035 WLM983034:WLN983035 WVI983034:WVJ983035 WBT983040:WBU983041 JC65536:JD65537 SY65536:SZ65537 ACU65536:ACV65537 AMQ65536:AMR65537 AWM65536:AWN65537 BGI65536:BGJ65537 BQE65536:BQF65537 CAA65536:CAB65537 CJW65536:CJX65537 CTS65536:CTT65537 DDO65536:DDP65537 DNK65536:DNL65537 DXG65536:DXH65537 EHC65536:EHD65537 EQY65536:EQZ65537 FAU65536:FAV65537 FKQ65536:FKR65537 FUM65536:FUN65537 GEI65536:GEJ65537 GOE65536:GOF65537 GYA65536:GYB65537 HHW65536:HHX65537 HRS65536:HRT65537 IBO65536:IBP65537 ILK65536:ILL65537 IVG65536:IVH65537 JFC65536:JFD65537 JOY65536:JOZ65537 JYU65536:JYV65537 KIQ65536:KIR65537 KSM65536:KSN65537 LCI65536:LCJ65537 LME65536:LMF65537 LWA65536:LWB65537 MFW65536:MFX65537 MPS65536:MPT65537 MZO65536:MZP65537 NJK65536:NJL65537 NTG65536:NTH65537 ODC65536:ODD65537 OMY65536:OMZ65537 OWU65536:OWV65537 PGQ65536:PGR65537 PQM65536:PQN65537 QAI65536:QAJ65537 QKE65536:QKF65537 QUA65536:QUB65537 RDW65536:RDX65537 RNS65536:RNT65537 RXO65536:RXP65537 SHK65536:SHL65537 SRG65536:SRH65537 TBC65536:TBD65537 TKY65536:TKZ65537 TUU65536:TUV65537 UEQ65536:UER65537 UOM65536:UON65537 UYI65536:UYJ65537 VIE65536:VIF65537 VSA65536:VSB65537 WBW65536:WBX65537 WLS65536:WLT65537 WVO65536:WVP65537 JC131072:JD131073 SY131072:SZ131073 ACU131072:ACV131073 AMQ131072:AMR131073 AWM131072:AWN131073 BGI131072:BGJ131073 BQE131072:BQF131073 CAA131072:CAB131073 CJW131072:CJX131073 CTS131072:CTT131073 DDO131072:DDP131073 DNK131072:DNL131073 DXG131072:DXH131073 EHC131072:EHD131073 EQY131072:EQZ131073 FAU131072:FAV131073 FKQ131072:FKR131073 FUM131072:FUN131073 GEI131072:GEJ131073 GOE131072:GOF131073 GYA131072:GYB131073 HHW131072:HHX131073 HRS131072:HRT131073 IBO131072:IBP131073 ILK131072:ILL131073 IVG131072:IVH131073 JFC131072:JFD131073 JOY131072:JOZ131073 JYU131072:JYV131073 KIQ131072:KIR131073 KSM131072:KSN131073 LCI131072:LCJ131073 LME131072:LMF131073 LWA131072:LWB131073 MFW131072:MFX131073 MPS131072:MPT131073 MZO131072:MZP131073 NJK131072:NJL131073 NTG131072:NTH131073 ODC131072:ODD131073 OMY131072:OMZ131073 OWU131072:OWV131073 PGQ131072:PGR131073 PQM131072:PQN131073 QAI131072:QAJ131073 QKE131072:QKF131073 QUA131072:QUB131073 RDW131072:RDX131073 RNS131072:RNT131073 RXO131072:RXP131073 SHK131072:SHL131073 SRG131072:SRH131073 TBC131072:TBD131073 TKY131072:TKZ131073 TUU131072:TUV131073 UEQ131072:UER131073 UOM131072:UON131073 UYI131072:UYJ131073 VIE131072:VIF131073 VSA131072:VSB131073 WBW131072:WBX131073 WLS131072:WLT131073 WVO131072:WVP131073 JC196608:JD196609 SY196608:SZ196609 ACU196608:ACV196609 AMQ196608:AMR196609 AWM196608:AWN196609 BGI196608:BGJ196609 BQE196608:BQF196609 CAA196608:CAB196609 CJW196608:CJX196609 CTS196608:CTT196609 DDO196608:DDP196609 DNK196608:DNL196609 DXG196608:DXH196609 EHC196608:EHD196609 EQY196608:EQZ196609 FAU196608:FAV196609 FKQ196608:FKR196609 FUM196608:FUN196609 GEI196608:GEJ196609 GOE196608:GOF196609 GYA196608:GYB196609 HHW196608:HHX196609 HRS196608:HRT196609 IBO196608:IBP196609 ILK196608:ILL196609 IVG196608:IVH196609 JFC196608:JFD196609 JOY196608:JOZ196609 JYU196608:JYV196609 KIQ196608:KIR196609 KSM196608:KSN196609 LCI196608:LCJ196609 LME196608:LMF196609 LWA196608:LWB196609 MFW196608:MFX196609 MPS196608:MPT196609 MZO196608:MZP196609 NJK196608:NJL196609 NTG196608:NTH196609 ODC196608:ODD196609 OMY196608:OMZ196609 OWU196608:OWV196609 PGQ196608:PGR196609 PQM196608:PQN196609 QAI196608:QAJ196609 QKE196608:QKF196609 QUA196608:QUB196609 RDW196608:RDX196609 RNS196608:RNT196609 RXO196608:RXP196609 SHK196608:SHL196609 SRG196608:SRH196609 TBC196608:TBD196609 TKY196608:TKZ196609 TUU196608:TUV196609 UEQ196608:UER196609 UOM196608:UON196609 UYI196608:UYJ196609 VIE196608:VIF196609 VSA196608:VSB196609 WBW196608:WBX196609 WLS196608:WLT196609 WVO196608:WVP196609 JC262144:JD262145 SY262144:SZ262145 ACU262144:ACV262145 AMQ262144:AMR262145 AWM262144:AWN262145 BGI262144:BGJ262145 BQE262144:BQF262145 CAA262144:CAB262145 CJW262144:CJX262145 CTS262144:CTT262145 DDO262144:DDP262145 DNK262144:DNL262145 DXG262144:DXH262145 EHC262144:EHD262145 EQY262144:EQZ262145 FAU262144:FAV262145 FKQ262144:FKR262145 FUM262144:FUN262145 GEI262144:GEJ262145 GOE262144:GOF262145 GYA262144:GYB262145 HHW262144:HHX262145 HRS262144:HRT262145 IBO262144:IBP262145 ILK262144:ILL262145 IVG262144:IVH262145 JFC262144:JFD262145 JOY262144:JOZ262145 JYU262144:JYV262145 KIQ262144:KIR262145 KSM262144:KSN262145 LCI262144:LCJ262145 LME262144:LMF262145 LWA262144:LWB262145 MFW262144:MFX262145 MPS262144:MPT262145 MZO262144:MZP262145 NJK262144:NJL262145 NTG262144:NTH262145 ODC262144:ODD262145 OMY262144:OMZ262145 OWU262144:OWV262145 PGQ262144:PGR262145 PQM262144:PQN262145 QAI262144:QAJ262145 QKE262144:QKF262145 QUA262144:QUB262145 RDW262144:RDX262145 RNS262144:RNT262145 RXO262144:RXP262145 SHK262144:SHL262145 SRG262144:SRH262145 TBC262144:TBD262145 TKY262144:TKZ262145 TUU262144:TUV262145 UEQ262144:UER262145 UOM262144:UON262145 UYI262144:UYJ262145 VIE262144:VIF262145 VSA262144:VSB262145 WBW262144:WBX262145 WLS262144:WLT262145 WVO262144:WVP262145 JC327680:JD327681 SY327680:SZ327681 ACU327680:ACV327681 AMQ327680:AMR327681 AWM327680:AWN327681 BGI327680:BGJ327681 BQE327680:BQF327681 CAA327680:CAB327681 CJW327680:CJX327681 CTS327680:CTT327681 DDO327680:DDP327681 DNK327680:DNL327681 DXG327680:DXH327681 EHC327680:EHD327681 EQY327680:EQZ327681 FAU327680:FAV327681 FKQ327680:FKR327681 FUM327680:FUN327681 GEI327680:GEJ327681 GOE327680:GOF327681 GYA327680:GYB327681 HHW327680:HHX327681 HRS327680:HRT327681 IBO327680:IBP327681 ILK327680:ILL327681 IVG327680:IVH327681 JFC327680:JFD327681 JOY327680:JOZ327681 JYU327680:JYV327681 KIQ327680:KIR327681 KSM327680:KSN327681 LCI327680:LCJ327681 LME327680:LMF327681 LWA327680:LWB327681 MFW327680:MFX327681 MPS327680:MPT327681 MZO327680:MZP327681 NJK327680:NJL327681 NTG327680:NTH327681 ODC327680:ODD327681 OMY327680:OMZ327681 OWU327680:OWV327681 PGQ327680:PGR327681 PQM327680:PQN327681 QAI327680:QAJ327681 QKE327680:QKF327681 QUA327680:QUB327681 RDW327680:RDX327681 RNS327680:RNT327681 RXO327680:RXP327681 SHK327680:SHL327681 SRG327680:SRH327681 TBC327680:TBD327681 TKY327680:TKZ327681 TUU327680:TUV327681 UEQ327680:UER327681 UOM327680:UON327681 UYI327680:UYJ327681 VIE327680:VIF327681 VSA327680:VSB327681 WBW327680:WBX327681 WLS327680:WLT327681 WVO327680:WVP327681 JC393216:JD393217 SY393216:SZ393217 ACU393216:ACV393217 AMQ393216:AMR393217 AWM393216:AWN393217 BGI393216:BGJ393217 BQE393216:BQF393217 CAA393216:CAB393217 CJW393216:CJX393217 CTS393216:CTT393217 DDO393216:DDP393217 DNK393216:DNL393217 DXG393216:DXH393217 EHC393216:EHD393217 EQY393216:EQZ393217 FAU393216:FAV393217 FKQ393216:FKR393217 FUM393216:FUN393217 GEI393216:GEJ393217 GOE393216:GOF393217 GYA393216:GYB393217 HHW393216:HHX393217 HRS393216:HRT393217 IBO393216:IBP393217 ILK393216:ILL393217 IVG393216:IVH393217 JFC393216:JFD393217 JOY393216:JOZ393217 JYU393216:JYV393217 KIQ393216:KIR393217 KSM393216:KSN393217 LCI393216:LCJ393217 LME393216:LMF393217 LWA393216:LWB393217 MFW393216:MFX393217 MPS393216:MPT393217 MZO393216:MZP393217 NJK393216:NJL393217 NTG393216:NTH393217 ODC393216:ODD393217 OMY393216:OMZ393217 OWU393216:OWV393217 PGQ393216:PGR393217 PQM393216:PQN393217 QAI393216:QAJ393217 QKE393216:QKF393217 QUA393216:QUB393217 RDW393216:RDX393217 RNS393216:RNT393217 RXO393216:RXP393217 SHK393216:SHL393217 SRG393216:SRH393217 TBC393216:TBD393217 TKY393216:TKZ393217 TUU393216:TUV393217 UEQ393216:UER393217 UOM393216:UON393217 UYI393216:UYJ393217 VIE393216:VIF393217 VSA393216:VSB393217 WBW393216:WBX393217 WLS393216:WLT393217 WVO393216:WVP393217 JC458752:JD458753 SY458752:SZ458753 ACU458752:ACV458753 AMQ458752:AMR458753 AWM458752:AWN458753 BGI458752:BGJ458753 BQE458752:BQF458753 CAA458752:CAB458753 CJW458752:CJX458753 CTS458752:CTT458753 DDO458752:DDP458753 DNK458752:DNL458753 DXG458752:DXH458753 EHC458752:EHD458753 EQY458752:EQZ458753 FAU458752:FAV458753 FKQ458752:FKR458753 FUM458752:FUN458753 GEI458752:GEJ458753 GOE458752:GOF458753 GYA458752:GYB458753 HHW458752:HHX458753 HRS458752:HRT458753 IBO458752:IBP458753 ILK458752:ILL458753 IVG458752:IVH458753 JFC458752:JFD458753 JOY458752:JOZ458753 JYU458752:JYV458753 KIQ458752:KIR458753 KSM458752:KSN458753 LCI458752:LCJ458753 LME458752:LMF458753 LWA458752:LWB458753 MFW458752:MFX458753 MPS458752:MPT458753 MZO458752:MZP458753 NJK458752:NJL458753 NTG458752:NTH458753 ODC458752:ODD458753 OMY458752:OMZ458753 OWU458752:OWV458753 PGQ458752:PGR458753 PQM458752:PQN458753 QAI458752:QAJ458753 QKE458752:QKF458753 QUA458752:QUB458753 RDW458752:RDX458753 RNS458752:RNT458753 RXO458752:RXP458753 SHK458752:SHL458753 SRG458752:SRH458753 TBC458752:TBD458753 TKY458752:TKZ458753 TUU458752:TUV458753 UEQ458752:UER458753 UOM458752:UON458753 UYI458752:UYJ458753 VIE458752:VIF458753 VSA458752:VSB458753 WBW458752:WBX458753 WLS458752:WLT458753 WVO458752:WVP458753 JC524288:JD524289 SY524288:SZ524289 ACU524288:ACV524289 AMQ524288:AMR524289 AWM524288:AWN524289 BGI524288:BGJ524289 BQE524288:BQF524289 CAA524288:CAB524289 CJW524288:CJX524289 CTS524288:CTT524289 DDO524288:DDP524289 DNK524288:DNL524289 DXG524288:DXH524289 EHC524288:EHD524289 EQY524288:EQZ524289 FAU524288:FAV524289 FKQ524288:FKR524289 FUM524288:FUN524289 GEI524288:GEJ524289 GOE524288:GOF524289 GYA524288:GYB524289 HHW524288:HHX524289 HRS524288:HRT524289 IBO524288:IBP524289 ILK524288:ILL524289 IVG524288:IVH524289 JFC524288:JFD524289 JOY524288:JOZ524289 JYU524288:JYV524289 KIQ524288:KIR524289 KSM524288:KSN524289 LCI524288:LCJ524289 LME524288:LMF524289 LWA524288:LWB524289 MFW524288:MFX524289 MPS524288:MPT524289 MZO524288:MZP524289 NJK524288:NJL524289 NTG524288:NTH524289 ODC524288:ODD524289 OMY524288:OMZ524289 OWU524288:OWV524289 PGQ524288:PGR524289 PQM524288:PQN524289 QAI524288:QAJ524289 QKE524288:QKF524289 QUA524288:QUB524289 RDW524288:RDX524289 RNS524288:RNT524289 RXO524288:RXP524289 SHK524288:SHL524289 SRG524288:SRH524289 TBC524288:TBD524289 TKY524288:TKZ524289 TUU524288:TUV524289 UEQ524288:UER524289 UOM524288:UON524289 UYI524288:UYJ524289 VIE524288:VIF524289 VSA524288:VSB524289 WBW524288:WBX524289 WLS524288:WLT524289 WVO524288:WVP524289 JC589824:JD589825 SY589824:SZ589825 ACU589824:ACV589825 AMQ589824:AMR589825 AWM589824:AWN589825 BGI589824:BGJ589825 BQE589824:BQF589825 CAA589824:CAB589825 CJW589824:CJX589825 CTS589824:CTT589825 DDO589824:DDP589825 DNK589824:DNL589825 DXG589824:DXH589825 EHC589824:EHD589825 EQY589824:EQZ589825 FAU589824:FAV589825 FKQ589824:FKR589825 FUM589824:FUN589825 GEI589824:GEJ589825 GOE589824:GOF589825 GYA589824:GYB589825 HHW589824:HHX589825 HRS589824:HRT589825 IBO589824:IBP589825 ILK589824:ILL589825 IVG589824:IVH589825 JFC589824:JFD589825 JOY589824:JOZ589825 JYU589824:JYV589825 KIQ589824:KIR589825 KSM589824:KSN589825 LCI589824:LCJ589825 LME589824:LMF589825 LWA589824:LWB589825 MFW589824:MFX589825 MPS589824:MPT589825 MZO589824:MZP589825 NJK589824:NJL589825 NTG589824:NTH589825 ODC589824:ODD589825 OMY589824:OMZ589825 OWU589824:OWV589825 PGQ589824:PGR589825 PQM589824:PQN589825 QAI589824:QAJ589825 QKE589824:QKF589825 QUA589824:QUB589825 RDW589824:RDX589825 RNS589824:RNT589825 RXO589824:RXP589825 SHK589824:SHL589825 SRG589824:SRH589825 TBC589824:TBD589825 TKY589824:TKZ589825 TUU589824:TUV589825 UEQ589824:UER589825 UOM589824:UON589825 UYI589824:UYJ589825 VIE589824:VIF589825 VSA589824:VSB589825 WBW589824:WBX589825 WLS589824:WLT589825 WVO589824:WVP589825 JC655360:JD655361 SY655360:SZ655361 ACU655360:ACV655361 AMQ655360:AMR655361 AWM655360:AWN655361 BGI655360:BGJ655361 BQE655360:BQF655361 CAA655360:CAB655361 CJW655360:CJX655361 CTS655360:CTT655361 DDO655360:DDP655361 DNK655360:DNL655361 DXG655360:DXH655361 EHC655360:EHD655361 EQY655360:EQZ655361 FAU655360:FAV655361 FKQ655360:FKR655361 FUM655360:FUN655361 GEI655360:GEJ655361 GOE655360:GOF655361 GYA655360:GYB655361 HHW655360:HHX655361 HRS655360:HRT655361 IBO655360:IBP655361 ILK655360:ILL655361 IVG655360:IVH655361 JFC655360:JFD655361 JOY655360:JOZ655361 JYU655360:JYV655361 KIQ655360:KIR655361 KSM655360:KSN655361 LCI655360:LCJ655361 LME655360:LMF655361 LWA655360:LWB655361 MFW655360:MFX655361 MPS655360:MPT655361 MZO655360:MZP655361 NJK655360:NJL655361 NTG655360:NTH655361 ODC655360:ODD655361 OMY655360:OMZ655361 OWU655360:OWV655361 PGQ655360:PGR655361 PQM655360:PQN655361 QAI655360:QAJ655361 QKE655360:QKF655361 QUA655360:QUB655361 RDW655360:RDX655361 RNS655360:RNT655361 RXO655360:RXP655361 SHK655360:SHL655361 SRG655360:SRH655361 TBC655360:TBD655361 TKY655360:TKZ655361 TUU655360:TUV655361 UEQ655360:UER655361 UOM655360:UON655361 UYI655360:UYJ655361 VIE655360:VIF655361 VSA655360:VSB655361 WBW655360:WBX655361 WLS655360:WLT655361 WVO655360:WVP655361 JC720896:JD720897 SY720896:SZ720897 ACU720896:ACV720897 AMQ720896:AMR720897 AWM720896:AWN720897 BGI720896:BGJ720897 BQE720896:BQF720897 CAA720896:CAB720897 CJW720896:CJX720897 CTS720896:CTT720897 DDO720896:DDP720897 DNK720896:DNL720897 DXG720896:DXH720897 EHC720896:EHD720897 EQY720896:EQZ720897 FAU720896:FAV720897 FKQ720896:FKR720897 FUM720896:FUN720897 GEI720896:GEJ720897 GOE720896:GOF720897 GYA720896:GYB720897 HHW720896:HHX720897 HRS720896:HRT720897 IBO720896:IBP720897 ILK720896:ILL720897 IVG720896:IVH720897 JFC720896:JFD720897 JOY720896:JOZ720897 JYU720896:JYV720897 KIQ720896:KIR720897 KSM720896:KSN720897 LCI720896:LCJ720897 LME720896:LMF720897 LWA720896:LWB720897 MFW720896:MFX720897 MPS720896:MPT720897 MZO720896:MZP720897 NJK720896:NJL720897 NTG720896:NTH720897 ODC720896:ODD720897 OMY720896:OMZ720897 OWU720896:OWV720897 PGQ720896:PGR720897 PQM720896:PQN720897 QAI720896:QAJ720897 QKE720896:QKF720897 QUA720896:QUB720897 RDW720896:RDX720897 RNS720896:RNT720897 RXO720896:RXP720897 SHK720896:SHL720897 SRG720896:SRH720897 TBC720896:TBD720897 TKY720896:TKZ720897 TUU720896:TUV720897 UEQ720896:UER720897 UOM720896:UON720897 UYI720896:UYJ720897 VIE720896:VIF720897 VSA720896:VSB720897 WBW720896:WBX720897 WLS720896:WLT720897 WVO720896:WVP720897 JC786432:JD786433 SY786432:SZ786433 ACU786432:ACV786433 AMQ786432:AMR786433 AWM786432:AWN786433 BGI786432:BGJ786433 BQE786432:BQF786433 CAA786432:CAB786433 CJW786432:CJX786433 CTS786432:CTT786433 DDO786432:DDP786433 DNK786432:DNL786433 DXG786432:DXH786433 EHC786432:EHD786433 EQY786432:EQZ786433 FAU786432:FAV786433 FKQ786432:FKR786433 FUM786432:FUN786433 GEI786432:GEJ786433 GOE786432:GOF786433 GYA786432:GYB786433 HHW786432:HHX786433 HRS786432:HRT786433 IBO786432:IBP786433 ILK786432:ILL786433 IVG786432:IVH786433 JFC786432:JFD786433 JOY786432:JOZ786433 JYU786432:JYV786433 KIQ786432:KIR786433 KSM786432:KSN786433 LCI786432:LCJ786433 LME786432:LMF786433 LWA786432:LWB786433 MFW786432:MFX786433 MPS786432:MPT786433 MZO786432:MZP786433 NJK786432:NJL786433 NTG786432:NTH786433 ODC786432:ODD786433 OMY786432:OMZ786433 OWU786432:OWV786433 PGQ786432:PGR786433 PQM786432:PQN786433 QAI786432:QAJ786433 QKE786432:QKF786433 QUA786432:QUB786433 RDW786432:RDX786433 RNS786432:RNT786433 RXO786432:RXP786433 SHK786432:SHL786433 SRG786432:SRH786433 TBC786432:TBD786433 TKY786432:TKZ786433 TUU786432:TUV786433 UEQ786432:UER786433 UOM786432:UON786433 UYI786432:UYJ786433 VIE786432:VIF786433 VSA786432:VSB786433 WBW786432:WBX786433 WLS786432:WLT786433 WVO786432:WVP786433 JC851968:JD851969 SY851968:SZ851969 ACU851968:ACV851969 AMQ851968:AMR851969 AWM851968:AWN851969 BGI851968:BGJ851969 BQE851968:BQF851969 CAA851968:CAB851969 CJW851968:CJX851969 CTS851968:CTT851969 DDO851968:DDP851969 DNK851968:DNL851969 DXG851968:DXH851969 EHC851968:EHD851969 EQY851968:EQZ851969 FAU851968:FAV851969 FKQ851968:FKR851969 FUM851968:FUN851969 GEI851968:GEJ851969 GOE851968:GOF851969 GYA851968:GYB851969 HHW851968:HHX851969 HRS851968:HRT851969 IBO851968:IBP851969 ILK851968:ILL851969 IVG851968:IVH851969 JFC851968:JFD851969 JOY851968:JOZ851969 JYU851968:JYV851969 KIQ851968:KIR851969 KSM851968:KSN851969 LCI851968:LCJ851969 LME851968:LMF851969 LWA851968:LWB851969 MFW851968:MFX851969 MPS851968:MPT851969 MZO851968:MZP851969 NJK851968:NJL851969 NTG851968:NTH851969 ODC851968:ODD851969 OMY851968:OMZ851969 OWU851968:OWV851969 PGQ851968:PGR851969 PQM851968:PQN851969 QAI851968:QAJ851969 QKE851968:QKF851969 QUA851968:QUB851969 RDW851968:RDX851969 RNS851968:RNT851969 RXO851968:RXP851969 SHK851968:SHL851969 SRG851968:SRH851969 TBC851968:TBD851969 TKY851968:TKZ851969 TUU851968:TUV851969 UEQ851968:UER851969 UOM851968:UON851969 UYI851968:UYJ851969 VIE851968:VIF851969 VSA851968:VSB851969 WBW851968:WBX851969 WLS851968:WLT851969 WVO851968:WVP851969 JC917504:JD917505 SY917504:SZ917505 ACU917504:ACV917505 AMQ917504:AMR917505 AWM917504:AWN917505 BGI917504:BGJ917505 BQE917504:BQF917505 CAA917504:CAB917505 CJW917504:CJX917505 CTS917504:CTT917505 DDO917504:DDP917505 DNK917504:DNL917505 DXG917504:DXH917505 EHC917504:EHD917505 EQY917504:EQZ917505 FAU917504:FAV917505 FKQ917504:FKR917505 FUM917504:FUN917505 GEI917504:GEJ917505 GOE917504:GOF917505 GYA917504:GYB917505 HHW917504:HHX917505 HRS917504:HRT917505 IBO917504:IBP917505 ILK917504:ILL917505 IVG917504:IVH917505 JFC917504:JFD917505 JOY917504:JOZ917505 JYU917504:JYV917505 KIQ917504:KIR917505 KSM917504:KSN917505 LCI917504:LCJ917505 LME917504:LMF917505 LWA917504:LWB917505 MFW917504:MFX917505 MPS917504:MPT917505 MZO917504:MZP917505 NJK917504:NJL917505 NTG917504:NTH917505 ODC917504:ODD917505 OMY917504:OMZ917505 OWU917504:OWV917505 PGQ917504:PGR917505 PQM917504:PQN917505 QAI917504:QAJ917505 QKE917504:QKF917505 QUA917504:QUB917505 RDW917504:RDX917505 RNS917504:RNT917505 RXO917504:RXP917505 SHK917504:SHL917505 SRG917504:SRH917505 TBC917504:TBD917505 TKY917504:TKZ917505 TUU917504:TUV917505 UEQ917504:UER917505 UOM917504:UON917505 UYI917504:UYJ917505 VIE917504:VIF917505 VSA917504:VSB917505 WBW917504:WBX917505 WLS917504:WLT917505 WVO917504:WVP917505 JC983040:JD983041 SY983040:SZ983041 ACU983040:ACV983041 AMQ983040:AMR983041 AWM983040:AWN983041 BGI983040:BGJ983041 BQE983040:BQF983041 CAA983040:CAB983041 CJW983040:CJX983041 CTS983040:CTT983041 DDO983040:DDP983041 DNK983040:DNL983041 DXG983040:DXH983041 EHC983040:EHD983041 EQY983040:EQZ983041 FAU983040:FAV983041 FKQ983040:FKR983041 FUM983040:FUN983041 GEI983040:GEJ983041 GOE983040:GOF983041 GYA983040:GYB983041 HHW983040:HHX983041 HRS983040:HRT983041 IBO983040:IBP983041 ILK983040:ILL983041 IVG983040:IVH983041 JFC983040:JFD983041 JOY983040:JOZ983041 JYU983040:JYV983041 KIQ983040:KIR983041 KSM983040:KSN983041 LCI983040:LCJ983041 LME983040:LMF983041 LWA983040:LWB983041 MFW983040:MFX983041 MPS983040:MPT983041 MZO983040:MZP983041 NJK983040:NJL983041 NTG983040:NTH983041 ODC983040:ODD983041 OMY983040:OMZ983041 OWU983040:OWV983041 PGQ983040:PGR983041 PQM983040:PQN983041 QAI983040:QAJ983041 QKE983040:QKF983041 QUA983040:QUB983041 RDW983040:RDX983041 RNS983040:RNT983041 RXO983040:RXP983041 SHK983040:SHL983041 SRG983040:SRH983041 TBC983040:TBD983041 TKY983040:TKZ983041 TUU983040:TUV983041 UEQ983040:UER983041 UOM983040:UON983041 UYI983040:UYJ983041 VIE983040:VIF983041 VSA983040:VSB983041 WBW983040:WBX983041 WLS983040:WLT983041 WVO983040:WVP983041 WVL983040:WVM983041 IZ7:JA9 SV7:SW9 ACR7:ACS9 AMN7:AMO9 AWJ7:AWK9 BGF7:BGG9 BQB7:BQC9 BZX7:BZY9 CJT7:CJU9 CTP7:CTQ9 DDL7:DDM9 DNH7:DNI9 DXD7:DXE9 EGZ7:EHA9 EQV7:EQW9 FAR7:FAS9 FKN7:FKO9 FUJ7:FUK9 GEF7:GEG9 GOB7:GOC9 GXX7:GXY9 HHT7:HHU9 HRP7:HRQ9 IBL7:IBM9 ILH7:ILI9 IVD7:IVE9 JEZ7:JFA9 JOV7:JOW9 JYR7:JYS9 KIN7:KIO9 KSJ7:KSK9 LCF7:LCG9 LMB7:LMC9 LVX7:LVY9 MFT7:MFU9 MPP7:MPQ9 MZL7:MZM9 NJH7:NJI9 NTD7:NTE9 OCZ7:ODA9 OMV7:OMW9 OWR7:OWS9 PGN7:PGO9 PQJ7:PQK9 QAF7:QAG9 QKB7:QKC9 QTX7:QTY9 RDT7:RDU9 RNP7:RNQ9 RXL7:RXM9 SHH7:SHI9 SRD7:SRE9 TAZ7:TBA9 TKV7:TKW9 TUR7:TUS9 UEN7:UEO9 UOJ7:UOK9 UYF7:UYG9 VIB7:VIC9 VRX7:VRY9 WBT7:WBU9 WLP7:WLQ9 WVL7:WVM9 IZ65530:JA65531 SV65530:SW65531 ACR65530:ACS65531 AMN65530:AMO65531 AWJ65530:AWK65531 BGF65530:BGG65531 BQB65530:BQC65531 BZX65530:BZY65531 CJT65530:CJU65531 CTP65530:CTQ65531 DDL65530:DDM65531 DNH65530:DNI65531 DXD65530:DXE65531 EGZ65530:EHA65531 EQV65530:EQW65531 FAR65530:FAS65531 FKN65530:FKO65531 FUJ65530:FUK65531 GEF65530:GEG65531 GOB65530:GOC65531 GXX65530:GXY65531 HHT65530:HHU65531 HRP65530:HRQ65531 IBL65530:IBM65531 ILH65530:ILI65531 IVD65530:IVE65531 JEZ65530:JFA65531 JOV65530:JOW65531 JYR65530:JYS65531 KIN65530:KIO65531 KSJ65530:KSK65531 LCF65530:LCG65531 LMB65530:LMC65531 LVX65530:LVY65531 MFT65530:MFU65531 MPP65530:MPQ65531 MZL65530:MZM65531 NJH65530:NJI65531 NTD65530:NTE65531 OCZ65530:ODA65531 OMV65530:OMW65531 OWR65530:OWS65531 PGN65530:PGO65531 PQJ65530:PQK65531 QAF65530:QAG65531 QKB65530:QKC65531 QTX65530:QTY65531 RDT65530:RDU65531 RNP65530:RNQ65531 RXL65530:RXM65531 SHH65530:SHI65531 SRD65530:SRE65531 TAZ65530:TBA65531 TKV65530:TKW65531 TUR65530:TUS65531 UEN65530:UEO65531 UOJ65530:UOK65531 UYF65530:UYG65531 VIB65530:VIC65531 VRX65530:VRY65531 WBT65530:WBU65531 WLP65530:WLQ65531 WVL65530:WVM65531 IZ131066:JA131067 SV131066:SW131067 ACR131066:ACS131067 AMN131066:AMO131067 AWJ131066:AWK131067 BGF131066:BGG131067 BQB131066:BQC131067 BZX131066:BZY131067 CJT131066:CJU131067 CTP131066:CTQ131067 DDL131066:DDM131067 DNH131066:DNI131067 DXD131066:DXE131067 EGZ131066:EHA131067 EQV131066:EQW131067 FAR131066:FAS131067 FKN131066:FKO131067 FUJ131066:FUK131067 GEF131066:GEG131067 GOB131066:GOC131067 GXX131066:GXY131067 HHT131066:HHU131067 HRP131066:HRQ131067 IBL131066:IBM131067 ILH131066:ILI131067 IVD131066:IVE131067 JEZ131066:JFA131067 JOV131066:JOW131067 JYR131066:JYS131067 KIN131066:KIO131067 KSJ131066:KSK131067 LCF131066:LCG131067 LMB131066:LMC131067 LVX131066:LVY131067 MFT131066:MFU131067 MPP131066:MPQ131067 MZL131066:MZM131067 NJH131066:NJI131067 NTD131066:NTE131067 OCZ131066:ODA131067 OMV131066:OMW131067 OWR131066:OWS131067 PGN131066:PGO131067 PQJ131066:PQK131067 QAF131066:QAG131067 QKB131066:QKC131067 QTX131066:QTY131067 RDT131066:RDU131067 RNP131066:RNQ131067 RXL131066:RXM131067 SHH131066:SHI131067 SRD131066:SRE131067 TAZ131066:TBA131067 TKV131066:TKW131067 TUR131066:TUS131067 UEN131066:UEO131067 UOJ131066:UOK131067 UYF131066:UYG131067 VIB131066:VIC131067 VRX131066:VRY131067 WBT131066:WBU131067 WLP131066:WLQ131067 WVL131066:WVM131067 IZ196602:JA196603 SV196602:SW196603 ACR196602:ACS196603 AMN196602:AMO196603 AWJ196602:AWK196603 BGF196602:BGG196603 BQB196602:BQC196603 BZX196602:BZY196603 CJT196602:CJU196603 CTP196602:CTQ196603 DDL196602:DDM196603 DNH196602:DNI196603 DXD196602:DXE196603 EGZ196602:EHA196603 EQV196602:EQW196603 FAR196602:FAS196603 FKN196602:FKO196603 FUJ196602:FUK196603 GEF196602:GEG196603 GOB196602:GOC196603 GXX196602:GXY196603 HHT196602:HHU196603 HRP196602:HRQ196603 IBL196602:IBM196603 ILH196602:ILI196603 IVD196602:IVE196603 JEZ196602:JFA196603 JOV196602:JOW196603 JYR196602:JYS196603 KIN196602:KIO196603 KSJ196602:KSK196603 LCF196602:LCG196603 LMB196602:LMC196603 LVX196602:LVY196603 MFT196602:MFU196603 MPP196602:MPQ196603 MZL196602:MZM196603 NJH196602:NJI196603 NTD196602:NTE196603 OCZ196602:ODA196603 OMV196602:OMW196603 OWR196602:OWS196603 PGN196602:PGO196603 PQJ196602:PQK196603 QAF196602:QAG196603 QKB196602:QKC196603 QTX196602:QTY196603 RDT196602:RDU196603 RNP196602:RNQ196603 RXL196602:RXM196603 SHH196602:SHI196603 SRD196602:SRE196603 TAZ196602:TBA196603 TKV196602:TKW196603 TUR196602:TUS196603 UEN196602:UEO196603 UOJ196602:UOK196603 UYF196602:UYG196603 VIB196602:VIC196603 VRX196602:VRY196603 WBT196602:WBU196603 WLP196602:WLQ196603 WVL196602:WVM196603 IZ262138:JA262139 SV262138:SW262139 ACR262138:ACS262139 AMN262138:AMO262139 AWJ262138:AWK262139 BGF262138:BGG262139 BQB262138:BQC262139 BZX262138:BZY262139 CJT262138:CJU262139 CTP262138:CTQ262139 DDL262138:DDM262139 DNH262138:DNI262139 DXD262138:DXE262139 EGZ262138:EHA262139 EQV262138:EQW262139 FAR262138:FAS262139 FKN262138:FKO262139 FUJ262138:FUK262139 GEF262138:GEG262139 GOB262138:GOC262139 GXX262138:GXY262139 HHT262138:HHU262139 HRP262138:HRQ262139 IBL262138:IBM262139 ILH262138:ILI262139 IVD262138:IVE262139 JEZ262138:JFA262139 JOV262138:JOW262139 JYR262138:JYS262139 KIN262138:KIO262139 KSJ262138:KSK262139 LCF262138:LCG262139 LMB262138:LMC262139 LVX262138:LVY262139 MFT262138:MFU262139 MPP262138:MPQ262139 MZL262138:MZM262139 NJH262138:NJI262139 NTD262138:NTE262139 OCZ262138:ODA262139 OMV262138:OMW262139 OWR262138:OWS262139 PGN262138:PGO262139 PQJ262138:PQK262139 QAF262138:QAG262139 QKB262138:QKC262139 QTX262138:QTY262139 RDT262138:RDU262139 RNP262138:RNQ262139 RXL262138:RXM262139 SHH262138:SHI262139 SRD262138:SRE262139 TAZ262138:TBA262139 TKV262138:TKW262139 TUR262138:TUS262139 UEN262138:UEO262139 UOJ262138:UOK262139 UYF262138:UYG262139 VIB262138:VIC262139 VRX262138:VRY262139 WBT262138:WBU262139 WLP262138:WLQ262139 WVL262138:WVM262139 IZ327674:JA327675 SV327674:SW327675 ACR327674:ACS327675 AMN327674:AMO327675 AWJ327674:AWK327675 BGF327674:BGG327675 BQB327674:BQC327675 BZX327674:BZY327675 CJT327674:CJU327675 CTP327674:CTQ327675 DDL327674:DDM327675 DNH327674:DNI327675 DXD327674:DXE327675 EGZ327674:EHA327675 EQV327674:EQW327675 FAR327674:FAS327675 FKN327674:FKO327675 FUJ327674:FUK327675 GEF327674:GEG327675 GOB327674:GOC327675 GXX327674:GXY327675 HHT327674:HHU327675 HRP327674:HRQ327675 IBL327674:IBM327675 ILH327674:ILI327675 IVD327674:IVE327675 JEZ327674:JFA327675 JOV327674:JOW327675 JYR327674:JYS327675 KIN327674:KIO327675 KSJ327674:KSK327675 LCF327674:LCG327675 LMB327674:LMC327675 LVX327674:LVY327675 MFT327674:MFU327675 MPP327674:MPQ327675 MZL327674:MZM327675 NJH327674:NJI327675 NTD327674:NTE327675 OCZ327674:ODA327675 OMV327674:OMW327675 OWR327674:OWS327675 PGN327674:PGO327675 PQJ327674:PQK327675 QAF327674:QAG327675 QKB327674:QKC327675 QTX327674:QTY327675 RDT327674:RDU327675 RNP327674:RNQ327675 RXL327674:RXM327675 SHH327674:SHI327675 SRD327674:SRE327675 TAZ327674:TBA327675 TKV327674:TKW327675 TUR327674:TUS327675 UEN327674:UEO327675 UOJ327674:UOK327675 UYF327674:UYG327675 VIB327674:VIC327675 VRX327674:VRY327675 WBT327674:WBU327675 WLP327674:WLQ327675 WVL327674:WVM327675 IZ393210:JA393211 SV393210:SW393211 ACR393210:ACS393211 AMN393210:AMO393211 AWJ393210:AWK393211 BGF393210:BGG393211 BQB393210:BQC393211 BZX393210:BZY393211 CJT393210:CJU393211 CTP393210:CTQ393211 DDL393210:DDM393211 DNH393210:DNI393211 DXD393210:DXE393211 EGZ393210:EHA393211 EQV393210:EQW393211 FAR393210:FAS393211 FKN393210:FKO393211 FUJ393210:FUK393211 GEF393210:GEG393211 GOB393210:GOC393211 GXX393210:GXY393211 HHT393210:HHU393211 HRP393210:HRQ393211 IBL393210:IBM393211 ILH393210:ILI393211 IVD393210:IVE393211 JEZ393210:JFA393211 JOV393210:JOW393211 JYR393210:JYS393211 KIN393210:KIO393211 KSJ393210:KSK393211 LCF393210:LCG393211 LMB393210:LMC393211 LVX393210:LVY393211 MFT393210:MFU393211 MPP393210:MPQ393211 MZL393210:MZM393211 NJH393210:NJI393211 NTD393210:NTE393211 OCZ393210:ODA393211 OMV393210:OMW393211 OWR393210:OWS393211 PGN393210:PGO393211 PQJ393210:PQK393211 QAF393210:QAG393211 QKB393210:QKC393211 QTX393210:QTY393211 RDT393210:RDU393211 RNP393210:RNQ393211 RXL393210:RXM393211 SHH393210:SHI393211 SRD393210:SRE393211 TAZ393210:TBA393211 TKV393210:TKW393211 TUR393210:TUS393211 UEN393210:UEO393211 UOJ393210:UOK393211 UYF393210:UYG393211 VIB393210:VIC393211 VRX393210:VRY393211 WBT393210:WBU393211 WLP393210:WLQ393211 WVL393210:WVM393211 IZ458746:JA458747 SV458746:SW458747 ACR458746:ACS458747 AMN458746:AMO458747 AWJ458746:AWK458747 BGF458746:BGG458747 BQB458746:BQC458747 BZX458746:BZY458747 CJT458746:CJU458747 CTP458746:CTQ458747 DDL458746:DDM458747 DNH458746:DNI458747 DXD458746:DXE458747 EGZ458746:EHA458747 EQV458746:EQW458747 FAR458746:FAS458747 FKN458746:FKO458747 FUJ458746:FUK458747 GEF458746:GEG458747 GOB458746:GOC458747 GXX458746:GXY458747 HHT458746:HHU458747 HRP458746:HRQ458747 IBL458746:IBM458747 ILH458746:ILI458747 IVD458746:IVE458747 JEZ458746:JFA458747 JOV458746:JOW458747 JYR458746:JYS458747 KIN458746:KIO458747 KSJ458746:KSK458747 LCF458746:LCG458747 LMB458746:LMC458747 LVX458746:LVY458747 MFT458746:MFU458747 MPP458746:MPQ458747 MZL458746:MZM458747 NJH458746:NJI458747 NTD458746:NTE458747 OCZ458746:ODA458747 OMV458746:OMW458747 OWR458746:OWS458747 PGN458746:PGO458747 PQJ458746:PQK458747 QAF458746:QAG458747 QKB458746:QKC458747 QTX458746:QTY458747 RDT458746:RDU458747 RNP458746:RNQ458747 RXL458746:RXM458747 SHH458746:SHI458747 SRD458746:SRE458747 TAZ458746:TBA458747 TKV458746:TKW458747 TUR458746:TUS458747 UEN458746:UEO458747 UOJ458746:UOK458747 UYF458746:UYG458747 VIB458746:VIC458747 VRX458746:VRY458747 WBT458746:WBU458747 WLP458746:WLQ458747 WVL458746:WVM458747 IZ524282:JA524283 SV524282:SW524283 ACR524282:ACS524283 AMN524282:AMO524283 AWJ524282:AWK524283 BGF524282:BGG524283 BQB524282:BQC524283 BZX524282:BZY524283 CJT524282:CJU524283 CTP524282:CTQ524283 DDL524282:DDM524283 DNH524282:DNI524283 DXD524282:DXE524283 EGZ524282:EHA524283 EQV524282:EQW524283 FAR524282:FAS524283 FKN524282:FKO524283 FUJ524282:FUK524283 GEF524282:GEG524283 GOB524282:GOC524283 GXX524282:GXY524283 HHT524282:HHU524283 HRP524282:HRQ524283 IBL524282:IBM524283 ILH524282:ILI524283 IVD524282:IVE524283 JEZ524282:JFA524283 JOV524282:JOW524283 JYR524282:JYS524283 KIN524282:KIO524283 KSJ524282:KSK524283 LCF524282:LCG524283 LMB524282:LMC524283 LVX524282:LVY524283 MFT524282:MFU524283 MPP524282:MPQ524283 MZL524282:MZM524283 NJH524282:NJI524283 NTD524282:NTE524283 OCZ524282:ODA524283 OMV524282:OMW524283 OWR524282:OWS524283 PGN524282:PGO524283 PQJ524282:PQK524283 QAF524282:QAG524283 QKB524282:QKC524283 QTX524282:QTY524283 RDT524282:RDU524283 RNP524282:RNQ524283 RXL524282:RXM524283 SHH524282:SHI524283 SRD524282:SRE524283 TAZ524282:TBA524283 TKV524282:TKW524283 TUR524282:TUS524283 UEN524282:UEO524283 UOJ524282:UOK524283 UYF524282:UYG524283 VIB524282:VIC524283 VRX524282:VRY524283 WBT524282:WBU524283 WLP524282:WLQ524283 WVL524282:WVM524283 IZ589818:JA589819 SV589818:SW589819 ACR589818:ACS589819 AMN589818:AMO589819 AWJ589818:AWK589819 BGF589818:BGG589819 BQB589818:BQC589819 BZX589818:BZY589819 CJT589818:CJU589819 CTP589818:CTQ589819 DDL589818:DDM589819 DNH589818:DNI589819 DXD589818:DXE589819 EGZ589818:EHA589819 EQV589818:EQW589819 FAR589818:FAS589819 FKN589818:FKO589819 FUJ589818:FUK589819 GEF589818:GEG589819 GOB589818:GOC589819 GXX589818:GXY589819 HHT589818:HHU589819 HRP589818:HRQ589819 IBL589818:IBM589819 ILH589818:ILI589819 IVD589818:IVE589819 JEZ589818:JFA589819 JOV589818:JOW589819 JYR589818:JYS589819 KIN589818:KIO589819 KSJ589818:KSK589819 LCF589818:LCG589819 LMB589818:LMC589819 LVX589818:LVY589819 MFT589818:MFU589819 MPP589818:MPQ589819 MZL589818:MZM589819 NJH589818:NJI589819 NTD589818:NTE589819 OCZ589818:ODA589819 OMV589818:OMW589819 OWR589818:OWS589819 PGN589818:PGO589819 PQJ589818:PQK589819 QAF589818:QAG589819 QKB589818:QKC589819 QTX589818:QTY589819 RDT589818:RDU589819 RNP589818:RNQ589819 RXL589818:RXM589819 SHH589818:SHI589819 SRD589818:SRE589819 TAZ589818:TBA589819 TKV589818:TKW589819 TUR589818:TUS589819 UEN589818:UEO589819 UOJ589818:UOK589819 UYF589818:UYG589819 VIB589818:VIC589819 VRX589818:VRY589819 WBT589818:WBU589819 WLP589818:WLQ589819 WVL589818:WVM589819 IZ655354:JA655355 SV655354:SW655355 ACR655354:ACS655355 AMN655354:AMO655355 AWJ655354:AWK655355 BGF655354:BGG655355 BQB655354:BQC655355 BZX655354:BZY655355 CJT655354:CJU655355 CTP655354:CTQ655355 DDL655354:DDM655355 DNH655354:DNI655355 DXD655354:DXE655355 EGZ655354:EHA655355 EQV655354:EQW655355 FAR655354:FAS655355 FKN655354:FKO655355 FUJ655354:FUK655355 GEF655354:GEG655355 GOB655354:GOC655355 GXX655354:GXY655355 HHT655354:HHU655355 HRP655354:HRQ655355 IBL655354:IBM655355 ILH655354:ILI655355 IVD655354:IVE655355 JEZ655354:JFA655355 JOV655354:JOW655355 JYR655354:JYS655355 KIN655354:KIO655355 KSJ655354:KSK655355 LCF655354:LCG655355 LMB655354:LMC655355 LVX655354:LVY655355 MFT655354:MFU655355 MPP655354:MPQ655355 MZL655354:MZM655355 NJH655354:NJI655355 NTD655354:NTE655355 OCZ655354:ODA655355 OMV655354:OMW655355 OWR655354:OWS655355 PGN655354:PGO655355 PQJ655354:PQK655355 QAF655354:QAG655355 QKB655354:QKC655355 QTX655354:QTY655355 RDT655354:RDU655355 RNP655354:RNQ655355 RXL655354:RXM655355 SHH655354:SHI655355 SRD655354:SRE655355 TAZ655354:TBA655355 TKV655354:TKW655355 TUR655354:TUS655355 UEN655354:UEO655355 UOJ655354:UOK655355 UYF655354:UYG655355 VIB655354:VIC655355 VRX655354:VRY655355 WBT655354:WBU655355 WLP655354:WLQ655355 WVL655354:WVM655355 IZ720890:JA720891 SV720890:SW720891 ACR720890:ACS720891 AMN720890:AMO720891 AWJ720890:AWK720891 BGF720890:BGG720891 BQB720890:BQC720891 BZX720890:BZY720891 CJT720890:CJU720891 CTP720890:CTQ720891 DDL720890:DDM720891 DNH720890:DNI720891 DXD720890:DXE720891 EGZ720890:EHA720891 EQV720890:EQW720891 FAR720890:FAS720891 FKN720890:FKO720891 FUJ720890:FUK720891 GEF720890:GEG720891 GOB720890:GOC720891 GXX720890:GXY720891 HHT720890:HHU720891 HRP720890:HRQ720891 IBL720890:IBM720891 ILH720890:ILI720891 IVD720890:IVE720891 JEZ720890:JFA720891 JOV720890:JOW720891 JYR720890:JYS720891 KIN720890:KIO720891 KSJ720890:KSK720891 LCF720890:LCG720891 LMB720890:LMC720891 LVX720890:LVY720891 MFT720890:MFU720891 MPP720890:MPQ720891 MZL720890:MZM720891 NJH720890:NJI720891 NTD720890:NTE720891 OCZ720890:ODA720891 OMV720890:OMW720891 OWR720890:OWS720891 PGN720890:PGO720891 PQJ720890:PQK720891 QAF720890:QAG720891 QKB720890:QKC720891 QTX720890:QTY720891 RDT720890:RDU720891 RNP720890:RNQ720891 RXL720890:RXM720891 SHH720890:SHI720891 SRD720890:SRE720891 TAZ720890:TBA720891 TKV720890:TKW720891 TUR720890:TUS720891 UEN720890:UEO720891 UOJ720890:UOK720891 UYF720890:UYG720891 VIB720890:VIC720891 VRX720890:VRY720891 WBT720890:WBU720891 WLP720890:WLQ720891 WVL720890:WVM720891 IZ786426:JA786427 SV786426:SW786427 ACR786426:ACS786427 AMN786426:AMO786427 AWJ786426:AWK786427 BGF786426:BGG786427 BQB786426:BQC786427 BZX786426:BZY786427 CJT786426:CJU786427 CTP786426:CTQ786427 DDL786426:DDM786427 DNH786426:DNI786427 DXD786426:DXE786427 EGZ786426:EHA786427 EQV786426:EQW786427 FAR786426:FAS786427 FKN786426:FKO786427 FUJ786426:FUK786427 GEF786426:GEG786427 GOB786426:GOC786427 GXX786426:GXY786427 HHT786426:HHU786427 HRP786426:HRQ786427 IBL786426:IBM786427 ILH786426:ILI786427 IVD786426:IVE786427 JEZ786426:JFA786427 JOV786426:JOW786427 JYR786426:JYS786427 KIN786426:KIO786427 KSJ786426:KSK786427 LCF786426:LCG786427 LMB786426:LMC786427 LVX786426:LVY786427 MFT786426:MFU786427 MPP786426:MPQ786427 MZL786426:MZM786427 NJH786426:NJI786427 NTD786426:NTE786427 OCZ786426:ODA786427 OMV786426:OMW786427 OWR786426:OWS786427 PGN786426:PGO786427 PQJ786426:PQK786427 QAF786426:QAG786427 QKB786426:QKC786427 QTX786426:QTY786427 RDT786426:RDU786427 RNP786426:RNQ786427 RXL786426:RXM786427 SHH786426:SHI786427 SRD786426:SRE786427 TAZ786426:TBA786427 TKV786426:TKW786427 TUR786426:TUS786427 UEN786426:UEO786427 UOJ786426:UOK786427 UYF786426:UYG786427 VIB786426:VIC786427 VRX786426:VRY786427 WBT786426:WBU786427 WLP786426:WLQ786427 WVL786426:WVM786427 IZ851962:JA851963 SV851962:SW851963 ACR851962:ACS851963 AMN851962:AMO851963 AWJ851962:AWK851963 BGF851962:BGG851963 BQB851962:BQC851963 BZX851962:BZY851963 CJT851962:CJU851963 CTP851962:CTQ851963 DDL851962:DDM851963 DNH851962:DNI851963 DXD851962:DXE851963 EGZ851962:EHA851963 EQV851962:EQW851963 FAR851962:FAS851963 FKN851962:FKO851963 FUJ851962:FUK851963 GEF851962:GEG851963 GOB851962:GOC851963 GXX851962:GXY851963 HHT851962:HHU851963 HRP851962:HRQ851963 IBL851962:IBM851963 ILH851962:ILI851963 IVD851962:IVE851963 JEZ851962:JFA851963 JOV851962:JOW851963 JYR851962:JYS851963 KIN851962:KIO851963 KSJ851962:KSK851963 LCF851962:LCG851963 LMB851962:LMC851963 LVX851962:LVY851963 MFT851962:MFU851963 MPP851962:MPQ851963 MZL851962:MZM851963 NJH851962:NJI851963 NTD851962:NTE851963 OCZ851962:ODA851963 OMV851962:OMW851963 OWR851962:OWS851963 PGN851962:PGO851963 PQJ851962:PQK851963 QAF851962:QAG851963 QKB851962:QKC851963 QTX851962:QTY851963 RDT851962:RDU851963 RNP851962:RNQ851963 RXL851962:RXM851963 SHH851962:SHI851963 SRD851962:SRE851963 TAZ851962:TBA851963 TKV851962:TKW851963 TUR851962:TUS851963 UEN851962:UEO851963 UOJ851962:UOK851963 UYF851962:UYG851963 VIB851962:VIC851963 VRX851962:VRY851963 WBT851962:WBU851963 WLP851962:WLQ851963 WVL851962:WVM851963 IZ917498:JA917499 SV917498:SW917499 ACR917498:ACS917499 AMN917498:AMO917499 AWJ917498:AWK917499 BGF917498:BGG917499 BQB917498:BQC917499 BZX917498:BZY917499 CJT917498:CJU917499 CTP917498:CTQ917499 DDL917498:DDM917499 DNH917498:DNI917499 DXD917498:DXE917499 EGZ917498:EHA917499 EQV917498:EQW917499 FAR917498:FAS917499 FKN917498:FKO917499 FUJ917498:FUK917499 GEF917498:GEG917499 GOB917498:GOC917499 GXX917498:GXY917499 HHT917498:HHU917499 HRP917498:HRQ917499 IBL917498:IBM917499 ILH917498:ILI917499 IVD917498:IVE917499 JEZ917498:JFA917499 JOV917498:JOW917499 JYR917498:JYS917499 KIN917498:KIO917499 KSJ917498:KSK917499 LCF917498:LCG917499 LMB917498:LMC917499 LVX917498:LVY917499 MFT917498:MFU917499 MPP917498:MPQ917499 MZL917498:MZM917499 NJH917498:NJI917499 NTD917498:NTE917499 OCZ917498:ODA917499 OMV917498:OMW917499 OWR917498:OWS917499 PGN917498:PGO917499 PQJ917498:PQK917499 QAF917498:QAG917499 QKB917498:QKC917499 QTX917498:QTY917499 RDT917498:RDU917499 RNP917498:RNQ917499 RXL917498:RXM917499 SHH917498:SHI917499 SRD917498:SRE917499 TAZ917498:TBA917499 TKV917498:TKW917499 TUR917498:TUS917499 UEN917498:UEO917499 UOJ917498:UOK917499 UYF917498:UYG917499 VIB917498:VIC917499 VRX917498:VRY917499 WBT917498:WBU917499 WLP917498:WLQ917499 WVL917498:WVM917499 IZ983034:JA983035 SV983034:SW983035 ACR983034:ACS983035 AMN983034:AMO983035 AWJ983034:AWK983035 BGF983034:BGG983035 BQB983034:BQC983035 BZX983034:BZY983035 CJT983034:CJU983035 CTP983034:CTQ983035 DDL983034:DDM983035 DNH983034:DNI983035 DXD983034:DXE983035 EGZ983034:EHA983035 EQV983034:EQW983035 FAR983034:FAS983035 FKN983034:FKO983035 FUJ983034:FUK983035 GEF983034:GEG983035 GOB983034:GOC983035 GXX983034:GXY983035 HHT983034:HHU983035 HRP983034:HRQ983035 IBL983034:IBM983035 ILH983034:ILI983035 IVD983034:IVE983035 JEZ983034:JFA983035 JOV983034:JOW983035 JYR983034:JYS983035 KIN983034:KIO983035 KSJ983034:KSK983035 LCF983034:LCG983035 LMB983034:LMC983035 LVX983034:LVY983035 MFT983034:MFU983035 MPP983034:MPQ983035 MZL983034:MZM983035 NJH983034:NJI983035 NTD983034:NTE983035 OCZ983034:ODA983035 OMV983034:OMW983035 OWR983034:OWS983035 PGN983034:PGO983035 PQJ983034:PQK983035 QAF983034:QAG983035 QKB983034:QKC983035 QTX983034:QTY983035 RDT983034:RDU983035 RNP983034:RNQ983035 RXL983034:RXM983035 SHH983034:SHI983035 SRD983034:SRE983035 TAZ983034:TBA983035 TKV983034:TKW983035 TUR983034:TUS983035 UEN983034:UEO983035 UOJ983034:UOK983035 UYF983034:UYG983035 VIB983034:VIC983035 VRX983034:VRY983035 WBT983034:WBU983035 WLP983034:WLQ983035 WVL983034:WVM983035 JC7:JD9 SY7:SZ9 ACU7:ACV9 AMQ7:AMR9 AWM7:AWN9 BGI7:BGJ9 BQE7:BQF9 CAA7:CAB9 CJW7:CJX9 CTS7:CTT9 DDO7:DDP9 DNK7:DNL9 DXG7:DXH9 EHC7:EHD9 EQY7:EQZ9 FAU7:FAV9 FKQ7:FKR9 FUM7:FUN9 GEI7:GEJ9 GOE7:GOF9 GYA7:GYB9 HHW7:HHX9 HRS7:HRT9 IBO7:IBP9 ILK7:ILL9 IVG7:IVH9 JFC7:JFD9 JOY7:JOZ9 JYU7:JYV9 KIQ7:KIR9 KSM7:KSN9 LCI7:LCJ9 LME7:LMF9 LWA7:LWB9 MFW7:MFX9 MPS7:MPT9 MZO7:MZP9 NJK7:NJL9 NTG7:NTH9 ODC7:ODD9 OMY7:OMZ9 OWU7:OWV9 PGQ7:PGR9 PQM7:PQN9 QAI7:QAJ9 QKE7:QKF9 QUA7:QUB9 RDW7:RDX9 RNS7:RNT9 RXO7:RXP9 SHK7:SHL9 SRG7:SRH9 TBC7:TBD9 TKY7:TKZ9 TUU7:TUV9 UEQ7:UER9 UOM7:UON9 UYI7:UYJ9 VIE7:VIF9 VSA7:VSB9 WBW7:WBX9 WLS7:WLT9 WVO7:WVP9 JC65530:JD65531 SY65530:SZ65531 ACU65530:ACV65531 AMQ65530:AMR65531 AWM65530:AWN65531 BGI65530:BGJ65531 BQE65530:BQF65531 CAA65530:CAB65531 CJW65530:CJX65531 CTS65530:CTT65531 DDO65530:DDP65531 DNK65530:DNL65531 DXG65530:DXH65531 EHC65530:EHD65531 EQY65530:EQZ65531 FAU65530:FAV65531 FKQ65530:FKR65531 FUM65530:FUN65531 GEI65530:GEJ65531 GOE65530:GOF65531 GYA65530:GYB65531 HHW65530:HHX65531 HRS65530:HRT65531 IBO65530:IBP65531 ILK65530:ILL65531 IVG65530:IVH65531 JFC65530:JFD65531 JOY65530:JOZ65531 JYU65530:JYV65531 KIQ65530:KIR65531 KSM65530:KSN65531 LCI65530:LCJ65531 LME65530:LMF65531 LWA65530:LWB65531 MFW65530:MFX65531 MPS65530:MPT65531 MZO65530:MZP65531 NJK65530:NJL65531 NTG65530:NTH65531 ODC65530:ODD65531 OMY65530:OMZ65531 OWU65530:OWV65531 PGQ65530:PGR65531 PQM65530:PQN65531 QAI65530:QAJ65531 QKE65530:QKF65531 QUA65530:QUB65531 RDW65530:RDX65531 RNS65530:RNT65531 RXO65530:RXP65531 SHK65530:SHL65531 SRG65530:SRH65531 TBC65530:TBD65531 TKY65530:TKZ65531 TUU65530:TUV65531 UEQ65530:UER65531 UOM65530:UON65531 UYI65530:UYJ65531 VIE65530:VIF65531 VSA65530:VSB65531 WBW65530:WBX65531 WLS65530:WLT65531 WVO65530:WVP65531 JC131066:JD131067 SY131066:SZ131067 ACU131066:ACV131067 AMQ131066:AMR131067 AWM131066:AWN131067 BGI131066:BGJ131067 BQE131066:BQF131067 CAA131066:CAB131067 CJW131066:CJX131067 CTS131066:CTT131067 DDO131066:DDP131067 DNK131066:DNL131067 DXG131066:DXH131067 EHC131066:EHD131067 EQY131066:EQZ131067 FAU131066:FAV131067 FKQ131066:FKR131067 FUM131066:FUN131067 GEI131066:GEJ131067 GOE131066:GOF131067 GYA131066:GYB131067 HHW131066:HHX131067 HRS131066:HRT131067 IBO131066:IBP131067 ILK131066:ILL131067 IVG131066:IVH131067 JFC131066:JFD131067 JOY131066:JOZ131067 JYU131066:JYV131067 KIQ131066:KIR131067 KSM131066:KSN131067 LCI131066:LCJ131067 LME131066:LMF131067 LWA131066:LWB131067 MFW131066:MFX131067 MPS131066:MPT131067 MZO131066:MZP131067 NJK131066:NJL131067 NTG131066:NTH131067 ODC131066:ODD131067 OMY131066:OMZ131067 OWU131066:OWV131067 PGQ131066:PGR131067 PQM131066:PQN131067 QAI131066:QAJ131067 QKE131066:QKF131067 QUA131066:QUB131067 RDW131066:RDX131067 RNS131066:RNT131067 RXO131066:RXP131067 SHK131066:SHL131067 SRG131066:SRH131067 TBC131066:TBD131067 TKY131066:TKZ131067 TUU131066:TUV131067 UEQ131066:UER131067 UOM131066:UON131067 UYI131066:UYJ131067 VIE131066:VIF131067 VSA131066:VSB131067 WBW131066:WBX131067 WLS131066:WLT131067 WVO131066:WVP131067 JC196602:JD196603 SY196602:SZ196603 ACU196602:ACV196603 AMQ196602:AMR196603 AWM196602:AWN196603 BGI196602:BGJ196603 BQE196602:BQF196603 CAA196602:CAB196603 CJW196602:CJX196603 CTS196602:CTT196603 DDO196602:DDP196603 DNK196602:DNL196603 DXG196602:DXH196603 EHC196602:EHD196603 EQY196602:EQZ196603 FAU196602:FAV196603 FKQ196602:FKR196603 FUM196602:FUN196603 GEI196602:GEJ196603 GOE196602:GOF196603 GYA196602:GYB196603 HHW196602:HHX196603 HRS196602:HRT196603 IBO196602:IBP196603 ILK196602:ILL196603 IVG196602:IVH196603 JFC196602:JFD196603 JOY196602:JOZ196603 JYU196602:JYV196603 KIQ196602:KIR196603 KSM196602:KSN196603 LCI196602:LCJ196603 LME196602:LMF196603 LWA196602:LWB196603 MFW196602:MFX196603 MPS196602:MPT196603 MZO196602:MZP196603 NJK196602:NJL196603 NTG196602:NTH196603 ODC196602:ODD196603 OMY196602:OMZ196603 OWU196602:OWV196603 PGQ196602:PGR196603 PQM196602:PQN196603 QAI196602:QAJ196603 QKE196602:QKF196603 QUA196602:QUB196603 RDW196602:RDX196603 RNS196602:RNT196603 RXO196602:RXP196603 SHK196602:SHL196603 SRG196602:SRH196603 TBC196602:TBD196603 TKY196602:TKZ196603 TUU196602:TUV196603 UEQ196602:UER196603 UOM196602:UON196603 UYI196602:UYJ196603 VIE196602:VIF196603 VSA196602:VSB196603 WBW196602:WBX196603 WLS196602:WLT196603 WVO196602:WVP196603 JC262138:JD262139 SY262138:SZ262139 ACU262138:ACV262139 AMQ262138:AMR262139 AWM262138:AWN262139 BGI262138:BGJ262139 BQE262138:BQF262139 CAA262138:CAB262139 CJW262138:CJX262139 CTS262138:CTT262139 DDO262138:DDP262139 DNK262138:DNL262139 DXG262138:DXH262139 EHC262138:EHD262139 EQY262138:EQZ262139 FAU262138:FAV262139 FKQ262138:FKR262139 FUM262138:FUN262139 GEI262138:GEJ262139 GOE262138:GOF262139 GYA262138:GYB262139 HHW262138:HHX262139 HRS262138:HRT262139 IBO262138:IBP262139 ILK262138:ILL262139 IVG262138:IVH262139 JFC262138:JFD262139 JOY262138:JOZ262139 JYU262138:JYV262139 KIQ262138:KIR262139 KSM262138:KSN262139 LCI262138:LCJ262139 LME262138:LMF262139 LWA262138:LWB262139 MFW262138:MFX262139 MPS262138:MPT262139 MZO262138:MZP262139 NJK262138:NJL262139 NTG262138:NTH262139 ODC262138:ODD262139 OMY262138:OMZ262139 OWU262138:OWV262139 PGQ262138:PGR262139 PQM262138:PQN262139 QAI262138:QAJ262139 QKE262138:QKF262139 QUA262138:QUB262139 RDW262138:RDX262139 RNS262138:RNT262139 RXO262138:RXP262139 SHK262138:SHL262139 SRG262138:SRH262139 TBC262138:TBD262139 TKY262138:TKZ262139 TUU262138:TUV262139 UEQ262138:UER262139 UOM262138:UON262139 UYI262138:UYJ262139 VIE262138:VIF262139 VSA262138:VSB262139 WBW262138:WBX262139 WLS262138:WLT262139 WVO262138:WVP262139 JC327674:JD327675 SY327674:SZ327675 ACU327674:ACV327675 AMQ327674:AMR327675 AWM327674:AWN327675 BGI327674:BGJ327675 BQE327674:BQF327675 CAA327674:CAB327675 CJW327674:CJX327675 CTS327674:CTT327675 DDO327674:DDP327675 DNK327674:DNL327675 DXG327674:DXH327675 EHC327674:EHD327675 EQY327674:EQZ327675 FAU327674:FAV327675 FKQ327674:FKR327675 FUM327674:FUN327675 GEI327674:GEJ327675 GOE327674:GOF327675 GYA327674:GYB327675 HHW327674:HHX327675 HRS327674:HRT327675 IBO327674:IBP327675 ILK327674:ILL327675 IVG327674:IVH327675 JFC327674:JFD327675 JOY327674:JOZ327675 JYU327674:JYV327675 KIQ327674:KIR327675 KSM327674:KSN327675 LCI327674:LCJ327675 LME327674:LMF327675 LWA327674:LWB327675 MFW327674:MFX327675 MPS327674:MPT327675 MZO327674:MZP327675 NJK327674:NJL327675 NTG327674:NTH327675 ODC327674:ODD327675 OMY327674:OMZ327675 OWU327674:OWV327675 PGQ327674:PGR327675 PQM327674:PQN327675 QAI327674:QAJ327675 QKE327674:QKF327675 QUA327674:QUB327675 RDW327674:RDX327675 RNS327674:RNT327675 RXO327674:RXP327675 SHK327674:SHL327675 SRG327674:SRH327675 TBC327674:TBD327675 TKY327674:TKZ327675 TUU327674:TUV327675 UEQ327674:UER327675 UOM327674:UON327675 UYI327674:UYJ327675 VIE327674:VIF327675 VSA327674:VSB327675 WBW327674:WBX327675 WLS327674:WLT327675 WVO327674:WVP327675 JC393210:JD393211 SY393210:SZ393211 ACU393210:ACV393211 AMQ393210:AMR393211 AWM393210:AWN393211 BGI393210:BGJ393211 BQE393210:BQF393211 CAA393210:CAB393211 CJW393210:CJX393211 CTS393210:CTT393211 DDO393210:DDP393211 DNK393210:DNL393211 DXG393210:DXH393211 EHC393210:EHD393211 EQY393210:EQZ393211 FAU393210:FAV393211 FKQ393210:FKR393211 FUM393210:FUN393211 GEI393210:GEJ393211 GOE393210:GOF393211 GYA393210:GYB393211 HHW393210:HHX393211 HRS393210:HRT393211 IBO393210:IBP393211 ILK393210:ILL393211 IVG393210:IVH393211 JFC393210:JFD393211 JOY393210:JOZ393211 JYU393210:JYV393211 KIQ393210:KIR393211 KSM393210:KSN393211 LCI393210:LCJ393211 LME393210:LMF393211 LWA393210:LWB393211 MFW393210:MFX393211 MPS393210:MPT393211 MZO393210:MZP393211 NJK393210:NJL393211 NTG393210:NTH393211 ODC393210:ODD393211 OMY393210:OMZ393211 OWU393210:OWV393211 PGQ393210:PGR393211 PQM393210:PQN393211 QAI393210:QAJ393211 QKE393210:QKF393211 QUA393210:QUB393211 RDW393210:RDX393211 RNS393210:RNT393211 RXO393210:RXP393211 SHK393210:SHL393211 SRG393210:SRH393211 TBC393210:TBD393211 TKY393210:TKZ393211 TUU393210:TUV393211 UEQ393210:UER393211 UOM393210:UON393211 UYI393210:UYJ393211 VIE393210:VIF393211 VSA393210:VSB393211 WBW393210:WBX393211 WLS393210:WLT393211 WVO393210:WVP393211 JC458746:JD458747 SY458746:SZ458747 ACU458746:ACV458747 AMQ458746:AMR458747 AWM458746:AWN458747 BGI458746:BGJ458747 BQE458746:BQF458747 CAA458746:CAB458747 CJW458746:CJX458747 CTS458746:CTT458747 DDO458746:DDP458747 DNK458746:DNL458747 DXG458746:DXH458747 EHC458746:EHD458747 EQY458746:EQZ458747 FAU458746:FAV458747 FKQ458746:FKR458747 FUM458746:FUN458747 GEI458746:GEJ458747 GOE458746:GOF458747 GYA458746:GYB458747 HHW458746:HHX458747 HRS458746:HRT458747 IBO458746:IBP458747 ILK458746:ILL458747 IVG458746:IVH458747 JFC458746:JFD458747 JOY458746:JOZ458747 JYU458746:JYV458747 KIQ458746:KIR458747 KSM458746:KSN458747 LCI458746:LCJ458747 LME458746:LMF458747 LWA458746:LWB458747 MFW458746:MFX458747 MPS458746:MPT458747 MZO458746:MZP458747 NJK458746:NJL458747 NTG458746:NTH458747 ODC458746:ODD458747 OMY458746:OMZ458747 OWU458746:OWV458747 PGQ458746:PGR458747 PQM458746:PQN458747 QAI458746:QAJ458747 QKE458746:QKF458747 QUA458746:QUB458747 RDW458746:RDX458747 RNS458746:RNT458747 RXO458746:RXP458747 SHK458746:SHL458747 SRG458746:SRH458747 TBC458746:TBD458747 TKY458746:TKZ458747 TUU458746:TUV458747 UEQ458746:UER458747 UOM458746:UON458747 UYI458746:UYJ458747 VIE458746:VIF458747 VSA458746:VSB458747 WBW458746:WBX458747 WLS458746:WLT458747 WVO458746:WVP458747 JC524282:JD524283 SY524282:SZ524283 ACU524282:ACV524283 AMQ524282:AMR524283 AWM524282:AWN524283 BGI524282:BGJ524283 BQE524282:BQF524283 CAA524282:CAB524283 CJW524282:CJX524283 CTS524282:CTT524283 DDO524282:DDP524283 DNK524282:DNL524283 DXG524282:DXH524283 EHC524282:EHD524283 EQY524282:EQZ524283 FAU524282:FAV524283 FKQ524282:FKR524283 FUM524282:FUN524283 GEI524282:GEJ524283 GOE524282:GOF524283 GYA524282:GYB524283 HHW524282:HHX524283 HRS524282:HRT524283 IBO524282:IBP524283 ILK524282:ILL524283 IVG524282:IVH524283 JFC524282:JFD524283 JOY524282:JOZ524283 JYU524282:JYV524283 KIQ524282:KIR524283 KSM524282:KSN524283 LCI524282:LCJ524283 LME524282:LMF524283 LWA524282:LWB524283 MFW524282:MFX524283 MPS524282:MPT524283 MZO524282:MZP524283 NJK524282:NJL524283 NTG524282:NTH524283 ODC524282:ODD524283 OMY524282:OMZ524283 OWU524282:OWV524283 PGQ524282:PGR524283 PQM524282:PQN524283 QAI524282:QAJ524283 QKE524282:QKF524283 QUA524282:QUB524283 RDW524282:RDX524283 RNS524282:RNT524283 RXO524282:RXP524283 SHK524282:SHL524283 SRG524282:SRH524283 TBC524282:TBD524283 TKY524282:TKZ524283 TUU524282:TUV524283 UEQ524282:UER524283 UOM524282:UON524283 UYI524282:UYJ524283 VIE524282:VIF524283 VSA524282:VSB524283 WBW524282:WBX524283 WLS524282:WLT524283 WVO524282:WVP524283 JC589818:JD589819 SY589818:SZ589819 ACU589818:ACV589819 AMQ589818:AMR589819 AWM589818:AWN589819 BGI589818:BGJ589819 BQE589818:BQF589819 CAA589818:CAB589819 CJW589818:CJX589819 CTS589818:CTT589819 DDO589818:DDP589819 DNK589818:DNL589819 DXG589818:DXH589819 EHC589818:EHD589819 EQY589818:EQZ589819 FAU589818:FAV589819 FKQ589818:FKR589819 FUM589818:FUN589819 GEI589818:GEJ589819 GOE589818:GOF589819 GYA589818:GYB589819 HHW589818:HHX589819 HRS589818:HRT589819 IBO589818:IBP589819 ILK589818:ILL589819 IVG589818:IVH589819 JFC589818:JFD589819 JOY589818:JOZ589819 JYU589818:JYV589819 KIQ589818:KIR589819 KSM589818:KSN589819 LCI589818:LCJ589819 LME589818:LMF589819 LWA589818:LWB589819 MFW589818:MFX589819 MPS589818:MPT589819 MZO589818:MZP589819 NJK589818:NJL589819 NTG589818:NTH589819 ODC589818:ODD589819 OMY589818:OMZ589819 OWU589818:OWV589819 PGQ589818:PGR589819 PQM589818:PQN589819 QAI589818:QAJ589819 QKE589818:QKF589819 QUA589818:QUB589819 RDW589818:RDX589819 RNS589818:RNT589819 RXO589818:RXP589819 SHK589818:SHL589819 SRG589818:SRH589819 TBC589818:TBD589819 TKY589818:TKZ589819 TUU589818:TUV589819 UEQ589818:UER589819 UOM589818:UON589819 UYI589818:UYJ589819 VIE589818:VIF589819 VSA589818:VSB589819 WBW589818:WBX589819 WLS589818:WLT589819 WVO589818:WVP589819 JC655354:JD655355 SY655354:SZ655355 ACU655354:ACV655355 AMQ655354:AMR655355 AWM655354:AWN655355 BGI655354:BGJ655355 BQE655354:BQF655355 CAA655354:CAB655355 CJW655354:CJX655355 CTS655354:CTT655355 DDO655354:DDP655355 DNK655354:DNL655355 DXG655354:DXH655355 EHC655354:EHD655355 EQY655354:EQZ655355 FAU655354:FAV655355 FKQ655354:FKR655355 FUM655354:FUN655355 GEI655354:GEJ655355 GOE655354:GOF655355 GYA655354:GYB655355 HHW655354:HHX655355 HRS655354:HRT655355 IBO655354:IBP655355 ILK655354:ILL655355 IVG655354:IVH655355 JFC655354:JFD655355 JOY655354:JOZ655355 JYU655354:JYV655355 KIQ655354:KIR655355 KSM655354:KSN655355 LCI655354:LCJ655355 LME655354:LMF655355 LWA655354:LWB655355 MFW655354:MFX655355 MPS655354:MPT655355 MZO655354:MZP655355 NJK655354:NJL655355 NTG655354:NTH655355 ODC655354:ODD655355 OMY655354:OMZ655355 OWU655354:OWV655355 PGQ655354:PGR655355 PQM655354:PQN655355 QAI655354:QAJ655355 QKE655354:QKF655355 QUA655354:QUB655355 RDW655354:RDX655355 RNS655354:RNT655355 RXO655354:RXP655355 SHK655354:SHL655355 SRG655354:SRH655355 TBC655354:TBD655355 TKY655354:TKZ655355 TUU655354:TUV655355 UEQ655354:UER655355 UOM655354:UON655355 UYI655354:UYJ655355 VIE655354:VIF655355 VSA655354:VSB655355 WBW655354:WBX655355 WLS655354:WLT655355 WVO655354:WVP655355 JC720890:JD720891 SY720890:SZ720891 ACU720890:ACV720891 AMQ720890:AMR720891 AWM720890:AWN720891 BGI720890:BGJ720891 BQE720890:BQF720891 CAA720890:CAB720891 CJW720890:CJX720891 CTS720890:CTT720891 DDO720890:DDP720891 DNK720890:DNL720891 DXG720890:DXH720891 EHC720890:EHD720891 EQY720890:EQZ720891 FAU720890:FAV720891 FKQ720890:FKR720891 FUM720890:FUN720891 GEI720890:GEJ720891 GOE720890:GOF720891 GYA720890:GYB720891 HHW720890:HHX720891 HRS720890:HRT720891 IBO720890:IBP720891 ILK720890:ILL720891 IVG720890:IVH720891 JFC720890:JFD720891 JOY720890:JOZ720891 JYU720890:JYV720891 KIQ720890:KIR720891 KSM720890:KSN720891 LCI720890:LCJ720891 LME720890:LMF720891 LWA720890:LWB720891 MFW720890:MFX720891 MPS720890:MPT720891 MZO720890:MZP720891 NJK720890:NJL720891 NTG720890:NTH720891 ODC720890:ODD720891 OMY720890:OMZ720891 OWU720890:OWV720891 PGQ720890:PGR720891 PQM720890:PQN720891 QAI720890:QAJ720891 QKE720890:QKF720891 QUA720890:QUB720891 RDW720890:RDX720891 RNS720890:RNT720891 RXO720890:RXP720891 SHK720890:SHL720891 SRG720890:SRH720891 TBC720890:TBD720891 TKY720890:TKZ720891 TUU720890:TUV720891 UEQ720890:UER720891 UOM720890:UON720891 UYI720890:UYJ720891 VIE720890:VIF720891 VSA720890:VSB720891 WBW720890:WBX720891 WLS720890:WLT720891 WVO720890:WVP720891 JC786426:JD786427 SY786426:SZ786427 ACU786426:ACV786427 AMQ786426:AMR786427 AWM786426:AWN786427 BGI786426:BGJ786427 BQE786426:BQF786427 CAA786426:CAB786427 CJW786426:CJX786427 CTS786426:CTT786427 DDO786426:DDP786427 DNK786426:DNL786427 DXG786426:DXH786427 EHC786426:EHD786427 EQY786426:EQZ786427 FAU786426:FAV786427 FKQ786426:FKR786427 FUM786426:FUN786427 GEI786426:GEJ786427 GOE786426:GOF786427 GYA786426:GYB786427 HHW786426:HHX786427 HRS786426:HRT786427 IBO786426:IBP786427 ILK786426:ILL786427 IVG786426:IVH786427 JFC786426:JFD786427 JOY786426:JOZ786427 JYU786426:JYV786427 KIQ786426:KIR786427 KSM786426:KSN786427 LCI786426:LCJ786427 LME786426:LMF786427 LWA786426:LWB786427 MFW786426:MFX786427 MPS786426:MPT786427 MZO786426:MZP786427 NJK786426:NJL786427 NTG786426:NTH786427 ODC786426:ODD786427 OMY786426:OMZ786427 OWU786426:OWV786427 PGQ786426:PGR786427 PQM786426:PQN786427 QAI786426:QAJ786427 QKE786426:QKF786427 QUA786426:QUB786427 RDW786426:RDX786427 RNS786426:RNT786427 RXO786426:RXP786427 SHK786426:SHL786427 SRG786426:SRH786427 TBC786426:TBD786427 TKY786426:TKZ786427 TUU786426:TUV786427 UEQ786426:UER786427 UOM786426:UON786427 UYI786426:UYJ786427 VIE786426:VIF786427 VSA786426:VSB786427 WBW786426:WBX786427 WLS786426:WLT786427 WVO786426:WVP786427 JC851962:JD851963 SY851962:SZ851963 ACU851962:ACV851963 AMQ851962:AMR851963 AWM851962:AWN851963 BGI851962:BGJ851963 BQE851962:BQF851963 CAA851962:CAB851963 CJW851962:CJX851963 CTS851962:CTT851963 DDO851962:DDP851963 DNK851962:DNL851963 DXG851962:DXH851963 EHC851962:EHD851963 EQY851962:EQZ851963 FAU851962:FAV851963 FKQ851962:FKR851963 FUM851962:FUN851963 GEI851962:GEJ851963 GOE851962:GOF851963 GYA851962:GYB851963 HHW851962:HHX851963 HRS851962:HRT851963 IBO851962:IBP851963 ILK851962:ILL851963 IVG851962:IVH851963 JFC851962:JFD851963 JOY851962:JOZ851963 JYU851962:JYV851963 KIQ851962:KIR851963 KSM851962:KSN851963 LCI851962:LCJ851963 LME851962:LMF851963 LWA851962:LWB851963 MFW851962:MFX851963 MPS851962:MPT851963 MZO851962:MZP851963 NJK851962:NJL851963 NTG851962:NTH851963 ODC851962:ODD851963 OMY851962:OMZ851963 OWU851962:OWV851963 PGQ851962:PGR851963 PQM851962:PQN851963 QAI851962:QAJ851963 QKE851962:QKF851963 QUA851962:QUB851963 RDW851962:RDX851963 RNS851962:RNT851963 RXO851962:RXP851963 SHK851962:SHL851963 SRG851962:SRH851963 TBC851962:TBD851963 TKY851962:TKZ851963 TUU851962:TUV851963 UEQ851962:UER851963 UOM851962:UON851963 UYI851962:UYJ851963 VIE851962:VIF851963 VSA851962:VSB851963 WBW851962:WBX851963 WLS851962:WLT851963 WVO851962:WVP851963 JC917498:JD917499 SY917498:SZ917499 ACU917498:ACV917499 AMQ917498:AMR917499 AWM917498:AWN917499 BGI917498:BGJ917499 BQE917498:BQF917499 CAA917498:CAB917499 CJW917498:CJX917499 CTS917498:CTT917499 DDO917498:DDP917499 DNK917498:DNL917499 DXG917498:DXH917499 EHC917498:EHD917499 EQY917498:EQZ917499 FAU917498:FAV917499 FKQ917498:FKR917499 FUM917498:FUN917499 GEI917498:GEJ917499 GOE917498:GOF917499 GYA917498:GYB917499 HHW917498:HHX917499 HRS917498:HRT917499 IBO917498:IBP917499 ILK917498:ILL917499 IVG917498:IVH917499 JFC917498:JFD917499 JOY917498:JOZ917499 JYU917498:JYV917499 KIQ917498:KIR917499 KSM917498:KSN917499 LCI917498:LCJ917499 LME917498:LMF917499 LWA917498:LWB917499 MFW917498:MFX917499 MPS917498:MPT917499 MZO917498:MZP917499 NJK917498:NJL917499 NTG917498:NTH917499 ODC917498:ODD917499 OMY917498:OMZ917499 OWU917498:OWV917499 PGQ917498:PGR917499 PQM917498:PQN917499 QAI917498:QAJ917499 QKE917498:QKF917499 QUA917498:QUB917499 RDW917498:RDX917499 RNS917498:RNT917499 RXO917498:RXP917499 SHK917498:SHL917499 SRG917498:SRH917499 TBC917498:TBD917499 TKY917498:TKZ917499 TUU917498:TUV917499 UEQ917498:UER917499 UOM917498:UON917499 UYI917498:UYJ917499 VIE917498:VIF917499 VSA917498:VSB917499 WBW917498:WBX917499 WLS917498:WLT917499 WVO917498:WVP917499 JC983034:JD983035 SY983034:SZ983035 ACU983034:ACV983035 AMQ983034:AMR983035 AWM983034:AWN983035 BGI983034:BGJ983035 BQE983034:BQF983035 CAA983034:CAB983035 CJW983034:CJX983035 CTS983034:CTT983035 DDO983034:DDP983035 DNK983034:DNL983035 DXG983034:DXH983035 EHC983034:EHD983035 EQY983034:EQZ983035 FAU983034:FAV983035 FKQ983034:FKR983035 FUM983034:FUN983035 GEI983034:GEJ983035 GOE983034:GOF983035 GYA983034:GYB983035 HHW983034:HHX983035 HRS983034:HRT983035 IBO983034:IBP983035 ILK983034:ILL983035 IVG983034:IVH983035 JFC983034:JFD983035 JOY983034:JOZ983035 JYU983034:JYV983035 KIQ983034:KIR983035 KSM983034:KSN983035 LCI983034:LCJ983035 LME983034:LMF983035 LWA983034:LWB983035 MFW983034:MFX983035 MPS983034:MPT983035 MZO983034:MZP983035 NJK983034:NJL983035 NTG983034:NTH983035 ODC983034:ODD983035 OMY983034:OMZ983035 OWU983034:OWV983035 PGQ983034:PGR983035 PQM983034:PQN983035 QAI983034:QAJ983035 QKE983034:QKF983035 QUA983034:QUB983035 RDW983034:RDX983035 RNS983034:RNT983035 RXO983034:RXP983035 SHK983034:SHL983035 SRG983034:SRH983035 TBC983034:TBD983035 TKY983034:TKZ983035 TUU983034:TUV983035 UEQ983034:UER983035 UOM983034:UON983035 UYI983034:UYJ983035 VIE983034:VIF983035 VSA983034:VSB983035 WBW983034:WBX983035 WLS983034:WLT983035 WVO983034:WVP983035 WLP983040:WLQ983041 IW65536:IX65537 SS65536:ST65537 ACO65536:ACP65537 AMK65536:AML65537 AWG65536:AWH65537 BGC65536:BGD65537 BPY65536:BPZ65537 BZU65536:BZV65537 CJQ65536:CJR65537 CTM65536:CTN65537 DDI65536:DDJ65537 DNE65536:DNF65537 DXA65536:DXB65537 EGW65536:EGX65537 EQS65536:EQT65537 FAO65536:FAP65537 FKK65536:FKL65537 FUG65536:FUH65537 GEC65536:GED65537 GNY65536:GNZ65537 GXU65536:GXV65537 HHQ65536:HHR65537 HRM65536:HRN65537 IBI65536:IBJ65537 ILE65536:ILF65537 IVA65536:IVB65537 JEW65536:JEX65537 JOS65536:JOT65537 JYO65536:JYP65537 KIK65536:KIL65537 KSG65536:KSH65537 LCC65536:LCD65537 LLY65536:LLZ65537 LVU65536:LVV65537 MFQ65536:MFR65537 MPM65536:MPN65537 MZI65536:MZJ65537 NJE65536:NJF65537 NTA65536:NTB65537 OCW65536:OCX65537 OMS65536:OMT65537 OWO65536:OWP65537 PGK65536:PGL65537 PQG65536:PQH65537 QAC65536:QAD65537 QJY65536:QJZ65537 QTU65536:QTV65537 RDQ65536:RDR65537 RNM65536:RNN65537 RXI65536:RXJ65537 SHE65536:SHF65537 SRA65536:SRB65537 TAW65536:TAX65537 TKS65536:TKT65537 TUO65536:TUP65537 UEK65536:UEL65537 UOG65536:UOH65537 UYC65536:UYD65537 VHY65536:VHZ65537 VRU65536:VRV65537 WBQ65536:WBR65537 WLM65536:WLN65537 WVI65536:WVJ65537 IW131072:IX131073 SS131072:ST131073 ACO131072:ACP131073 AMK131072:AML131073 AWG131072:AWH131073 BGC131072:BGD131073 BPY131072:BPZ131073 BZU131072:BZV131073 CJQ131072:CJR131073 CTM131072:CTN131073 DDI131072:DDJ131073 DNE131072:DNF131073 DXA131072:DXB131073 EGW131072:EGX131073 EQS131072:EQT131073 FAO131072:FAP131073 FKK131072:FKL131073 FUG131072:FUH131073 GEC131072:GED131073 GNY131072:GNZ131073 GXU131072:GXV131073 HHQ131072:HHR131073 HRM131072:HRN131073 IBI131072:IBJ131073 ILE131072:ILF131073 IVA131072:IVB131073 JEW131072:JEX131073 JOS131072:JOT131073 JYO131072:JYP131073 KIK131072:KIL131073 KSG131072:KSH131073 LCC131072:LCD131073 LLY131072:LLZ131073 LVU131072:LVV131073 MFQ131072:MFR131073 MPM131072:MPN131073 MZI131072:MZJ131073 NJE131072:NJF131073 NTA131072:NTB131073 OCW131072:OCX131073 OMS131072:OMT131073 OWO131072:OWP131073 PGK131072:PGL131073 PQG131072:PQH131073 QAC131072:QAD131073 QJY131072:QJZ131073 QTU131072:QTV131073 RDQ131072:RDR131073 RNM131072:RNN131073 RXI131072:RXJ131073 SHE131072:SHF131073 SRA131072:SRB131073 TAW131072:TAX131073 TKS131072:TKT131073 TUO131072:TUP131073 UEK131072:UEL131073 UOG131072:UOH131073 UYC131072:UYD131073 VHY131072:VHZ131073 VRU131072:VRV131073 WBQ131072:WBR131073 WLM131072:WLN131073 WVI131072:WVJ131073 IW196608:IX196609 SS196608:ST196609 ACO196608:ACP196609 AMK196608:AML196609 AWG196608:AWH196609 BGC196608:BGD196609 BPY196608:BPZ196609 BZU196608:BZV196609 CJQ196608:CJR196609 CTM196608:CTN196609 DDI196608:DDJ196609 DNE196608:DNF196609 DXA196608:DXB196609 EGW196608:EGX196609 EQS196608:EQT196609 FAO196608:FAP196609 FKK196608:FKL196609 FUG196608:FUH196609 GEC196608:GED196609 GNY196608:GNZ196609 GXU196608:GXV196609 HHQ196608:HHR196609 HRM196608:HRN196609 IBI196608:IBJ196609 ILE196608:ILF196609 IVA196608:IVB196609 JEW196608:JEX196609 JOS196608:JOT196609 JYO196608:JYP196609 KIK196608:KIL196609 KSG196608:KSH196609 LCC196608:LCD196609 LLY196608:LLZ196609 LVU196608:LVV196609 MFQ196608:MFR196609 MPM196608:MPN196609 MZI196608:MZJ196609 NJE196608:NJF196609 NTA196608:NTB196609 OCW196608:OCX196609 OMS196608:OMT196609 OWO196608:OWP196609 PGK196608:PGL196609 PQG196608:PQH196609 QAC196608:QAD196609 QJY196608:QJZ196609 QTU196608:QTV196609 RDQ196608:RDR196609 RNM196608:RNN196609 RXI196608:RXJ196609 SHE196608:SHF196609 SRA196608:SRB196609 TAW196608:TAX196609 TKS196608:TKT196609 TUO196608:TUP196609 UEK196608:UEL196609 UOG196608:UOH196609 UYC196608:UYD196609 VHY196608:VHZ196609 VRU196608:VRV196609 WBQ196608:WBR196609 WLM196608:WLN196609 WVI196608:WVJ196609 IW262144:IX262145 SS262144:ST262145 ACO262144:ACP262145 AMK262144:AML262145 AWG262144:AWH262145 BGC262144:BGD262145 BPY262144:BPZ262145 BZU262144:BZV262145 CJQ262144:CJR262145 CTM262144:CTN262145 DDI262144:DDJ262145 DNE262144:DNF262145 DXA262144:DXB262145 EGW262144:EGX262145 EQS262144:EQT262145 FAO262144:FAP262145 FKK262144:FKL262145 FUG262144:FUH262145 GEC262144:GED262145 GNY262144:GNZ262145 GXU262144:GXV262145 HHQ262144:HHR262145 HRM262144:HRN262145 IBI262144:IBJ262145 ILE262144:ILF262145 IVA262144:IVB262145 JEW262144:JEX262145 JOS262144:JOT262145 JYO262144:JYP262145 KIK262144:KIL262145 KSG262144:KSH262145 LCC262144:LCD262145 LLY262144:LLZ262145 LVU262144:LVV262145 MFQ262144:MFR262145 MPM262144:MPN262145 MZI262144:MZJ262145 NJE262144:NJF262145 NTA262144:NTB262145 OCW262144:OCX262145 OMS262144:OMT262145 OWO262144:OWP262145 PGK262144:PGL262145 PQG262144:PQH262145 QAC262144:QAD262145 QJY262144:QJZ262145 QTU262144:QTV262145 RDQ262144:RDR262145 RNM262144:RNN262145 RXI262144:RXJ262145 SHE262144:SHF262145 SRA262144:SRB262145 TAW262144:TAX262145 TKS262144:TKT262145 TUO262144:TUP262145 UEK262144:UEL262145 UOG262144:UOH262145 UYC262144:UYD262145 VHY262144:VHZ262145 VRU262144:VRV262145 WBQ262144:WBR262145 WLM262144:WLN262145 WVI262144:WVJ262145 IW327680:IX327681 SS327680:ST327681 ACO327680:ACP327681 AMK327680:AML327681 AWG327680:AWH327681 BGC327680:BGD327681 BPY327680:BPZ327681 BZU327680:BZV327681 CJQ327680:CJR327681 CTM327680:CTN327681 DDI327680:DDJ327681 DNE327680:DNF327681 DXA327680:DXB327681 EGW327680:EGX327681 EQS327680:EQT327681 FAO327680:FAP327681 FKK327680:FKL327681 FUG327680:FUH327681 GEC327680:GED327681 GNY327680:GNZ327681 GXU327680:GXV327681 HHQ327680:HHR327681 HRM327680:HRN327681 IBI327680:IBJ327681 ILE327680:ILF327681 IVA327680:IVB327681 JEW327680:JEX327681 JOS327680:JOT327681 JYO327680:JYP327681 KIK327680:KIL327681 KSG327680:KSH327681 LCC327680:LCD327681 LLY327680:LLZ327681 LVU327680:LVV327681 MFQ327680:MFR327681 MPM327680:MPN327681 MZI327680:MZJ327681 NJE327680:NJF327681 NTA327680:NTB327681 OCW327680:OCX327681 OMS327680:OMT327681 OWO327680:OWP327681 PGK327680:PGL327681 PQG327680:PQH327681 QAC327680:QAD327681 QJY327680:QJZ327681 QTU327680:QTV327681 RDQ327680:RDR327681 RNM327680:RNN327681 RXI327680:RXJ327681 SHE327680:SHF327681 SRA327680:SRB327681 TAW327680:TAX327681 TKS327680:TKT327681 TUO327680:TUP327681 UEK327680:UEL327681 UOG327680:UOH327681 UYC327680:UYD327681 VHY327680:VHZ327681 VRU327680:VRV327681 WBQ327680:WBR327681 WLM327680:WLN327681 WVI327680:WVJ327681 IW393216:IX393217 SS393216:ST393217 ACO393216:ACP393217 AMK393216:AML393217 AWG393216:AWH393217 BGC393216:BGD393217 BPY393216:BPZ393217 BZU393216:BZV393217 CJQ393216:CJR393217 CTM393216:CTN393217 DDI393216:DDJ393217 DNE393216:DNF393217 DXA393216:DXB393217 EGW393216:EGX393217 EQS393216:EQT393217 FAO393216:FAP393217 FKK393216:FKL393217 FUG393216:FUH393217 GEC393216:GED393217 GNY393216:GNZ393217 GXU393216:GXV393217 HHQ393216:HHR393217 HRM393216:HRN393217 IBI393216:IBJ393217 ILE393216:ILF393217 IVA393216:IVB393217 JEW393216:JEX393217 JOS393216:JOT393217 JYO393216:JYP393217 KIK393216:KIL393217 KSG393216:KSH393217 LCC393216:LCD393217 LLY393216:LLZ393217 LVU393216:LVV393217 MFQ393216:MFR393217 MPM393216:MPN393217 MZI393216:MZJ393217 NJE393216:NJF393217 NTA393216:NTB393217 OCW393216:OCX393217 OMS393216:OMT393217 OWO393216:OWP393217 PGK393216:PGL393217 PQG393216:PQH393217 QAC393216:QAD393217 QJY393216:QJZ393217 QTU393216:QTV393217 RDQ393216:RDR393217 RNM393216:RNN393217 RXI393216:RXJ393217 SHE393216:SHF393217 SRA393216:SRB393217 TAW393216:TAX393217 TKS393216:TKT393217 TUO393216:TUP393217 UEK393216:UEL393217 UOG393216:UOH393217 UYC393216:UYD393217 VHY393216:VHZ393217 VRU393216:VRV393217 WBQ393216:WBR393217 WLM393216:WLN393217 WVI393216:WVJ393217 IW458752:IX458753 SS458752:ST458753 ACO458752:ACP458753 AMK458752:AML458753 AWG458752:AWH458753 BGC458752:BGD458753 BPY458752:BPZ458753 BZU458752:BZV458753 CJQ458752:CJR458753 CTM458752:CTN458753 DDI458752:DDJ458753 DNE458752:DNF458753 DXA458752:DXB458753 EGW458752:EGX458753 EQS458752:EQT458753 FAO458752:FAP458753 FKK458752:FKL458753 FUG458752:FUH458753 GEC458752:GED458753 GNY458752:GNZ458753 GXU458752:GXV458753 HHQ458752:HHR458753 HRM458752:HRN458753 IBI458752:IBJ458753 ILE458752:ILF458753 IVA458752:IVB458753 JEW458752:JEX458753 JOS458752:JOT458753 JYO458752:JYP458753 KIK458752:KIL458753 KSG458752:KSH458753 LCC458752:LCD458753 LLY458752:LLZ458753 LVU458752:LVV458753 MFQ458752:MFR458753 MPM458752:MPN458753 MZI458752:MZJ458753 NJE458752:NJF458753 NTA458752:NTB458753 OCW458752:OCX458753 OMS458752:OMT458753 OWO458752:OWP458753 PGK458752:PGL458753 PQG458752:PQH458753 QAC458752:QAD458753 QJY458752:QJZ458753 QTU458752:QTV458753 RDQ458752:RDR458753 RNM458752:RNN458753 RXI458752:RXJ458753 SHE458752:SHF458753 SRA458752:SRB458753 TAW458752:TAX458753 TKS458752:TKT458753 TUO458752:TUP458753 UEK458752:UEL458753 UOG458752:UOH458753 UYC458752:UYD458753 VHY458752:VHZ458753 VRU458752:VRV458753 WBQ458752:WBR458753 WLM458752:WLN458753 WVI458752:WVJ458753 IW524288:IX524289 SS524288:ST524289 ACO524288:ACP524289 AMK524288:AML524289 AWG524288:AWH524289 BGC524288:BGD524289 BPY524288:BPZ524289 BZU524288:BZV524289 CJQ524288:CJR524289 CTM524288:CTN524289 DDI524288:DDJ524289 DNE524288:DNF524289 DXA524288:DXB524289 EGW524288:EGX524289 EQS524288:EQT524289 FAO524288:FAP524289 FKK524288:FKL524289 FUG524288:FUH524289 GEC524288:GED524289 GNY524288:GNZ524289 GXU524288:GXV524289 HHQ524288:HHR524289 HRM524288:HRN524289 IBI524288:IBJ524289 ILE524288:ILF524289 IVA524288:IVB524289 JEW524288:JEX524289 JOS524288:JOT524289 JYO524288:JYP524289 KIK524288:KIL524289 KSG524288:KSH524289 LCC524288:LCD524289 LLY524288:LLZ524289 LVU524288:LVV524289 MFQ524288:MFR524289 MPM524288:MPN524289 MZI524288:MZJ524289 NJE524288:NJF524289 NTA524288:NTB524289 OCW524288:OCX524289 OMS524288:OMT524289 OWO524288:OWP524289 PGK524288:PGL524289 PQG524288:PQH524289 QAC524288:QAD524289 QJY524288:QJZ524289 QTU524288:QTV524289 RDQ524288:RDR524289 RNM524288:RNN524289 RXI524288:RXJ524289 SHE524288:SHF524289 SRA524288:SRB524289 TAW524288:TAX524289 TKS524288:TKT524289 TUO524288:TUP524289 UEK524288:UEL524289 UOG524288:UOH524289 UYC524288:UYD524289 VHY524288:VHZ524289 VRU524288:VRV524289 WBQ524288:WBR524289 WLM524288:WLN524289 WVI524288:WVJ524289 IW589824:IX589825 SS589824:ST589825 ACO589824:ACP589825 AMK589824:AML589825 AWG589824:AWH589825 BGC589824:BGD589825 BPY589824:BPZ589825 BZU589824:BZV589825 CJQ589824:CJR589825 CTM589824:CTN589825 DDI589824:DDJ589825 DNE589824:DNF589825 DXA589824:DXB589825 EGW589824:EGX589825 EQS589824:EQT589825 FAO589824:FAP589825 FKK589824:FKL589825 FUG589824:FUH589825 GEC589824:GED589825 GNY589824:GNZ589825 GXU589824:GXV589825 HHQ589824:HHR589825 HRM589824:HRN589825 IBI589824:IBJ589825 ILE589824:ILF589825 IVA589824:IVB589825 JEW589824:JEX589825 JOS589824:JOT589825 JYO589824:JYP589825 KIK589824:KIL589825 KSG589824:KSH589825 LCC589824:LCD589825 LLY589824:LLZ589825 LVU589824:LVV589825 MFQ589824:MFR589825 MPM589824:MPN589825 MZI589824:MZJ589825 NJE589824:NJF589825 NTA589824:NTB589825 OCW589824:OCX589825 OMS589824:OMT589825 OWO589824:OWP589825 PGK589824:PGL589825 PQG589824:PQH589825 QAC589824:QAD589825 QJY589824:QJZ589825 QTU589824:QTV589825 RDQ589824:RDR589825 RNM589824:RNN589825 RXI589824:RXJ589825 SHE589824:SHF589825 SRA589824:SRB589825 TAW589824:TAX589825 TKS589824:TKT589825 TUO589824:TUP589825 UEK589824:UEL589825 UOG589824:UOH589825 UYC589824:UYD589825 VHY589824:VHZ589825 VRU589824:VRV589825 WBQ589824:WBR589825 WLM589824:WLN589825 WVI589824:WVJ589825 IW655360:IX655361 SS655360:ST655361 ACO655360:ACP655361 AMK655360:AML655361 AWG655360:AWH655361 BGC655360:BGD655361 BPY655360:BPZ655361 BZU655360:BZV655361 CJQ655360:CJR655361 CTM655360:CTN655361 DDI655360:DDJ655361 DNE655360:DNF655361 DXA655360:DXB655361 EGW655360:EGX655361 EQS655360:EQT655361 FAO655360:FAP655361 FKK655360:FKL655361 FUG655360:FUH655361 GEC655360:GED655361 GNY655360:GNZ655361 GXU655360:GXV655361 HHQ655360:HHR655361 HRM655360:HRN655361 IBI655360:IBJ655361 ILE655360:ILF655361 IVA655360:IVB655361 JEW655360:JEX655361 JOS655360:JOT655361 JYO655360:JYP655361 KIK655360:KIL655361 KSG655360:KSH655361 LCC655360:LCD655361 LLY655360:LLZ655361 LVU655360:LVV655361 MFQ655360:MFR655361 MPM655360:MPN655361 MZI655360:MZJ655361 NJE655360:NJF655361 NTA655360:NTB655361 OCW655360:OCX655361 OMS655360:OMT655361 OWO655360:OWP655361 PGK655360:PGL655361 PQG655360:PQH655361 QAC655360:QAD655361 QJY655360:QJZ655361 QTU655360:QTV655361 RDQ655360:RDR655361 RNM655360:RNN655361 RXI655360:RXJ655361 SHE655360:SHF655361 SRA655360:SRB655361 TAW655360:TAX655361 TKS655360:TKT655361 TUO655360:TUP655361 UEK655360:UEL655361 UOG655360:UOH655361 UYC655360:UYD655361 VHY655360:VHZ655361 VRU655360:VRV655361 WBQ655360:WBR655361 WLM655360:WLN655361 WVI655360:WVJ655361 IW720896:IX720897 SS720896:ST720897 ACO720896:ACP720897 AMK720896:AML720897 AWG720896:AWH720897 BGC720896:BGD720897 BPY720896:BPZ720897 BZU720896:BZV720897 CJQ720896:CJR720897 CTM720896:CTN720897 DDI720896:DDJ720897 DNE720896:DNF720897 DXA720896:DXB720897 EGW720896:EGX720897 EQS720896:EQT720897 FAO720896:FAP720897 FKK720896:FKL720897 FUG720896:FUH720897 GEC720896:GED720897 GNY720896:GNZ720897 GXU720896:GXV720897 HHQ720896:HHR720897 HRM720896:HRN720897 IBI720896:IBJ720897 ILE720896:ILF720897 IVA720896:IVB720897 JEW720896:JEX720897 JOS720896:JOT720897 JYO720896:JYP720897 KIK720896:KIL720897 KSG720896:KSH720897 LCC720896:LCD720897 LLY720896:LLZ720897 LVU720896:LVV720897 MFQ720896:MFR720897 MPM720896:MPN720897 MZI720896:MZJ720897 NJE720896:NJF720897 NTA720896:NTB720897 OCW720896:OCX720897 OMS720896:OMT720897 OWO720896:OWP720897 PGK720896:PGL720897 PQG720896:PQH720897 QAC720896:QAD720897 QJY720896:QJZ720897 QTU720896:QTV720897 RDQ720896:RDR720897 RNM720896:RNN720897 RXI720896:RXJ720897 SHE720896:SHF720897 SRA720896:SRB720897 TAW720896:TAX720897 TKS720896:TKT720897 TUO720896:TUP720897 UEK720896:UEL720897 UOG720896:UOH720897 UYC720896:UYD720897 VHY720896:VHZ720897 VRU720896:VRV720897 WBQ720896:WBR720897 WLM720896:WLN720897 WVI720896:WVJ720897 IW786432:IX786433 SS786432:ST786433 ACO786432:ACP786433 AMK786432:AML786433 AWG786432:AWH786433 BGC786432:BGD786433 BPY786432:BPZ786433 BZU786432:BZV786433 CJQ786432:CJR786433 CTM786432:CTN786433 DDI786432:DDJ786433 DNE786432:DNF786433 DXA786432:DXB786433 EGW786432:EGX786433 EQS786432:EQT786433 FAO786432:FAP786433 FKK786432:FKL786433 FUG786432:FUH786433 GEC786432:GED786433 GNY786432:GNZ786433 GXU786432:GXV786433 HHQ786432:HHR786433 HRM786432:HRN786433 IBI786432:IBJ786433 ILE786432:ILF786433 IVA786432:IVB786433 JEW786432:JEX786433 JOS786432:JOT786433 JYO786432:JYP786433 KIK786432:KIL786433 KSG786432:KSH786433 LCC786432:LCD786433 LLY786432:LLZ786433 LVU786432:LVV786433 MFQ786432:MFR786433 MPM786432:MPN786433 MZI786432:MZJ786433 NJE786432:NJF786433 NTA786432:NTB786433 OCW786432:OCX786433 OMS786432:OMT786433 OWO786432:OWP786433 PGK786432:PGL786433 PQG786432:PQH786433 QAC786432:QAD786433 QJY786432:QJZ786433 QTU786432:QTV786433 RDQ786432:RDR786433 RNM786432:RNN786433 RXI786432:RXJ786433 SHE786432:SHF786433 SRA786432:SRB786433 TAW786432:TAX786433 TKS786432:TKT786433 TUO786432:TUP786433 UEK786432:UEL786433 UOG786432:UOH786433 UYC786432:UYD786433 VHY786432:VHZ786433 VRU786432:VRV786433 WBQ786432:WBR786433 WLM786432:WLN786433 WVI786432:WVJ786433 IW851968:IX851969 SS851968:ST851969 ACO851968:ACP851969 AMK851968:AML851969 AWG851968:AWH851969 BGC851968:BGD851969 BPY851968:BPZ851969 BZU851968:BZV851969 CJQ851968:CJR851969 CTM851968:CTN851969 DDI851968:DDJ851969 DNE851968:DNF851969 DXA851968:DXB851969 EGW851968:EGX851969 EQS851968:EQT851969 FAO851968:FAP851969 FKK851968:FKL851969 FUG851968:FUH851969 GEC851968:GED851969 GNY851968:GNZ851969 GXU851968:GXV851969 HHQ851968:HHR851969 HRM851968:HRN851969 IBI851968:IBJ851969 ILE851968:ILF851969 IVA851968:IVB851969 JEW851968:JEX851969 JOS851968:JOT851969 JYO851968:JYP851969 KIK851968:KIL851969 KSG851968:KSH851969 LCC851968:LCD851969 LLY851968:LLZ851969 LVU851968:LVV851969 MFQ851968:MFR851969 MPM851968:MPN851969 MZI851968:MZJ851969 NJE851968:NJF851969 NTA851968:NTB851969 OCW851968:OCX851969 OMS851968:OMT851969 OWO851968:OWP851969 PGK851968:PGL851969 PQG851968:PQH851969 QAC851968:QAD851969 QJY851968:QJZ851969 QTU851968:QTV851969 RDQ851968:RDR851969 RNM851968:RNN851969 RXI851968:RXJ851969 SHE851968:SHF851969 SRA851968:SRB851969 TAW851968:TAX851969 TKS851968:TKT851969 TUO851968:TUP851969 UEK851968:UEL851969 UOG851968:UOH851969 UYC851968:UYD851969 VHY851968:VHZ851969 VRU851968:VRV851969 WBQ851968:WBR851969 WLM851968:WLN851969 WVI851968:WVJ851969 IW917504:IX917505 SS917504:ST917505 ACO917504:ACP917505 AMK917504:AML917505 AWG917504:AWH917505 BGC917504:BGD917505 BPY917504:BPZ917505 BZU917504:BZV917505 CJQ917504:CJR917505 CTM917504:CTN917505 DDI917504:DDJ917505 DNE917504:DNF917505 DXA917504:DXB917505 EGW917504:EGX917505 EQS917504:EQT917505 FAO917504:FAP917505 FKK917504:FKL917505 FUG917504:FUH917505 GEC917504:GED917505 GNY917504:GNZ917505 GXU917504:GXV917505 HHQ917504:HHR917505 HRM917504:HRN917505 IBI917504:IBJ917505 ILE917504:ILF917505 IVA917504:IVB917505 JEW917504:JEX917505 JOS917504:JOT917505 JYO917504:JYP917505 KIK917504:KIL917505 KSG917504:KSH917505 LCC917504:LCD917505 LLY917504:LLZ917505 LVU917504:LVV917505 MFQ917504:MFR917505 MPM917504:MPN917505 MZI917504:MZJ917505 NJE917504:NJF917505 NTA917504:NTB917505 OCW917504:OCX917505 OMS917504:OMT917505 OWO917504:OWP917505 PGK917504:PGL917505 PQG917504:PQH917505 QAC917504:QAD917505 QJY917504:QJZ917505 QTU917504:QTV917505 RDQ917504:RDR917505 RNM917504:RNN917505 RXI917504:RXJ917505 SHE917504:SHF917505 SRA917504:SRB917505 TAW917504:TAX917505 TKS917504:TKT917505 TUO917504:TUP917505 UEK917504:UEL917505 UOG917504:UOH917505 UYC917504:UYD917505 VHY917504:VHZ917505 VRU917504:VRV917505 WBQ917504:WBR917505 WLM917504:WLN917505 WVI917504:WVJ917505 IW983040:IX983041 SS983040:ST983041 ACO983040:ACP983041 AMK983040:AML983041 AWG983040:AWH983041 BGC983040:BGD983041 BPY983040:BPZ983041 BZU983040:BZV983041 CJQ983040:CJR983041 CTM983040:CTN983041 DDI983040:DDJ983041 DNE983040:DNF983041 DXA983040:DXB983041 EGW983040:EGX983041 EQS983040:EQT983041 FAO983040:FAP983041 FKK983040:FKL983041 FUG983040:FUH983041 GEC983040:GED983041 GNY983040:GNZ983041 GXU983040:GXV983041 HHQ983040:HHR983041 HRM983040:HRN983041 IBI983040:IBJ983041 ILE983040:ILF983041 IVA983040:IVB983041 JEW983040:JEX983041 JOS983040:JOT983041 JYO983040:JYP983041 KIK983040:KIL983041 KSG983040:KSH983041 LCC983040:LCD983041 LLY983040:LLZ983041 LVU983040:LVV983041 MFQ983040:MFR983041 MPM983040:MPN983041 MZI983040:MZJ983041 NJE983040:NJF983041 NTA983040:NTB983041 OCW983040:OCX983041 OMS983040:OMT983041 OWO983040:OWP983041 PGK983040:PGL983041 PQG983040:PQH983041 QAC983040:QAD983041 QJY983040:QJZ983041 QTU983040:QTV983041 RDQ983040:RDR983041 RNM983040:RNN983041 RXI983040:RXJ983041 SHE983040:SHF983041 SRA983040:SRB983041 TAW983040:TAX983041 TKS983040:TKT983041 TUO983040:TUP983041 UEK983040:UEL983041 UOG983040:UOH983041 UYC983040:UYD983041 VHY983040:VHZ983041 VRU983040:VRV983041 WBQ983040:WBR983041 WLM983040:WLN983041 WVI983040:WVJ983041 IZ65536:JA65537 SV65536:SW65537 ACR65536:ACS65537 AMN65536:AMO65537 AWJ65536:AWK65537 BGF65536:BGG65537 BQB65536:BQC65537 BZX65536:BZY65537 CJT65536:CJU65537 CTP65536:CTQ65537 DDL65536:DDM65537 DNH65536:DNI65537 DXD65536:DXE65537 EGZ65536:EHA65537 EQV65536:EQW65537 FAR65536:FAS65537 FKN65536:FKO65537 FUJ65536:FUK65537 GEF65536:GEG65537 GOB65536:GOC65537 GXX65536:GXY65537 HHT65536:HHU65537 HRP65536:HRQ65537 IBL65536:IBM65537 ILH65536:ILI65537 IVD65536:IVE65537 JEZ65536:JFA65537 JOV65536:JOW65537 JYR65536:JYS65537 KIN65536:KIO65537 KSJ65536:KSK65537 LCF65536:LCG65537 LMB65536:LMC65537 LVX65536:LVY65537 MFT65536:MFU65537 MPP65536:MPQ65537 MZL65536:MZM65537 NJH65536:NJI65537 NTD65536:NTE65537 OCZ65536:ODA65537 OMV65536:OMW65537 OWR65536:OWS65537 PGN65536:PGO65537 PQJ65536:PQK65537 QAF65536:QAG65537 QKB65536:QKC65537 QTX65536:QTY65537 RDT65536:RDU65537 RNP65536:RNQ65537 RXL65536:RXM65537 SHH65536:SHI65537 SRD65536:SRE65537 TAZ65536:TBA65537 TKV65536:TKW65537 TUR65536:TUS65537 UEN65536:UEO65537 UOJ65536:UOK65537 UYF65536:UYG65537 VIB65536:VIC65537 VRX65536:VRY65537 WBT65536:WBU65537 WLP65536:WLQ65537 WVL65536:WVM65537 IZ131072:JA131073 SV131072:SW131073 ACR131072:ACS131073 AMN131072:AMO131073 AWJ131072:AWK131073 BGF131072:BGG131073 BQB131072:BQC131073 BZX131072:BZY131073 CJT131072:CJU131073 CTP131072:CTQ131073 DDL131072:DDM131073 DNH131072:DNI131073 DXD131072:DXE131073 EGZ131072:EHA131073 EQV131072:EQW131073 FAR131072:FAS131073 FKN131072:FKO131073 FUJ131072:FUK131073 GEF131072:GEG131073 GOB131072:GOC131073 GXX131072:GXY131073 HHT131072:HHU131073 HRP131072:HRQ131073 IBL131072:IBM131073 ILH131072:ILI131073 IVD131072:IVE131073 JEZ131072:JFA131073 JOV131072:JOW131073 JYR131072:JYS131073 KIN131072:KIO131073 KSJ131072:KSK131073 LCF131072:LCG131073 LMB131072:LMC131073 LVX131072:LVY131073 MFT131072:MFU131073 MPP131072:MPQ131073 MZL131072:MZM131073 NJH131072:NJI131073 NTD131072:NTE131073 OCZ131072:ODA131073 OMV131072:OMW131073 OWR131072:OWS131073 PGN131072:PGO131073 PQJ131072:PQK131073 QAF131072:QAG131073 QKB131072:QKC131073 QTX131072:QTY131073 RDT131072:RDU131073 RNP131072:RNQ131073 RXL131072:RXM131073 SHH131072:SHI131073 SRD131072:SRE131073 TAZ131072:TBA131073 TKV131072:TKW131073 TUR131072:TUS131073 UEN131072:UEO131073 UOJ131072:UOK131073 UYF131072:UYG131073 VIB131072:VIC131073 VRX131072:VRY131073 WBT131072:WBU131073 WLP131072:WLQ131073 WVL131072:WVM131073 IZ196608:JA196609 SV196608:SW196609 ACR196608:ACS196609 AMN196608:AMO196609 AWJ196608:AWK196609 BGF196608:BGG196609 BQB196608:BQC196609 BZX196608:BZY196609 CJT196608:CJU196609 CTP196608:CTQ196609 DDL196608:DDM196609 DNH196608:DNI196609 DXD196608:DXE196609 EGZ196608:EHA196609 EQV196608:EQW196609 FAR196608:FAS196609 FKN196608:FKO196609 FUJ196608:FUK196609 GEF196608:GEG196609 GOB196608:GOC196609 GXX196608:GXY196609 HHT196608:HHU196609 HRP196608:HRQ196609 IBL196608:IBM196609 ILH196608:ILI196609 IVD196608:IVE196609 JEZ196608:JFA196609 JOV196608:JOW196609 JYR196608:JYS196609 KIN196608:KIO196609 KSJ196608:KSK196609 LCF196608:LCG196609 LMB196608:LMC196609 LVX196608:LVY196609 MFT196608:MFU196609 MPP196608:MPQ196609 MZL196608:MZM196609 NJH196608:NJI196609 NTD196608:NTE196609 OCZ196608:ODA196609 OMV196608:OMW196609 OWR196608:OWS196609 PGN196608:PGO196609 PQJ196608:PQK196609 QAF196608:QAG196609 QKB196608:QKC196609 QTX196608:QTY196609 RDT196608:RDU196609 RNP196608:RNQ196609 RXL196608:RXM196609 SHH196608:SHI196609 SRD196608:SRE196609 TAZ196608:TBA196609 TKV196608:TKW196609 TUR196608:TUS196609 UEN196608:UEO196609 UOJ196608:UOK196609 UYF196608:UYG196609 VIB196608:VIC196609 VRX196608:VRY196609 WBT196608:WBU196609 WLP196608:WLQ196609 WVL196608:WVM196609 IZ262144:JA262145 SV262144:SW262145 ACR262144:ACS262145 AMN262144:AMO262145 AWJ262144:AWK262145 BGF262144:BGG262145 BQB262144:BQC262145 BZX262144:BZY262145 CJT262144:CJU262145 CTP262144:CTQ262145 DDL262144:DDM262145 DNH262144:DNI262145 DXD262144:DXE262145 EGZ262144:EHA262145 EQV262144:EQW262145 FAR262144:FAS262145 FKN262144:FKO262145 FUJ262144:FUK262145 GEF262144:GEG262145 GOB262144:GOC262145 GXX262144:GXY262145 HHT262144:HHU262145 HRP262144:HRQ262145 IBL262144:IBM262145 ILH262144:ILI262145 IVD262144:IVE262145 JEZ262144:JFA262145 JOV262144:JOW262145 JYR262144:JYS262145 KIN262144:KIO262145 KSJ262144:KSK262145 LCF262144:LCG262145 LMB262144:LMC262145 LVX262144:LVY262145 MFT262144:MFU262145 MPP262144:MPQ262145 MZL262144:MZM262145 NJH262144:NJI262145 NTD262144:NTE262145 OCZ262144:ODA262145 OMV262144:OMW262145 OWR262144:OWS262145 PGN262144:PGO262145 PQJ262144:PQK262145 QAF262144:QAG262145 QKB262144:QKC262145 QTX262144:QTY262145 RDT262144:RDU262145 RNP262144:RNQ262145 RXL262144:RXM262145 SHH262144:SHI262145 SRD262144:SRE262145 TAZ262144:TBA262145 TKV262144:TKW262145 TUR262144:TUS262145 UEN262144:UEO262145 UOJ262144:UOK262145 UYF262144:UYG262145 VIB262144:VIC262145 VRX262144:VRY262145 WBT262144:WBU262145 WLP262144:WLQ262145 WVL262144:WVM262145 IZ327680:JA327681 SV327680:SW327681 ACR327680:ACS327681 AMN327680:AMO327681 AWJ327680:AWK327681 BGF327680:BGG327681 BQB327680:BQC327681 BZX327680:BZY327681 CJT327680:CJU327681 CTP327680:CTQ327681 DDL327680:DDM327681 DNH327680:DNI327681 DXD327680:DXE327681 EGZ327680:EHA327681 EQV327680:EQW327681 FAR327680:FAS327681 FKN327680:FKO327681 FUJ327680:FUK327681 GEF327680:GEG327681 GOB327680:GOC327681 GXX327680:GXY327681 HHT327680:HHU327681 HRP327680:HRQ327681 IBL327680:IBM327681 ILH327680:ILI327681 IVD327680:IVE327681 JEZ327680:JFA327681 JOV327680:JOW327681 JYR327680:JYS327681 KIN327680:KIO327681 KSJ327680:KSK327681 LCF327680:LCG327681 LMB327680:LMC327681 LVX327680:LVY327681 MFT327680:MFU327681 MPP327680:MPQ327681 MZL327680:MZM327681 NJH327680:NJI327681 NTD327680:NTE327681 OCZ327680:ODA327681 OMV327680:OMW327681 OWR327680:OWS327681 PGN327680:PGO327681 PQJ327680:PQK327681 QAF327680:QAG327681 QKB327680:QKC327681 QTX327680:QTY327681 RDT327680:RDU327681 RNP327680:RNQ327681 RXL327680:RXM327681 SHH327680:SHI327681 SRD327680:SRE327681 TAZ327680:TBA327681 TKV327680:TKW327681 TUR327680:TUS327681 UEN327680:UEO327681 UOJ327680:UOK327681 UYF327680:UYG327681 VIB327680:VIC327681 VRX327680:VRY327681 WBT327680:WBU327681 WLP327680:WLQ327681 WVL327680:WVM327681 IZ393216:JA393217 SV393216:SW393217 ACR393216:ACS393217 AMN393216:AMO393217 AWJ393216:AWK393217 BGF393216:BGG393217 BQB393216:BQC393217 BZX393216:BZY393217 CJT393216:CJU393217 CTP393216:CTQ393217 DDL393216:DDM393217 DNH393216:DNI393217 DXD393216:DXE393217 EGZ393216:EHA393217 EQV393216:EQW393217 FAR393216:FAS393217 FKN393216:FKO393217 FUJ393216:FUK393217 GEF393216:GEG393217 GOB393216:GOC393217 GXX393216:GXY393217 HHT393216:HHU393217 HRP393216:HRQ393217 IBL393216:IBM393217 ILH393216:ILI393217 IVD393216:IVE393217 JEZ393216:JFA393217 JOV393216:JOW393217 JYR393216:JYS393217 KIN393216:KIO393217 KSJ393216:KSK393217 LCF393216:LCG393217 LMB393216:LMC393217 LVX393216:LVY393217 MFT393216:MFU393217 MPP393216:MPQ393217 MZL393216:MZM393217 NJH393216:NJI393217 NTD393216:NTE393217 OCZ393216:ODA393217 OMV393216:OMW393217 OWR393216:OWS393217 PGN393216:PGO393217 PQJ393216:PQK393217 QAF393216:QAG393217 QKB393216:QKC393217 QTX393216:QTY393217 RDT393216:RDU393217 RNP393216:RNQ393217 RXL393216:RXM393217 SHH393216:SHI393217 SRD393216:SRE393217 TAZ393216:TBA393217 TKV393216:TKW393217 TUR393216:TUS393217 UEN393216:UEO393217 UOJ393216:UOK393217 UYF393216:UYG393217 VIB393216:VIC393217 VRX393216:VRY393217 WBT393216:WBU393217 WLP393216:WLQ393217 WVL393216:WVM393217 IZ458752:JA458753 SV458752:SW458753 ACR458752:ACS458753 AMN458752:AMO458753 AWJ458752:AWK458753 BGF458752:BGG458753 BQB458752:BQC458753 BZX458752:BZY458753 CJT458752:CJU458753 CTP458752:CTQ458753 DDL458752:DDM458753 DNH458752:DNI458753 DXD458752:DXE458753 EGZ458752:EHA458753 EQV458752:EQW458753 FAR458752:FAS458753 FKN458752:FKO458753 FUJ458752:FUK458753 GEF458752:GEG458753 GOB458752:GOC458753 GXX458752:GXY458753 HHT458752:HHU458753 HRP458752:HRQ458753 IBL458752:IBM458753 ILH458752:ILI458753 IVD458752:IVE458753 JEZ458752:JFA458753 JOV458752:JOW458753 JYR458752:JYS458753 KIN458752:KIO458753 KSJ458752:KSK458753 LCF458752:LCG458753 LMB458752:LMC458753 LVX458752:LVY458753 MFT458752:MFU458753 MPP458752:MPQ458753 MZL458752:MZM458753 NJH458752:NJI458753 NTD458752:NTE458753 OCZ458752:ODA458753 OMV458752:OMW458753 OWR458752:OWS458753 PGN458752:PGO458753 PQJ458752:PQK458753 QAF458752:QAG458753 QKB458752:QKC458753 QTX458752:QTY458753 RDT458752:RDU458753 RNP458752:RNQ458753 RXL458752:RXM458753 SHH458752:SHI458753 SRD458752:SRE458753 TAZ458752:TBA458753 TKV458752:TKW458753 TUR458752:TUS458753 UEN458752:UEO458753 UOJ458752:UOK458753 UYF458752:UYG458753 VIB458752:VIC458753 VRX458752:VRY458753 WBT458752:WBU458753 WLP458752:WLQ458753 WVL458752:WVM458753 IZ524288:JA524289 SV524288:SW524289 ACR524288:ACS524289 AMN524288:AMO524289 AWJ524288:AWK524289 BGF524288:BGG524289 BQB524288:BQC524289 BZX524288:BZY524289 CJT524288:CJU524289 CTP524288:CTQ524289 DDL524288:DDM524289 DNH524288:DNI524289 DXD524288:DXE524289 EGZ524288:EHA524289 EQV524288:EQW524289 FAR524288:FAS524289 FKN524288:FKO524289 FUJ524288:FUK524289 GEF524288:GEG524289 GOB524288:GOC524289 GXX524288:GXY524289 HHT524288:HHU524289 HRP524288:HRQ524289 IBL524288:IBM524289 ILH524288:ILI524289 IVD524288:IVE524289 JEZ524288:JFA524289 JOV524288:JOW524289 JYR524288:JYS524289 KIN524288:KIO524289 KSJ524288:KSK524289 LCF524288:LCG524289 LMB524288:LMC524289 LVX524288:LVY524289 MFT524288:MFU524289 MPP524288:MPQ524289 MZL524288:MZM524289 NJH524288:NJI524289 NTD524288:NTE524289 OCZ524288:ODA524289 OMV524288:OMW524289 OWR524288:OWS524289 PGN524288:PGO524289 PQJ524288:PQK524289 QAF524288:QAG524289 QKB524288:QKC524289 QTX524288:QTY524289 RDT524288:RDU524289 RNP524288:RNQ524289 RXL524288:RXM524289 SHH524288:SHI524289 SRD524288:SRE524289 TAZ524288:TBA524289 TKV524288:TKW524289 TUR524288:TUS524289 UEN524288:UEO524289 UOJ524288:UOK524289 UYF524288:UYG524289 VIB524288:VIC524289 VRX524288:VRY524289 WBT524288:WBU524289 WLP524288:WLQ524289 WVL524288:WVM524289 IZ589824:JA589825 SV589824:SW589825 ACR589824:ACS589825 AMN589824:AMO589825 AWJ589824:AWK589825 BGF589824:BGG589825 BQB589824:BQC589825 BZX589824:BZY589825 CJT589824:CJU589825 CTP589824:CTQ589825 DDL589824:DDM589825 DNH589824:DNI589825 DXD589824:DXE589825 EGZ589824:EHA589825 EQV589824:EQW589825 FAR589824:FAS589825 FKN589824:FKO589825 FUJ589824:FUK589825 GEF589824:GEG589825 GOB589824:GOC589825 GXX589824:GXY589825 HHT589824:HHU589825 HRP589824:HRQ589825 IBL589824:IBM589825 ILH589824:ILI589825 IVD589824:IVE589825 JEZ589824:JFA589825 JOV589824:JOW589825 JYR589824:JYS589825 KIN589824:KIO589825 KSJ589824:KSK589825 LCF589824:LCG589825 LMB589824:LMC589825 LVX589824:LVY589825 MFT589824:MFU589825 MPP589824:MPQ589825 MZL589824:MZM589825 NJH589824:NJI589825 NTD589824:NTE589825 OCZ589824:ODA589825 OMV589824:OMW589825 OWR589824:OWS589825 PGN589824:PGO589825 PQJ589824:PQK589825 QAF589824:QAG589825 QKB589824:QKC589825 QTX589824:QTY589825 RDT589824:RDU589825 RNP589824:RNQ589825 RXL589824:RXM589825 SHH589824:SHI589825 SRD589824:SRE589825 TAZ589824:TBA589825 TKV589824:TKW589825 TUR589824:TUS589825 UEN589824:UEO589825 UOJ589824:UOK589825 UYF589824:UYG589825 VIB589824:VIC589825 VRX589824:VRY589825 WBT589824:WBU589825 WLP589824:WLQ589825 WVL589824:WVM589825 IZ655360:JA655361 SV655360:SW655361 ACR655360:ACS655361 AMN655360:AMO655361 AWJ655360:AWK655361 BGF655360:BGG655361 BQB655360:BQC655361 BZX655360:BZY655361 CJT655360:CJU655361 CTP655360:CTQ655361 DDL655360:DDM655361 DNH655360:DNI655361 DXD655360:DXE655361 EGZ655360:EHA655361 EQV655360:EQW655361 FAR655360:FAS655361 FKN655360:FKO655361 FUJ655360:FUK655361 GEF655360:GEG655361 GOB655360:GOC655361 GXX655360:GXY655361 HHT655360:HHU655361 HRP655360:HRQ655361 IBL655360:IBM655361 ILH655360:ILI655361 IVD655360:IVE655361 JEZ655360:JFA655361 JOV655360:JOW655361 JYR655360:JYS655361 KIN655360:KIO655361 KSJ655360:KSK655361 LCF655360:LCG655361 LMB655360:LMC655361 LVX655360:LVY655361 MFT655360:MFU655361 MPP655360:MPQ655361 MZL655360:MZM655361 NJH655360:NJI655361 NTD655360:NTE655361 OCZ655360:ODA655361 OMV655360:OMW655361 OWR655360:OWS655361 PGN655360:PGO655361 PQJ655360:PQK655361 QAF655360:QAG655361 QKB655360:QKC655361 QTX655360:QTY655361 RDT655360:RDU655361 RNP655360:RNQ655361 RXL655360:RXM655361 SHH655360:SHI655361 SRD655360:SRE655361 TAZ655360:TBA655361 TKV655360:TKW655361 TUR655360:TUS655361 UEN655360:UEO655361 UOJ655360:UOK655361 UYF655360:UYG655361 VIB655360:VIC655361 VRX655360:VRY655361 WBT655360:WBU655361 WLP655360:WLQ655361 WVL655360:WVM655361 IZ720896:JA720897 SV720896:SW720897 ACR720896:ACS720897 AMN720896:AMO720897 AWJ720896:AWK720897 BGF720896:BGG720897 BQB720896:BQC720897 BZX720896:BZY720897 CJT720896:CJU720897 CTP720896:CTQ720897 DDL720896:DDM720897 DNH720896:DNI720897 DXD720896:DXE720897 EGZ720896:EHA720897 EQV720896:EQW720897 FAR720896:FAS720897 FKN720896:FKO720897 FUJ720896:FUK720897 GEF720896:GEG720897 GOB720896:GOC720897 GXX720896:GXY720897 HHT720896:HHU720897 HRP720896:HRQ720897 IBL720896:IBM720897 ILH720896:ILI720897 IVD720896:IVE720897 JEZ720896:JFA720897 JOV720896:JOW720897 JYR720896:JYS720897 KIN720896:KIO720897 KSJ720896:KSK720897 LCF720896:LCG720897 LMB720896:LMC720897 LVX720896:LVY720897 MFT720896:MFU720897 MPP720896:MPQ720897 MZL720896:MZM720897 NJH720896:NJI720897 NTD720896:NTE720897 OCZ720896:ODA720897 OMV720896:OMW720897 OWR720896:OWS720897 PGN720896:PGO720897 PQJ720896:PQK720897 QAF720896:QAG720897 QKB720896:QKC720897 QTX720896:QTY720897 RDT720896:RDU720897 RNP720896:RNQ720897 RXL720896:RXM720897 SHH720896:SHI720897 SRD720896:SRE720897 TAZ720896:TBA720897 TKV720896:TKW720897 TUR720896:TUS720897 UEN720896:UEO720897 UOJ720896:UOK720897 UYF720896:UYG720897 VIB720896:VIC720897 VRX720896:VRY720897 WBT720896:WBU720897 WLP720896:WLQ720897 WVL720896:WVM720897 IZ786432:JA786433 SV786432:SW786433 ACR786432:ACS786433 AMN786432:AMO786433 AWJ786432:AWK786433 BGF786432:BGG786433 BQB786432:BQC786433 BZX786432:BZY786433 CJT786432:CJU786433 CTP786432:CTQ786433 DDL786432:DDM786433 DNH786432:DNI786433 DXD786432:DXE786433 EGZ786432:EHA786433 EQV786432:EQW786433 FAR786432:FAS786433 FKN786432:FKO786433 FUJ786432:FUK786433 GEF786432:GEG786433 GOB786432:GOC786433 GXX786432:GXY786433 HHT786432:HHU786433 HRP786432:HRQ786433 IBL786432:IBM786433 ILH786432:ILI786433 IVD786432:IVE786433 JEZ786432:JFA786433 JOV786432:JOW786433 JYR786432:JYS786433 KIN786432:KIO786433 KSJ786432:KSK786433 LCF786432:LCG786433 LMB786432:LMC786433 LVX786432:LVY786433 MFT786432:MFU786433 MPP786432:MPQ786433 MZL786432:MZM786433 NJH786432:NJI786433 NTD786432:NTE786433 OCZ786432:ODA786433 OMV786432:OMW786433 OWR786432:OWS786433 PGN786432:PGO786433 PQJ786432:PQK786433 QAF786432:QAG786433 QKB786432:QKC786433 QTX786432:QTY786433 RDT786432:RDU786433 RNP786432:RNQ786433 RXL786432:RXM786433 SHH786432:SHI786433 SRD786432:SRE786433 TAZ786432:TBA786433 TKV786432:TKW786433 TUR786432:TUS786433 UEN786432:UEO786433 UOJ786432:UOK786433 UYF786432:UYG786433 VIB786432:VIC786433 VRX786432:VRY786433 WBT786432:WBU786433 WLP786432:WLQ786433 WVL786432:WVM786433 IZ851968:JA851969 SV851968:SW851969 ACR851968:ACS851969 AMN851968:AMO851969 AWJ851968:AWK851969 BGF851968:BGG851969 BQB851968:BQC851969 BZX851968:BZY851969 CJT851968:CJU851969 CTP851968:CTQ851969 DDL851968:DDM851969 DNH851968:DNI851969 DXD851968:DXE851969 EGZ851968:EHA851969 EQV851968:EQW851969 FAR851968:FAS851969 FKN851968:FKO851969 FUJ851968:FUK851969 GEF851968:GEG851969 GOB851968:GOC851969 GXX851968:GXY851969 HHT851968:HHU851969 HRP851968:HRQ851969 IBL851968:IBM851969 ILH851968:ILI851969 IVD851968:IVE851969 JEZ851968:JFA851969 JOV851968:JOW851969 JYR851968:JYS851969 KIN851968:KIO851969 KSJ851968:KSK851969 LCF851968:LCG851969 LMB851968:LMC851969 LVX851968:LVY851969 MFT851968:MFU851969 MPP851968:MPQ851969 MZL851968:MZM851969 NJH851968:NJI851969 NTD851968:NTE851969 OCZ851968:ODA851969 OMV851968:OMW851969 OWR851968:OWS851969 PGN851968:PGO851969 PQJ851968:PQK851969 QAF851968:QAG851969 QKB851968:QKC851969 QTX851968:QTY851969 RDT851968:RDU851969 RNP851968:RNQ851969 RXL851968:RXM851969 SHH851968:SHI851969 SRD851968:SRE851969 TAZ851968:TBA851969 TKV851968:TKW851969 TUR851968:TUS851969 UEN851968:UEO851969 UOJ851968:UOK851969 UYF851968:UYG851969 VIB851968:VIC851969 VRX851968:VRY851969 WBT851968:WBU851969 WLP851968:WLQ851969 WVL851968:WVM851969 IZ917504:JA917505 SV917504:SW917505 ACR917504:ACS917505 AMN917504:AMO917505 AWJ917504:AWK917505 BGF917504:BGG917505 BQB917504:BQC917505 BZX917504:BZY917505 CJT917504:CJU917505 CTP917504:CTQ917505 DDL917504:DDM917505 DNH917504:DNI917505 DXD917504:DXE917505 EGZ917504:EHA917505 EQV917504:EQW917505 FAR917504:FAS917505 FKN917504:FKO917505 FUJ917504:FUK917505 GEF917504:GEG917505 GOB917504:GOC917505 GXX917504:GXY917505 HHT917504:HHU917505 HRP917504:HRQ917505 IBL917504:IBM917505 ILH917504:ILI917505 IVD917504:IVE917505 JEZ917504:JFA917505 JOV917504:JOW917505 JYR917504:JYS917505 KIN917504:KIO917505 KSJ917504:KSK917505 LCF917504:LCG917505 LMB917504:LMC917505 LVX917504:LVY917505 MFT917504:MFU917505 MPP917504:MPQ917505 MZL917504:MZM917505 NJH917504:NJI917505 NTD917504:NTE917505 OCZ917504:ODA917505 OMV917504:OMW917505 OWR917504:OWS917505 PGN917504:PGO917505 PQJ917504:PQK917505 QAF917504:QAG917505 QKB917504:QKC917505 QTX917504:QTY917505 RDT917504:RDU917505 RNP917504:RNQ917505 RXL917504:RXM917505 SHH917504:SHI917505 SRD917504:SRE917505 TAZ917504:TBA917505 TKV917504:TKW917505 TUR917504:TUS917505 UEN917504:UEO917505 UOJ917504:UOK917505 UYF917504:UYG917505 VIB917504:VIC917505 VRX917504:VRY917505 WBT917504:WBU917505 WLP917504:WLQ917505 WVL917504:WVM917505 IZ983040:JA983041 SV983040:SW983041 ACR983040:ACS983041 AMN983040:AMO983041 AWJ983040:AWK983041 BGF983040:BGG983041 BQB983040:BQC983041 BZX983040:BZY983041 CJT983040:CJU983041 CTP983040:CTQ983041 DDL983040:DDM983041 DNH983040:DNI983041 DXD983040:DXE983041 EGZ983040:EHA983041 EQV983040:EQW983041 FAR983040:FAS983041 FKN983040:FKO983041 FUJ983040:FUK983041 GEF983040:GEG983041 GOB983040:GOC983041 GXX983040:GXY983041 HHT983040:HHU983041 HRP983040:HRQ983041 IBL983040:IBM983041 ILH983040:ILI983041 IVD983040:IVE983041 JEZ983040:JFA983041 JOV983040:JOW983041 JYR983040:JYS983041 KIN983040:KIO983041 KSJ983040:KSK983041 LCF983040:LCG983041 LMB983040:LMC983041 LVX983040:LVY983041 MFT983040:MFU983041 MPP983040:MPQ983041 MZL983040:MZM983041 NJH983040:NJI983041 NTD983040:NTE983041 OCZ983040:ODA983041 OMV983040:OMW983041 OWR983040:OWS983041 PGN983040:PGO983041 PQJ983040:PQK983041 QAF983040:QAG983041 QKB983040:QKC983041 QTX983040:QTY983041 RDT983040:RDU983041 RNP983040:RNQ983041 RXL983040:RXM983041 SHH983040:SHI983041 SRD983040:SRE983041 TAZ983040:TBA983041 TKV983040:TKW983041 TUR983040:TUS983041 UEN983040:UEO983041 UOJ983040:UOK983041 UYF983040:UYG983041 VIB983040:VIC983041 VRX983040:VRY983041 G65503:H65504 G131039:H131040 G196575:H196576 G262111:H262112 G327647:H327648 G393183:H393184 G458719:H458720 G524255:H524256 G589791:H589792 G655327:H655328 G720863:H720864 G786399:H786400 G851935:H851936 G917471:H917472 G983007:H983008 J65503:K65504 J131039:K131040 J196575:K196576 J262111:K262112 J327647:K327648 J393183:K393184 J458719:K458720 J524255:K524256 J589791:K589792 J655327:K655328 J720863:K720864 J786399:K786400 J851935:K851936 J917471:K917472 J983007:K983008 G65509:H65510 G131045:H131046 G196581:H196582 G262117:H262118 G327653:H327654 G393189:H393190 G458725:H458726 G524261:H524262 G589797:H589798 G655333:H655334 G720869:H720870 G786405:H786406 G851941:H851942 G917477:H917478 G983013:H983014 J65509:K65510 J131045:K131046 J196581:K196582 J262117:K262118 J327653:K327654 J393189:K393190 J458725:K458726 J524261:K524262 J589797:K589798 J655333:K655334 J720869:K720870 J786405:K786406 J851941:K851942 J917477:K917478 J983013:K983014 M131045:N131046 M196581:N196582 M262117:N262118 M327653:N327654 M393189:N393190 M458725:N458726 M524261:N524262 M589797:N589798 M655333:N655334 M720869:N720870 M786405:N786406 M851941:N851942 M917477:N917478 M983013:N983014 M65503:N65504 M131039:N131040 M196575:N196576 M262111:N262112 M327647:N327648 M393183:N393184 M458719:N458720 M524255:N524256 M589791:N589792 M655327:N655328 M720863:N720864 M786399:N786400 M851935:N851936 M917471:N917472 M983007:N983008 M65509:N65510" xr:uid="{00000000-0002-0000-0D00-000001000000}"/>
  </dataValidations>
  <printOptions horizontalCentered="1"/>
  <pageMargins left="0.15748031496062992" right="0.15748031496062992" top="0.78740157480314965" bottom="0.43307086614173229" header="0.15748031496062992" footer="0.23622047244094491"/>
  <pageSetup orientation="landscape" r:id="rId1"/>
  <headerFooter>
    <oddFooter>&amp;R&amp;"+,Negrita Cursiva"Aula Edad,&amp;"Malgun Gothic,Cursiva"&amp;9 &amp;"+,Cursiva"&amp;11página 12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4" id="{D1740C71-C938-464D-909C-F56F2DE992CF}">
            <xm:f>LEN(TRIM('CUADRO 10'!C13))&gt;0</xm:f>
            <x14:dxf>
              <border>
                <left style="dashDotDot">
                  <color rgb="FFFF0000"/>
                </left>
                <right style="dashDotDot">
                  <color rgb="FFFF0000"/>
                </right>
                <top style="dashDotDot">
                  <color rgb="FFFF0000"/>
                </top>
                <bottom style="dashDotDot">
                  <color rgb="FFFF0000"/>
                </bottom>
                <vertical/>
                <horizontal/>
              </border>
            </x14:dxf>
          </x14:cfRule>
          <xm:sqref>F11:N12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9">
    <pageSetUpPr fitToPage="1"/>
  </sheetPr>
  <dimension ref="B1:J31"/>
  <sheetViews>
    <sheetView showGridLines="0" zoomScale="95" zoomScaleNormal="95" zoomScaleSheetLayoutView="100" workbookViewId="0"/>
  </sheetViews>
  <sheetFormatPr baseColWidth="10" defaultColWidth="48.21875" defaultRowHeight="13.8" x14ac:dyDescent="0.25"/>
  <cols>
    <col min="1" max="1" width="5.77734375" style="1" customWidth="1"/>
    <col min="2" max="2" width="99.21875" style="1" customWidth="1"/>
    <col min="3" max="4" width="5.77734375" style="1" customWidth="1"/>
    <col min="5" max="7" width="10.5546875" style="1" customWidth="1"/>
    <col min="8" max="10" width="10.77734375" style="7" customWidth="1"/>
    <col min="11" max="31" width="10.77734375" style="1" customWidth="1"/>
    <col min="32" max="253" width="48.21875" style="1"/>
    <col min="254" max="254" width="25.21875" style="1" customWidth="1"/>
    <col min="255" max="255" width="88.21875" style="1" customWidth="1"/>
    <col min="256" max="258" width="12.21875" style="1" customWidth="1"/>
    <col min="259" max="509" width="48.21875" style="1"/>
    <col min="510" max="510" width="25.21875" style="1" customWidth="1"/>
    <col min="511" max="511" width="88.21875" style="1" customWidth="1"/>
    <col min="512" max="514" width="12.21875" style="1" customWidth="1"/>
    <col min="515" max="765" width="48.21875" style="1"/>
    <col min="766" max="766" width="25.21875" style="1" customWidth="1"/>
    <col min="767" max="767" width="88.21875" style="1" customWidth="1"/>
    <col min="768" max="770" width="12.21875" style="1" customWidth="1"/>
    <col min="771" max="1021" width="48.21875" style="1"/>
    <col min="1022" max="1022" width="25.21875" style="1" customWidth="1"/>
    <col min="1023" max="1023" width="88.21875" style="1" customWidth="1"/>
    <col min="1024" max="1026" width="12.21875" style="1" customWidth="1"/>
    <col min="1027" max="1277" width="48.21875" style="1"/>
    <col min="1278" max="1278" width="25.21875" style="1" customWidth="1"/>
    <col min="1279" max="1279" width="88.21875" style="1" customWidth="1"/>
    <col min="1280" max="1282" width="12.21875" style="1" customWidth="1"/>
    <col min="1283" max="1533" width="48.21875" style="1"/>
    <col min="1534" max="1534" width="25.21875" style="1" customWidth="1"/>
    <col min="1535" max="1535" width="88.21875" style="1" customWidth="1"/>
    <col min="1536" max="1538" width="12.21875" style="1" customWidth="1"/>
    <col min="1539" max="1789" width="48.21875" style="1"/>
    <col min="1790" max="1790" width="25.21875" style="1" customWidth="1"/>
    <col min="1791" max="1791" width="88.21875" style="1" customWidth="1"/>
    <col min="1792" max="1794" width="12.21875" style="1" customWidth="1"/>
    <col min="1795" max="2045" width="48.21875" style="1"/>
    <col min="2046" max="2046" width="25.21875" style="1" customWidth="1"/>
    <col min="2047" max="2047" width="88.21875" style="1" customWidth="1"/>
    <col min="2048" max="2050" width="12.21875" style="1" customWidth="1"/>
    <col min="2051" max="2301" width="48.21875" style="1"/>
    <col min="2302" max="2302" width="25.21875" style="1" customWidth="1"/>
    <col min="2303" max="2303" width="88.21875" style="1" customWidth="1"/>
    <col min="2304" max="2306" width="12.21875" style="1" customWidth="1"/>
    <col min="2307" max="2557" width="48.21875" style="1"/>
    <col min="2558" max="2558" width="25.21875" style="1" customWidth="1"/>
    <col min="2559" max="2559" width="88.21875" style="1" customWidth="1"/>
    <col min="2560" max="2562" width="12.21875" style="1" customWidth="1"/>
    <col min="2563" max="2813" width="48.21875" style="1"/>
    <col min="2814" max="2814" width="25.21875" style="1" customWidth="1"/>
    <col min="2815" max="2815" width="88.21875" style="1" customWidth="1"/>
    <col min="2816" max="2818" width="12.21875" style="1" customWidth="1"/>
    <col min="2819" max="3069" width="48.21875" style="1"/>
    <col min="3070" max="3070" width="25.21875" style="1" customWidth="1"/>
    <col min="3071" max="3071" width="88.21875" style="1" customWidth="1"/>
    <col min="3072" max="3074" width="12.21875" style="1" customWidth="1"/>
    <col min="3075" max="3325" width="48.21875" style="1"/>
    <col min="3326" max="3326" width="25.21875" style="1" customWidth="1"/>
    <col min="3327" max="3327" width="88.21875" style="1" customWidth="1"/>
    <col min="3328" max="3330" width="12.21875" style="1" customWidth="1"/>
    <col min="3331" max="3581" width="48.21875" style="1"/>
    <col min="3582" max="3582" width="25.21875" style="1" customWidth="1"/>
    <col min="3583" max="3583" width="88.21875" style="1" customWidth="1"/>
    <col min="3584" max="3586" width="12.21875" style="1" customWidth="1"/>
    <col min="3587" max="3837" width="48.21875" style="1"/>
    <col min="3838" max="3838" width="25.21875" style="1" customWidth="1"/>
    <col min="3839" max="3839" width="88.21875" style="1" customWidth="1"/>
    <col min="3840" max="3842" width="12.21875" style="1" customWidth="1"/>
    <col min="3843" max="4093" width="48.21875" style="1"/>
    <col min="4094" max="4094" width="25.21875" style="1" customWidth="1"/>
    <col min="4095" max="4095" width="88.21875" style="1" customWidth="1"/>
    <col min="4096" max="4098" width="12.21875" style="1" customWidth="1"/>
    <col min="4099" max="4349" width="48.21875" style="1"/>
    <col min="4350" max="4350" width="25.21875" style="1" customWidth="1"/>
    <col min="4351" max="4351" width="88.21875" style="1" customWidth="1"/>
    <col min="4352" max="4354" width="12.21875" style="1" customWidth="1"/>
    <col min="4355" max="4605" width="48.21875" style="1"/>
    <col min="4606" max="4606" width="25.21875" style="1" customWidth="1"/>
    <col min="4607" max="4607" width="88.21875" style="1" customWidth="1"/>
    <col min="4608" max="4610" width="12.21875" style="1" customWidth="1"/>
    <col min="4611" max="4861" width="48.21875" style="1"/>
    <col min="4862" max="4862" width="25.21875" style="1" customWidth="1"/>
    <col min="4863" max="4863" width="88.21875" style="1" customWidth="1"/>
    <col min="4864" max="4866" width="12.21875" style="1" customWidth="1"/>
    <col min="4867" max="5117" width="48.21875" style="1"/>
    <col min="5118" max="5118" width="25.21875" style="1" customWidth="1"/>
    <col min="5119" max="5119" width="88.21875" style="1" customWidth="1"/>
    <col min="5120" max="5122" width="12.21875" style="1" customWidth="1"/>
    <col min="5123" max="5373" width="48.21875" style="1"/>
    <col min="5374" max="5374" width="25.21875" style="1" customWidth="1"/>
    <col min="5375" max="5375" width="88.21875" style="1" customWidth="1"/>
    <col min="5376" max="5378" width="12.21875" style="1" customWidth="1"/>
    <col min="5379" max="5629" width="48.21875" style="1"/>
    <col min="5630" max="5630" width="25.21875" style="1" customWidth="1"/>
    <col min="5631" max="5631" width="88.21875" style="1" customWidth="1"/>
    <col min="5632" max="5634" width="12.21875" style="1" customWidth="1"/>
    <col min="5635" max="5885" width="48.21875" style="1"/>
    <col min="5886" max="5886" width="25.21875" style="1" customWidth="1"/>
    <col min="5887" max="5887" width="88.21875" style="1" customWidth="1"/>
    <col min="5888" max="5890" width="12.21875" style="1" customWidth="1"/>
    <col min="5891" max="6141" width="48.21875" style="1"/>
    <col min="6142" max="6142" width="25.21875" style="1" customWidth="1"/>
    <col min="6143" max="6143" width="88.21875" style="1" customWidth="1"/>
    <col min="6144" max="6146" width="12.21875" style="1" customWidth="1"/>
    <col min="6147" max="6397" width="48.21875" style="1"/>
    <col min="6398" max="6398" width="25.21875" style="1" customWidth="1"/>
    <col min="6399" max="6399" width="88.21875" style="1" customWidth="1"/>
    <col min="6400" max="6402" width="12.21875" style="1" customWidth="1"/>
    <col min="6403" max="6653" width="48.21875" style="1"/>
    <col min="6654" max="6654" width="25.21875" style="1" customWidth="1"/>
    <col min="6655" max="6655" width="88.21875" style="1" customWidth="1"/>
    <col min="6656" max="6658" width="12.21875" style="1" customWidth="1"/>
    <col min="6659" max="6909" width="48.21875" style="1"/>
    <col min="6910" max="6910" width="25.21875" style="1" customWidth="1"/>
    <col min="6911" max="6911" width="88.21875" style="1" customWidth="1"/>
    <col min="6912" max="6914" width="12.21875" style="1" customWidth="1"/>
    <col min="6915" max="7165" width="48.21875" style="1"/>
    <col min="7166" max="7166" width="25.21875" style="1" customWidth="1"/>
    <col min="7167" max="7167" width="88.21875" style="1" customWidth="1"/>
    <col min="7168" max="7170" width="12.21875" style="1" customWidth="1"/>
    <col min="7171" max="7421" width="48.21875" style="1"/>
    <col min="7422" max="7422" width="25.21875" style="1" customWidth="1"/>
    <col min="7423" max="7423" width="88.21875" style="1" customWidth="1"/>
    <col min="7424" max="7426" width="12.21875" style="1" customWidth="1"/>
    <col min="7427" max="7677" width="48.21875" style="1"/>
    <col min="7678" max="7678" width="25.21875" style="1" customWidth="1"/>
    <col min="7679" max="7679" width="88.21875" style="1" customWidth="1"/>
    <col min="7680" max="7682" width="12.21875" style="1" customWidth="1"/>
    <col min="7683" max="7933" width="48.21875" style="1"/>
    <col min="7934" max="7934" width="25.21875" style="1" customWidth="1"/>
    <col min="7935" max="7935" width="88.21875" style="1" customWidth="1"/>
    <col min="7936" max="7938" width="12.21875" style="1" customWidth="1"/>
    <col min="7939" max="8189" width="48.21875" style="1"/>
    <col min="8190" max="8190" width="25.21875" style="1" customWidth="1"/>
    <col min="8191" max="8191" width="88.21875" style="1" customWidth="1"/>
    <col min="8192" max="8194" width="12.21875" style="1" customWidth="1"/>
    <col min="8195" max="8445" width="48.21875" style="1"/>
    <col min="8446" max="8446" width="25.21875" style="1" customWidth="1"/>
    <col min="8447" max="8447" width="88.21875" style="1" customWidth="1"/>
    <col min="8448" max="8450" width="12.21875" style="1" customWidth="1"/>
    <col min="8451" max="8701" width="48.21875" style="1"/>
    <col min="8702" max="8702" width="25.21875" style="1" customWidth="1"/>
    <col min="8703" max="8703" width="88.21875" style="1" customWidth="1"/>
    <col min="8704" max="8706" width="12.21875" style="1" customWidth="1"/>
    <col min="8707" max="8957" width="48.21875" style="1"/>
    <col min="8958" max="8958" width="25.21875" style="1" customWidth="1"/>
    <col min="8959" max="8959" width="88.21875" style="1" customWidth="1"/>
    <col min="8960" max="8962" width="12.21875" style="1" customWidth="1"/>
    <col min="8963" max="9213" width="48.21875" style="1"/>
    <col min="9214" max="9214" width="25.21875" style="1" customWidth="1"/>
    <col min="9215" max="9215" width="88.21875" style="1" customWidth="1"/>
    <col min="9216" max="9218" width="12.21875" style="1" customWidth="1"/>
    <col min="9219" max="9469" width="48.21875" style="1"/>
    <col min="9470" max="9470" width="25.21875" style="1" customWidth="1"/>
    <col min="9471" max="9471" width="88.21875" style="1" customWidth="1"/>
    <col min="9472" max="9474" width="12.21875" style="1" customWidth="1"/>
    <col min="9475" max="9725" width="48.21875" style="1"/>
    <col min="9726" max="9726" width="25.21875" style="1" customWidth="1"/>
    <col min="9727" max="9727" width="88.21875" style="1" customWidth="1"/>
    <col min="9728" max="9730" width="12.21875" style="1" customWidth="1"/>
    <col min="9731" max="9981" width="48.21875" style="1"/>
    <col min="9982" max="9982" width="25.21875" style="1" customWidth="1"/>
    <col min="9983" max="9983" width="88.21875" style="1" customWidth="1"/>
    <col min="9984" max="9986" width="12.21875" style="1" customWidth="1"/>
    <col min="9987" max="10237" width="48.21875" style="1"/>
    <col min="10238" max="10238" width="25.21875" style="1" customWidth="1"/>
    <col min="10239" max="10239" width="88.21875" style="1" customWidth="1"/>
    <col min="10240" max="10242" width="12.21875" style="1" customWidth="1"/>
    <col min="10243" max="10493" width="48.21875" style="1"/>
    <col min="10494" max="10494" width="25.21875" style="1" customWidth="1"/>
    <col min="10495" max="10495" width="88.21875" style="1" customWidth="1"/>
    <col min="10496" max="10498" width="12.21875" style="1" customWidth="1"/>
    <col min="10499" max="10749" width="48.21875" style="1"/>
    <col min="10750" max="10750" width="25.21875" style="1" customWidth="1"/>
    <col min="10751" max="10751" width="88.21875" style="1" customWidth="1"/>
    <col min="10752" max="10754" width="12.21875" style="1" customWidth="1"/>
    <col min="10755" max="11005" width="48.21875" style="1"/>
    <col min="11006" max="11006" width="25.21875" style="1" customWidth="1"/>
    <col min="11007" max="11007" width="88.21875" style="1" customWidth="1"/>
    <col min="11008" max="11010" width="12.21875" style="1" customWidth="1"/>
    <col min="11011" max="11261" width="48.21875" style="1"/>
    <col min="11262" max="11262" width="25.21875" style="1" customWidth="1"/>
    <col min="11263" max="11263" width="88.21875" style="1" customWidth="1"/>
    <col min="11264" max="11266" width="12.21875" style="1" customWidth="1"/>
    <col min="11267" max="11517" width="48.21875" style="1"/>
    <col min="11518" max="11518" width="25.21875" style="1" customWidth="1"/>
    <col min="11519" max="11519" width="88.21875" style="1" customWidth="1"/>
    <col min="11520" max="11522" width="12.21875" style="1" customWidth="1"/>
    <col min="11523" max="11773" width="48.21875" style="1"/>
    <col min="11774" max="11774" width="25.21875" style="1" customWidth="1"/>
    <col min="11775" max="11775" width="88.21875" style="1" customWidth="1"/>
    <col min="11776" max="11778" width="12.21875" style="1" customWidth="1"/>
    <col min="11779" max="12029" width="48.21875" style="1"/>
    <col min="12030" max="12030" width="25.21875" style="1" customWidth="1"/>
    <col min="12031" max="12031" width="88.21875" style="1" customWidth="1"/>
    <col min="12032" max="12034" width="12.21875" style="1" customWidth="1"/>
    <col min="12035" max="12285" width="48.21875" style="1"/>
    <col min="12286" max="12286" width="25.21875" style="1" customWidth="1"/>
    <col min="12287" max="12287" width="88.21875" style="1" customWidth="1"/>
    <col min="12288" max="12290" width="12.21875" style="1" customWidth="1"/>
    <col min="12291" max="12541" width="48.21875" style="1"/>
    <col min="12542" max="12542" width="25.21875" style="1" customWidth="1"/>
    <col min="12543" max="12543" width="88.21875" style="1" customWidth="1"/>
    <col min="12544" max="12546" width="12.21875" style="1" customWidth="1"/>
    <col min="12547" max="12797" width="48.21875" style="1"/>
    <col min="12798" max="12798" width="25.21875" style="1" customWidth="1"/>
    <col min="12799" max="12799" width="88.21875" style="1" customWidth="1"/>
    <col min="12800" max="12802" width="12.21875" style="1" customWidth="1"/>
    <col min="12803" max="13053" width="48.21875" style="1"/>
    <col min="13054" max="13054" width="25.21875" style="1" customWidth="1"/>
    <col min="13055" max="13055" width="88.21875" style="1" customWidth="1"/>
    <col min="13056" max="13058" width="12.21875" style="1" customWidth="1"/>
    <col min="13059" max="13309" width="48.21875" style="1"/>
    <col min="13310" max="13310" width="25.21875" style="1" customWidth="1"/>
    <col min="13311" max="13311" width="88.21875" style="1" customWidth="1"/>
    <col min="13312" max="13314" width="12.21875" style="1" customWidth="1"/>
    <col min="13315" max="13565" width="48.21875" style="1"/>
    <col min="13566" max="13566" width="25.21875" style="1" customWidth="1"/>
    <col min="13567" max="13567" width="88.21875" style="1" customWidth="1"/>
    <col min="13568" max="13570" width="12.21875" style="1" customWidth="1"/>
    <col min="13571" max="13821" width="48.21875" style="1"/>
    <col min="13822" max="13822" width="25.21875" style="1" customWidth="1"/>
    <col min="13823" max="13823" width="88.21875" style="1" customWidth="1"/>
    <col min="13824" max="13826" width="12.21875" style="1" customWidth="1"/>
    <col min="13827" max="14077" width="48.21875" style="1"/>
    <col min="14078" max="14078" width="25.21875" style="1" customWidth="1"/>
    <col min="14079" max="14079" width="88.21875" style="1" customWidth="1"/>
    <col min="14080" max="14082" width="12.21875" style="1" customWidth="1"/>
    <col min="14083" max="14333" width="48.21875" style="1"/>
    <col min="14334" max="14334" width="25.21875" style="1" customWidth="1"/>
    <col min="14335" max="14335" width="88.21875" style="1" customWidth="1"/>
    <col min="14336" max="14338" width="12.21875" style="1" customWidth="1"/>
    <col min="14339" max="14589" width="48.21875" style="1"/>
    <col min="14590" max="14590" width="25.21875" style="1" customWidth="1"/>
    <col min="14591" max="14591" width="88.21875" style="1" customWidth="1"/>
    <col min="14592" max="14594" width="12.21875" style="1" customWidth="1"/>
    <col min="14595" max="14845" width="48.21875" style="1"/>
    <col min="14846" max="14846" width="25.21875" style="1" customWidth="1"/>
    <col min="14847" max="14847" width="88.21875" style="1" customWidth="1"/>
    <col min="14848" max="14850" width="12.21875" style="1" customWidth="1"/>
    <col min="14851" max="15101" width="48.21875" style="1"/>
    <col min="15102" max="15102" width="25.21875" style="1" customWidth="1"/>
    <col min="15103" max="15103" width="88.21875" style="1" customWidth="1"/>
    <col min="15104" max="15106" width="12.21875" style="1" customWidth="1"/>
    <col min="15107" max="15357" width="48.21875" style="1"/>
    <col min="15358" max="15358" width="25.21875" style="1" customWidth="1"/>
    <col min="15359" max="15359" width="88.21875" style="1" customWidth="1"/>
    <col min="15360" max="15362" width="12.21875" style="1" customWidth="1"/>
    <col min="15363" max="15613" width="48.21875" style="1"/>
    <col min="15614" max="15614" width="25.21875" style="1" customWidth="1"/>
    <col min="15615" max="15615" width="88.21875" style="1" customWidth="1"/>
    <col min="15616" max="15618" width="12.21875" style="1" customWidth="1"/>
    <col min="15619" max="15869" width="48.21875" style="1"/>
    <col min="15870" max="15870" width="25.21875" style="1" customWidth="1"/>
    <col min="15871" max="15871" width="88.21875" style="1" customWidth="1"/>
    <col min="15872" max="15874" width="12.21875" style="1" customWidth="1"/>
    <col min="15875" max="16125" width="48.21875" style="1"/>
    <col min="16126" max="16126" width="25.21875" style="1" customWidth="1"/>
    <col min="16127" max="16127" width="88.21875" style="1" customWidth="1"/>
    <col min="16128" max="16130" width="12.21875" style="1" customWidth="1"/>
    <col min="16131" max="16384" width="48.21875" style="1"/>
  </cols>
  <sheetData>
    <row r="1" spans="2:10" ht="17.399999999999999" x14ac:dyDescent="0.25">
      <c r="B1" s="309" t="s">
        <v>1002</v>
      </c>
      <c r="H1" s="1"/>
      <c r="I1" s="1"/>
    </row>
    <row r="2" spans="2:10" ht="18" customHeight="1" x14ac:dyDescent="0.25">
      <c r="B2" s="309" t="s">
        <v>1001</v>
      </c>
      <c r="C2" s="280"/>
      <c r="D2" s="280"/>
      <c r="E2" s="280"/>
      <c r="F2" s="280"/>
      <c r="G2" s="280"/>
    </row>
    <row r="3" spans="2:10" ht="17.399999999999999" x14ac:dyDescent="0.25">
      <c r="B3" s="310" t="s">
        <v>976</v>
      </c>
      <c r="C3" s="280"/>
      <c r="D3" s="280"/>
      <c r="E3" s="280"/>
      <c r="F3" s="280"/>
      <c r="G3" s="280"/>
    </row>
    <row r="4" spans="2:10" ht="18" customHeight="1" thickBot="1" x14ac:dyDescent="0.3">
      <c r="B4" s="311" t="s">
        <v>999</v>
      </c>
      <c r="C4" s="281"/>
      <c r="D4" s="281"/>
      <c r="E4" s="281"/>
      <c r="F4" s="281"/>
      <c r="G4" s="281"/>
    </row>
    <row r="5" spans="2:10" s="17" customFormat="1" ht="47.25" customHeight="1" thickTop="1" thickBot="1" x14ac:dyDescent="0.3">
      <c r="B5" s="551" t="s">
        <v>977</v>
      </c>
      <c r="C5" s="551"/>
      <c r="D5" s="552"/>
      <c r="E5" s="320" t="s">
        <v>0</v>
      </c>
      <c r="F5" s="321" t="s">
        <v>712</v>
      </c>
      <c r="G5" s="322" t="s">
        <v>713</v>
      </c>
      <c r="H5" s="282"/>
      <c r="I5" s="282"/>
      <c r="J5" s="282"/>
    </row>
    <row r="6" spans="2:10" ht="21" customHeight="1" thickTop="1" x14ac:dyDescent="0.25">
      <c r="B6" s="283" t="s">
        <v>978</v>
      </c>
      <c r="C6" s="284" t="str">
        <f>IF(OR('CUADRO 12'!F6&gt;'CUADRO 11'!$D$6),"***","")</f>
        <v/>
      </c>
      <c r="D6" s="285" t="str">
        <f>IF(OR('CUADRO 12'!G6&gt;'CUADRO 11'!$E$6),"xx","")</f>
        <v/>
      </c>
      <c r="E6" s="202">
        <f>+F6+G6</f>
        <v>0</v>
      </c>
      <c r="F6" s="312"/>
      <c r="G6" s="313"/>
    </row>
    <row r="7" spans="2:10" ht="21" customHeight="1" x14ac:dyDescent="0.25">
      <c r="B7" s="286" t="s">
        <v>979</v>
      </c>
      <c r="C7" s="287" t="str">
        <f>IF(OR('CUADRO 12'!F7&gt;'CUADRO 11'!$D$6),"***","")</f>
        <v/>
      </c>
      <c r="D7" s="288" t="str">
        <f>IF(OR('CUADRO 12'!G7&gt;'CUADRO 11'!$E$6),"xx","")</f>
        <v/>
      </c>
      <c r="E7" s="289">
        <f t="shared" ref="E7:E20" si="0">+F7+G7</f>
        <v>0</v>
      </c>
      <c r="F7" s="314"/>
      <c r="G7" s="315"/>
      <c r="H7" s="282"/>
    </row>
    <row r="8" spans="2:10" ht="21" customHeight="1" x14ac:dyDescent="0.25">
      <c r="B8" s="286" t="s">
        <v>980</v>
      </c>
      <c r="C8" s="287" t="str">
        <f>IF(OR('CUADRO 12'!F8&gt;'CUADRO 11'!$D$6),"***","")</f>
        <v/>
      </c>
      <c r="D8" s="288" t="str">
        <f>IF(OR('CUADRO 12'!G8&gt;'CUADRO 11'!$E$6),"xx","")</f>
        <v/>
      </c>
      <c r="E8" s="289">
        <f t="shared" si="0"/>
        <v>0</v>
      </c>
      <c r="F8" s="314"/>
      <c r="G8" s="315"/>
    </row>
    <row r="9" spans="2:10" ht="21" customHeight="1" x14ac:dyDescent="0.25">
      <c r="B9" s="286" t="s">
        <v>981</v>
      </c>
      <c r="C9" s="287" t="str">
        <f>IF(OR('CUADRO 12'!F9&gt;'CUADRO 11'!$D$6),"***","")</f>
        <v/>
      </c>
      <c r="D9" s="288" t="str">
        <f>IF(OR('CUADRO 12'!G9&gt;'CUADRO 11'!$E$6),"xx","")</f>
        <v/>
      </c>
      <c r="E9" s="289">
        <f t="shared" si="0"/>
        <v>0</v>
      </c>
      <c r="F9" s="314"/>
      <c r="G9" s="315"/>
    </row>
    <row r="10" spans="2:10" ht="21" customHeight="1" x14ac:dyDescent="0.25">
      <c r="B10" s="286" t="s">
        <v>982</v>
      </c>
      <c r="C10" s="287" t="str">
        <f>IF(OR('CUADRO 12'!F10&gt;'CUADRO 11'!$D$6),"***","")</f>
        <v/>
      </c>
      <c r="D10" s="288" t="str">
        <f>IF(OR('CUADRO 12'!G10&gt;'CUADRO 11'!$E$6),"xx","")</f>
        <v/>
      </c>
      <c r="E10" s="289">
        <f t="shared" si="0"/>
        <v>0</v>
      </c>
      <c r="F10" s="314"/>
      <c r="G10" s="315"/>
    </row>
    <row r="11" spans="2:10" ht="21" customHeight="1" x14ac:dyDescent="0.25">
      <c r="B11" s="286" t="s">
        <v>983</v>
      </c>
      <c r="C11" s="287" t="str">
        <f>IF(OR('CUADRO 12'!F11&gt;'CUADRO 11'!$D$6),"***","")</f>
        <v/>
      </c>
      <c r="D11" s="288" t="str">
        <f>IF(OR('CUADRO 12'!G11&gt;'CUADRO 11'!$E$6),"xx","")</f>
        <v/>
      </c>
      <c r="E11" s="289">
        <f t="shared" si="0"/>
        <v>0</v>
      </c>
      <c r="F11" s="314"/>
      <c r="G11" s="315"/>
    </row>
    <row r="12" spans="2:10" ht="21" customHeight="1" x14ac:dyDescent="0.25">
      <c r="B12" s="286" t="s">
        <v>984</v>
      </c>
      <c r="C12" s="287" t="str">
        <f>IF(OR('CUADRO 12'!F12&gt;'CUADRO 11'!$D$6),"***","")</f>
        <v/>
      </c>
      <c r="D12" s="288" t="str">
        <f>IF(OR('CUADRO 12'!G12&gt;'CUADRO 11'!$E$6),"xx","")</f>
        <v/>
      </c>
      <c r="E12" s="289">
        <f t="shared" si="0"/>
        <v>0</v>
      </c>
      <c r="F12" s="314"/>
      <c r="G12" s="315"/>
    </row>
    <row r="13" spans="2:10" ht="21" customHeight="1" x14ac:dyDescent="0.25">
      <c r="B13" s="286" t="s">
        <v>985</v>
      </c>
      <c r="C13" s="287" t="str">
        <f>IF(OR('CUADRO 12'!F13&gt;'CUADRO 11'!$D$6),"***","")</f>
        <v/>
      </c>
      <c r="D13" s="288" t="str">
        <f>IF(OR('CUADRO 12'!G13&gt;'CUADRO 11'!$E$6),"xx","")</f>
        <v/>
      </c>
      <c r="E13" s="289">
        <f t="shared" si="0"/>
        <v>0</v>
      </c>
      <c r="F13" s="314"/>
      <c r="G13" s="315"/>
    </row>
    <row r="14" spans="2:10" ht="21" customHeight="1" x14ac:dyDescent="0.25">
      <c r="B14" s="286" t="s">
        <v>986</v>
      </c>
      <c r="C14" s="287" t="str">
        <f>IF(OR('CUADRO 12'!F14&gt;'CUADRO 11'!$D$6),"***","")</f>
        <v/>
      </c>
      <c r="D14" s="288" t="str">
        <f>IF(OR('CUADRO 12'!G14&gt;'CUADRO 11'!$E$6),"xx","")</f>
        <v/>
      </c>
      <c r="E14" s="289">
        <f t="shared" si="0"/>
        <v>0</v>
      </c>
      <c r="F14" s="314"/>
      <c r="G14" s="315"/>
    </row>
    <row r="15" spans="2:10" ht="21" customHeight="1" x14ac:dyDescent="0.25">
      <c r="B15" s="286" t="s">
        <v>987</v>
      </c>
      <c r="C15" s="287" t="str">
        <f>IF(OR('CUADRO 12'!F15&gt;'CUADRO 11'!$D$6),"***","")</f>
        <v/>
      </c>
      <c r="D15" s="288" t="str">
        <f>IF(OR('CUADRO 12'!G15&gt;'CUADRO 11'!$E$6),"xx","")</f>
        <v/>
      </c>
      <c r="E15" s="289">
        <f t="shared" si="0"/>
        <v>0</v>
      </c>
      <c r="F15" s="314"/>
      <c r="G15" s="315"/>
    </row>
    <row r="16" spans="2:10" s="7" customFormat="1" ht="21" customHeight="1" x14ac:dyDescent="0.25">
      <c r="B16" s="286" t="s">
        <v>988</v>
      </c>
      <c r="C16" s="287" t="str">
        <f>IF(OR('CUADRO 12'!F16&gt;'CUADRO 11'!$D$6),"***","")</f>
        <v/>
      </c>
      <c r="D16" s="288" t="str">
        <f>IF(OR('CUADRO 12'!G16&gt;'CUADRO 11'!$E$6),"xx","")</f>
        <v/>
      </c>
      <c r="E16" s="289">
        <f t="shared" si="0"/>
        <v>0</v>
      </c>
      <c r="F16" s="314"/>
      <c r="G16" s="315"/>
    </row>
    <row r="17" spans="2:8" s="7" customFormat="1" ht="21" customHeight="1" x14ac:dyDescent="0.25">
      <c r="B17" s="286" t="s">
        <v>989</v>
      </c>
      <c r="C17" s="287" t="str">
        <f>IF(OR('CUADRO 12'!F17&gt;'CUADRO 11'!$D$6),"***","")</f>
        <v/>
      </c>
      <c r="D17" s="288" t="str">
        <f>IF(OR('CUADRO 12'!G17&gt;'CUADRO 11'!$E$6),"xx","")</f>
        <v/>
      </c>
      <c r="E17" s="289">
        <f t="shared" si="0"/>
        <v>0</v>
      </c>
      <c r="F17" s="314"/>
      <c r="G17" s="315"/>
    </row>
    <row r="18" spans="2:8" s="7" customFormat="1" ht="21" customHeight="1" x14ac:dyDescent="0.25">
      <c r="B18" s="286" t="s">
        <v>990</v>
      </c>
      <c r="C18" s="287" t="str">
        <f>IF(OR('CUADRO 12'!F18&gt;'CUADRO 11'!$D$6),"***","")</f>
        <v/>
      </c>
      <c r="D18" s="288" t="str">
        <f>IF(OR('CUADRO 12'!G18&gt;'CUADRO 11'!$E$6),"xx","")</f>
        <v/>
      </c>
      <c r="E18" s="289">
        <f t="shared" si="0"/>
        <v>0</v>
      </c>
      <c r="F18" s="314"/>
      <c r="G18" s="315"/>
    </row>
    <row r="19" spans="2:8" s="7" customFormat="1" ht="21" customHeight="1" x14ac:dyDescent="0.25">
      <c r="B19" s="286" t="s">
        <v>991</v>
      </c>
      <c r="C19" s="287" t="str">
        <f>IF(OR('CUADRO 12'!F19&gt;'CUADRO 11'!$D$6),"***","")</f>
        <v/>
      </c>
      <c r="D19" s="288" t="str">
        <f>IF(OR('CUADRO 12'!G19&gt;'CUADRO 11'!$E$6),"xx","")</f>
        <v/>
      </c>
      <c r="E19" s="289">
        <f t="shared" si="0"/>
        <v>0</v>
      </c>
      <c r="F19" s="314"/>
      <c r="G19" s="315"/>
      <c r="H19" s="290">
        <f>SUM(F6:F20)</f>
        <v>0</v>
      </c>
    </row>
    <row r="20" spans="2:8" s="7" customFormat="1" ht="21" customHeight="1" thickBot="1" x14ac:dyDescent="0.3">
      <c r="B20" s="291" t="s">
        <v>992</v>
      </c>
      <c r="C20" s="287" t="str">
        <f>IF(OR('CUADRO 12'!F20&gt;'CUADRO 11'!$D$6),"***","")</f>
        <v/>
      </c>
      <c r="D20" s="288" t="str">
        <f>IF(OR('CUADRO 12'!G20&gt;'CUADRO 11'!$E$6),"xx","")</f>
        <v/>
      </c>
      <c r="E20" s="292">
        <f t="shared" si="0"/>
        <v>0</v>
      </c>
      <c r="F20" s="316"/>
      <c r="G20" s="317"/>
      <c r="H20" s="290">
        <f>SUM(G6:G20)</f>
        <v>0</v>
      </c>
    </row>
    <row r="21" spans="2:8" s="7" customFormat="1" ht="37.5" customHeight="1" thickTop="1" x14ac:dyDescent="0.25">
      <c r="B21" s="553" t="str">
        <f>IF(AND('CUADRO 11'!D6&gt;0,H19=0),"En el Cuadro 11 indicó estudiantes hombres que estudian y trabajan, debe registrarlos en este cuadro, según la actividad o actividades que realizan.","")</f>
        <v/>
      </c>
      <c r="C21" s="553"/>
      <c r="D21" s="553"/>
      <c r="E21" s="1"/>
      <c r="F21" s="293" t="str">
        <f>IF(AND(B21="",H19&lt;'CUADRO 11'!D6),"XXX","")</f>
        <v/>
      </c>
      <c r="G21" s="293" t="str">
        <f>IF(AND(B22="",H20&lt;'CUADRO 11'!E6),"XXX","")</f>
        <v/>
      </c>
    </row>
    <row r="22" spans="2:8" s="7" customFormat="1" ht="37.5" customHeight="1" x14ac:dyDescent="0.25">
      <c r="B22" s="424" t="str">
        <f>IF(AND('CUADRO 11'!E6&gt;0,H20=0),"En el Cuadro 11 indicó estudiantes mujeres que estudian y trabajan, debe registrarlos en este cuadro, según la actividad o actividades que realizan.","")</f>
        <v/>
      </c>
      <c r="C22" s="424"/>
      <c r="D22" s="424"/>
      <c r="E22" s="424" t="str">
        <f>IF(OR(F21="XXX",G21="XXX"),"Está desglosando menos estudiantes que los indicados en el Cuadro 11, ya sea Hombres o Mujeres, según se indica con XXX debajo de la respectiva columna.","")</f>
        <v/>
      </c>
      <c r="F22" s="424"/>
      <c r="G22" s="424"/>
    </row>
    <row r="23" spans="2:8" s="7" customFormat="1" ht="37.5" customHeight="1" x14ac:dyDescent="0.25">
      <c r="B23" s="424" t="str">
        <f>IF(OR(C6="***",C7="***",C8="***",C9="***",C10="***",C11="***",C12="***",C13="***",C14="***",C15="***",C16="***",C17="***",C18="***",C19="***",C20="***"),"*** = La cifra de hombres indicada, no puede ser mayor al total de hombres que estudian y trabajan reportados en el Cuadro 11.","")</f>
        <v/>
      </c>
      <c r="C23" s="424"/>
      <c r="D23" s="424"/>
      <c r="E23" s="424"/>
      <c r="F23" s="424"/>
      <c r="G23" s="424"/>
    </row>
    <row r="24" spans="2:8" s="7" customFormat="1" ht="37.5" customHeight="1" x14ac:dyDescent="0.25">
      <c r="B24" s="424" t="str">
        <f>IF(OR(D6="xx",D7="xx",D8="xx",D9="xx",D10="xx",D11="xx",D12="xx",D13="xx",D14="xx",D15="xx",D16="xx",D17="xx",D18="xx",D19="xx",D20="xx"),"xx = La cifra de mujeres indicada, no puede ser mayor al total de mujeres que estudian y trabajan reportadas en el Cuadro 11.","")</f>
        <v/>
      </c>
      <c r="C24" s="424"/>
      <c r="D24" s="424"/>
      <c r="E24" s="424"/>
      <c r="F24" s="424"/>
      <c r="G24" s="424"/>
    </row>
    <row r="25" spans="2:8" s="7" customFormat="1" ht="6" customHeight="1" x14ac:dyDescent="0.25">
      <c r="B25" s="294"/>
      <c r="C25" s="295"/>
      <c r="D25" s="294"/>
      <c r="E25" s="203"/>
      <c r="F25" s="203"/>
      <c r="G25" s="203"/>
    </row>
    <row r="26" spans="2:8" s="7" customFormat="1" ht="15" x14ac:dyDescent="0.25">
      <c r="B26" s="278" t="s">
        <v>974</v>
      </c>
      <c r="C26" s="278"/>
      <c r="D26" s="278"/>
      <c r="E26" s="8"/>
      <c r="F26" s="279"/>
      <c r="G26" s="279"/>
    </row>
    <row r="27" spans="2:8" s="7" customFormat="1" ht="23.25" customHeight="1" x14ac:dyDescent="0.25">
      <c r="B27" s="533"/>
      <c r="C27" s="534"/>
      <c r="D27" s="534"/>
      <c r="E27" s="543"/>
      <c r="F27" s="543"/>
      <c r="G27" s="544"/>
    </row>
    <row r="28" spans="2:8" s="7" customFormat="1" ht="23.25" customHeight="1" x14ac:dyDescent="0.25">
      <c r="B28" s="545"/>
      <c r="C28" s="546"/>
      <c r="D28" s="546"/>
      <c r="E28" s="546"/>
      <c r="F28" s="546"/>
      <c r="G28" s="547"/>
    </row>
    <row r="29" spans="2:8" s="7" customFormat="1" ht="23.25" customHeight="1" x14ac:dyDescent="0.25">
      <c r="B29" s="545"/>
      <c r="C29" s="546"/>
      <c r="D29" s="546"/>
      <c r="E29" s="546"/>
      <c r="F29" s="546"/>
      <c r="G29" s="547"/>
    </row>
    <row r="30" spans="2:8" s="7" customFormat="1" ht="23.25" customHeight="1" x14ac:dyDescent="0.25">
      <c r="B30" s="548"/>
      <c r="C30" s="549"/>
      <c r="D30" s="549"/>
      <c r="E30" s="549"/>
      <c r="F30" s="549"/>
      <c r="G30" s="550"/>
    </row>
    <row r="31" spans="2:8" s="7" customFormat="1" x14ac:dyDescent="0.25">
      <c r="B31" s="1"/>
      <c r="C31" s="1"/>
      <c r="D31" s="1"/>
      <c r="E31" s="1"/>
      <c r="F31" s="296"/>
      <c r="G31" s="296"/>
    </row>
  </sheetData>
  <sheetProtection algorithmName="SHA-512" hashValue="dx7CXcX5rQdr8xiV+7X4067wYqNgAxbmD9alnnPQ0dSVfbHm1/gvfIAOGq7DntLZH/WRoHq9VjG9SJMVIWPS6A==" saltValue="F9nUnuphpQ0GrSFT1zcveQ==" spinCount="100000" sheet="1" objects="1" scenarios="1"/>
  <mergeCells count="7">
    <mergeCell ref="B27:G30"/>
    <mergeCell ref="B5:D5"/>
    <mergeCell ref="B21:D21"/>
    <mergeCell ref="B22:D22"/>
    <mergeCell ref="E22:G24"/>
    <mergeCell ref="B23:D23"/>
    <mergeCell ref="B24:D24"/>
  </mergeCells>
  <conditionalFormatting sqref="B21:D22">
    <cfRule type="notContainsBlanks" dxfId="2" priority="3">
      <formula>LEN(TRIM(B21))&gt;0</formula>
    </cfRule>
  </conditionalFormatting>
  <conditionalFormatting sqref="E6:E20 E25">
    <cfRule type="cellIs" dxfId="1" priority="2" operator="equal">
      <formula>0</formula>
    </cfRule>
  </conditionalFormatting>
  <conditionalFormatting sqref="E22:G24">
    <cfRule type="notContainsBlanks" dxfId="0" priority="1">
      <formula>LEN(TRIM(E22))&gt;0</formula>
    </cfRule>
  </conditionalFormatting>
  <dataValidations count="1">
    <dataValidation allowBlank="1" showErrorMessage="1" sqref="E6:G20" xr:uid="{00000000-0002-0000-0E00-000000000000}"/>
  </dataValidations>
  <printOptions horizontalCentered="1"/>
  <pageMargins left="0.23622047244094491" right="0.23622047244094491" top="0.15748031496062992" bottom="0.47244094488188981" header="0.31496062992125984" footer="0.27559055118110237"/>
  <pageSetup scale="83" orientation="landscape" r:id="rId1"/>
  <headerFooter>
    <oddFooter>&amp;R&amp;"+,Negrita Cursiva"Aula Edad,&amp;"Malgun Gothic,Cursiva"&amp;9 &amp;"+,Cursiva"&amp;11página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S31"/>
  <sheetViews>
    <sheetView zoomScale="80" zoomScaleNormal="80" workbookViewId="0">
      <pane ySplit="2" topLeftCell="A3" activePane="bottomLeft" state="frozen"/>
      <selection activeCell="A14" sqref="A14"/>
      <selection pane="bottomLeft" activeCell="I3" sqref="I3:I31"/>
    </sheetView>
  </sheetViews>
  <sheetFormatPr baseColWidth="10" defaultColWidth="11.44140625" defaultRowHeight="14.4" x14ac:dyDescent="0.3"/>
  <cols>
    <col min="1" max="1" width="11.5546875" style="2" bestFit="1" customWidth="1"/>
    <col min="2" max="2" width="11.21875" style="2" bestFit="1" customWidth="1"/>
    <col min="3" max="3" width="41" style="2" bestFit="1" customWidth="1"/>
    <col min="4" max="4" width="19.77734375" style="2" bestFit="1" customWidth="1"/>
    <col min="5" max="5" width="8.21875" style="2" bestFit="1" customWidth="1"/>
    <col min="6" max="6" width="5.5546875" style="2" bestFit="1" customWidth="1"/>
    <col min="7" max="7" width="7.21875" style="2" bestFit="1" customWidth="1"/>
    <col min="8" max="8" width="6.21875" style="2" bestFit="1" customWidth="1"/>
    <col min="9" max="9" width="8" style="2" customWidth="1"/>
    <col min="10" max="10" width="14.21875" style="2" bestFit="1" customWidth="1"/>
    <col min="11" max="11" width="11.77734375" style="2" bestFit="1" customWidth="1"/>
    <col min="12" max="13" width="12.77734375" style="2" bestFit="1" customWidth="1"/>
    <col min="14" max="14" width="17.44140625" style="2" bestFit="1" customWidth="1"/>
    <col min="15" max="15" width="36" style="2" bestFit="1" customWidth="1"/>
    <col min="16" max="17" width="13.77734375" style="2" customWidth="1"/>
    <col min="18" max="16384" width="11.44140625" style="1"/>
  </cols>
  <sheetData>
    <row r="1" spans="1:19" x14ac:dyDescent="0.3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</row>
    <row r="2" spans="1:19" s="4" customFormat="1" x14ac:dyDescent="0.3">
      <c r="A2" s="3" t="s">
        <v>22</v>
      </c>
      <c r="B2" s="3" t="s">
        <v>21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1336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36</v>
      </c>
      <c r="S2" s="3" t="s">
        <v>21</v>
      </c>
    </row>
    <row r="3" spans="1:19" ht="15" x14ac:dyDescent="0.35">
      <c r="A3" s="331" t="s">
        <v>1326</v>
      </c>
      <c r="B3" s="331" t="s">
        <v>1325</v>
      </c>
      <c r="C3" s="331" t="s">
        <v>38</v>
      </c>
      <c r="D3" s="331" t="s">
        <v>68</v>
      </c>
      <c r="E3" s="331" t="s">
        <v>9</v>
      </c>
      <c r="F3" s="331" t="s">
        <v>39</v>
      </c>
      <c r="G3" s="331" t="s">
        <v>16</v>
      </c>
      <c r="H3" s="331" t="s">
        <v>9</v>
      </c>
      <c r="I3" s="361" t="str">
        <f t="shared" ref="I3:I31" si="0">CONCATENATE(F3,"-",G3,"-",H3)</f>
        <v>2-10-04</v>
      </c>
      <c r="J3" s="331" t="s">
        <v>52</v>
      </c>
      <c r="K3" s="331" t="s">
        <v>68</v>
      </c>
      <c r="L3" s="331" t="s">
        <v>1337</v>
      </c>
      <c r="M3" s="331" t="s">
        <v>38</v>
      </c>
      <c r="N3" s="331" t="s">
        <v>128</v>
      </c>
      <c r="O3" s="331" t="s">
        <v>1345</v>
      </c>
      <c r="P3" s="331">
        <v>24743572</v>
      </c>
      <c r="Q3" s="331">
        <v>24743572</v>
      </c>
      <c r="S3" s="331" t="s">
        <v>1325</v>
      </c>
    </row>
    <row r="4" spans="1:19" ht="15" x14ac:dyDescent="0.35">
      <c r="A4" s="331" t="s">
        <v>110</v>
      </c>
      <c r="B4" s="331" t="s">
        <v>107</v>
      </c>
      <c r="C4" s="331" t="s">
        <v>638</v>
      </c>
      <c r="D4" s="331" t="s">
        <v>67</v>
      </c>
      <c r="E4" s="331" t="s">
        <v>11</v>
      </c>
      <c r="F4" s="331" t="s">
        <v>66</v>
      </c>
      <c r="G4" s="331" t="s">
        <v>15</v>
      </c>
      <c r="H4" s="331" t="s">
        <v>6</v>
      </c>
      <c r="I4" s="361" t="str">
        <f t="shared" si="0"/>
        <v>4-09-01</v>
      </c>
      <c r="J4" s="331" t="s">
        <v>67</v>
      </c>
      <c r="K4" s="331" t="s">
        <v>97</v>
      </c>
      <c r="L4" s="331" t="s">
        <v>97</v>
      </c>
      <c r="M4" s="331" t="s">
        <v>97</v>
      </c>
      <c r="N4" s="331" t="s">
        <v>128</v>
      </c>
      <c r="O4" s="331" t="s">
        <v>1346</v>
      </c>
      <c r="P4" s="331">
        <v>22370843</v>
      </c>
      <c r="Q4" s="331">
        <v>22622859</v>
      </c>
      <c r="S4" s="331" t="s">
        <v>107</v>
      </c>
    </row>
    <row r="5" spans="1:19" ht="15" x14ac:dyDescent="0.35">
      <c r="A5" s="331" t="s">
        <v>114</v>
      </c>
      <c r="B5" s="331" t="s">
        <v>113</v>
      </c>
      <c r="C5" s="331" t="s">
        <v>115</v>
      </c>
      <c r="D5" s="331" t="s">
        <v>645</v>
      </c>
      <c r="E5" s="331" t="s">
        <v>11</v>
      </c>
      <c r="F5" s="331" t="s">
        <v>37</v>
      </c>
      <c r="G5" s="331" t="s">
        <v>16</v>
      </c>
      <c r="H5" s="331" t="s">
        <v>10</v>
      </c>
      <c r="I5" s="361" t="str">
        <f t="shared" si="0"/>
        <v>1-10-05</v>
      </c>
      <c r="J5" s="331" t="s">
        <v>38</v>
      </c>
      <c r="K5" s="331" t="s">
        <v>1267</v>
      </c>
      <c r="L5" s="331" t="s">
        <v>1283</v>
      </c>
      <c r="M5" s="331" t="s">
        <v>115</v>
      </c>
      <c r="N5" s="331" t="s">
        <v>128</v>
      </c>
      <c r="O5" s="331" t="s">
        <v>1347</v>
      </c>
      <c r="P5" s="331">
        <v>22542637</v>
      </c>
      <c r="Q5" s="331">
        <v>0</v>
      </c>
      <c r="S5" s="331" t="s">
        <v>113</v>
      </c>
    </row>
    <row r="6" spans="1:19" ht="15" x14ac:dyDescent="0.35">
      <c r="A6" s="331" t="s">
        <v>117</v>
      </c>
      <c r="B6" s="331" t="s">
        <v>116</v>
      </c>
      <c r="C6" s="331" t="s">
        <v>118</v>
      </c>
      <c r="D6" s="331" t="s">
        <v>58</v>
      </c>
      <c r="E6" s="331" t="s">
        <v>6</v>
      </c>
      <c r="F6" s="331" t="s">
        <v>57</v>
      </c>
      <c r="G6" s="331" t="s">
        <v>6</v>
      </c>
      <c r="H6" s="331" t="s">
        <v>14</v>
      </c>
      <c r="I6" s="361" t="str">
        <f t="shared" si="0"/>
        <v>6-01-08</v>
      </c>
      <c r="J6" s="331" t="s">
        <v>58</v>
      </c>
      <c r="K6" s="331" t="s">
        <v>58</v>
      </c>
      <c r="L6" s="331" t="s">
        <v>1295</v>
      </c>
      <c r="M6" s="331" t="s">
        <v>118</v>
      </c>
      <c r="N6" s="331" t="s">
        <v>128</v>
      </c>
      <c r="O6" s="331" t="s">
        <v>1303</v>
      </c>
      <c r="P6" s="331">
        <v>26632219</v>
      </c>
      <c r="Q6" s="331">
        <v>26632219</v>
      </c>
      <c r="S6" s="331" t="s">
        <v>116</v>
      </c>
    </row>
    <row r="7" spans="1:19" ht="15" x14ac:dyDescent="0.35">
      <c r="A7" s="331" t="s">
        <v>92</v>
      </c>
      <c r="B7" s="331" t="s">
        <v>91</v>
      </c>
      <c r="C7" s="331" t="s">
        <v>93</v>
      </c>
      <c r="D7" s="331" t="s">
        <v>40</v>
      </c>
      <c r="E7" s="331" t="s">
        <v>8</v>
      </c>
      <c r="F7" s="331" t="s">
        <v>37</v>
      </c>
      <c r="G7" s="331" t="s">
        <v>65</v>
      </c>
      <c r="H7" s="331" t="s">
        <v>9</v>
      </c>
      <c r="I7" s="361" t="str">
        <f t="shared" si="0"/>
        <v>1-15-04</v>
      </c>
      <c r="J7" s="331" t="s">
        <v>38</v>
      </c>
      <c r="K7" s="331" t="s">
        <v>1270</v>
      </c>
      <c r="L7" s="331" t="s">
        <v>59</v>
      </c>
      <c r="M7" s="331" t="s">
        <v>59</v>
      </c>
      <c r="N7" s="331" t="s">
        <v>128</v>
      </c>
      <c r="O7" s="331" t="s">
        <v>1289</v>
      </c>
      <c r="P7" s="331">
        <v>22733968</v>
      </c>
      <c r="Q7" s="331">
        <v>0</v>
      </c>
      <c r="S7" s="331" t="s">
        <v>91</v>
      </c>
    </row>
    <row r="8" spans="1:19" ht="15" x14ac:dyDescent="0.35">
      <c r="A8" s="331" t="s">
        <v>106</v>
      </c>
      <c r="B8" s="331" t="s">
        <v>104</v>
      </c>
      <c r="C8" s="331" t="s">
        <v>684</v>
      </c>
      <c r="D8" s="331" t="s">
        <v>68</v>
      </c>
      <c r="E8" s="331" t="s">
        <v>10</v>
      </c>
      <c r="F8" s="331" t="s">
        <v>39</v>
      </c>
      <c r="G8" s="331" t="s">
        <v>16</v>
      </c>
      <c r="H8" s="331" t="s">
        <v>11</v>
      </c>
      <c r="I8" s="361" t="str">
        <f t="shared" si="0"/>
        <v>2-10-06</v>
      </c>
      <c r="J8" s="331" t="s">
        <v>52</v>
      </c>
      <c r="K8" s="331" t="s">
        <v>68</v>
      </c>
      <c r="L8" s="331" t="s">
        <v>1296</v>
      </c>
      <c r="M8" s="331" t="s">
        <v>103</v>
      </c>
      <c r="N8" s="331" t="s">
        <v>128</v>
      </c>
      <c r="O8" s="331" t="s">
        <v>105</v>
      </c>
      <c r="P8" s="331">
        <v>24733311</v>
      </c>
      <c r="Q8" s="331">
        <v>24733311</v>
      </c>
      <c r="S8" s="331" t="s">
        <v>104</v>
      </c>
    </row>
    <row r="9" spans="1:19" ht="15" x14ac:dyDescent="0.35">
      <c r="A9" s="331" t="s">
        <v>1271</v>
      </c>
      <c r="B9" s="331" t="s">
        <v>1272</v>
      </c>
      <c r="C9" s="331" t="s">
        <v>1273</v>
      </c>
      <c r="D9" s="331" t="s">
        <v>645</v>
      </c>
      <c r="E9" s="331" t="s">
        <v>11</v>
      </c>
      <c r="F9" s="331" t="s">
        <v>37</v>
      </c>
      <c r="G9" s="331" t="s">
        <v>16</v>
      </c>
      <c r="H9" s="331" t="s">
        <v>9</v>
      </c>
      <c r="I9" s="361" t="str">
        <f t="shared" si="0"/>
        <v>1-10-04</v>
      </c>
      <c r="J9" s="331" t="s">
        <v>38</v>
      </c>
      <c r="K9" s="331" t="s">
        <v>1267</v>
      </c>
      <c r="L9" s="331" t="s">
        <v>1268</v>
      </c>
      <c r="M9" s="331" t="s">
        <v>1274</v>
      </c>
      <c r="N9" s="331" t="s">
        <v>128</v>
      </c>
      <c r="O9" s="331" t="s">
        <v>1348</v>
      </c>
      <c r="P9" s="331">
        <v>22756967</v>
      </c>
      <c r="Q9" s="331">
        <v>0</v>
      </c>
      <c r="S9" s="331" t="s">
        <v>1272</v>
      </c>
    </row>
    <row r="10" spans="1:19" ht="15" x14ac:dyDescent="0.35">
      <c r="A10" s="331" t="s">
        <v>126</v>
      </c>
      <c r="B10" s="331" t="s">
        <v>125</v>
      </c>
      <c r="C10" s="331" t="s">
        <v>127</v>
      </c>
      <c r="D10" s="331" t="s">
        <v>41</v>
      </c>
      <c r="E10" s="331" t="s">
        <v>7</v>
      </c>
      <c r="F10" s="331" t="s">
        <v>37</v>
      </c>
      <c r="G10" s="331" t="s">
        <v>8</v>
      </c>
      <c r="H10" s="331" t="s">
        <v>8</v>
      </c>
      <c r="I10" s="361" t="str">
        <f t="shared" si="0"/>
        <v>1-03-03</v>
      </c>
      <c r="J10" s="331" t="s">
        <v>38</v>
      </c>
      <c r="K10" s="331" t="s">
        <v>41</v>
      </c>
      <c r="L10" s="331" t="s">
        <v>1292</v>
      </c>
      <c r="M10" s="331" t="s">
        <v>656</v>
      </c>
      <c r="N10" s="331" t="s">
        <v>128</v>
      </c>
      <c r="O10" s="331" t="s">
        <v>85</v>
      </c>
      <c r="P10" s="331">
        <v>22757622</v>
      </c>
      <c r="Q10" s="331">
        <v>22757622</v>
      </c>
      <c r="S10" s="331" t="s">
        <v>125</v>
      </c>
    </row>
    <row r="11" spans="1:19" ht="15" x14ac:dyDescent="0.35">
      <c r="A11" s="331" t="s">
        <v>47</v>
      </c>
      <c r="B11" s="331" t="s">
        <v>46</v>
      </c>
      <c r="C11" s="331" t="s">
        <v>48</v>
      </c>
      <c r="D11" s="331" t="s">
        <v>645</v>
      </c>
      <c r="E11" s="331" t="s">
        <v>6</v>
      </c>
      <c r="F11" s="331" t="s">
        <v>37</v>
      </c>
      <c r="G11" s="331" t="s">
        <v>6</v>
      </c>
      <c r="H11" s="331" t="s">
        <v>8</v>
      </c>
      <c r="I11" s="361" t="str">
        <f t="shared" si="0"/>
        <v>1-01-03</v>
      </c>
      <c r="J11" s="331" t="s">
        <v>38</v>
      </c>
      <c r="K11" s="331" t="s">
        <v>38</v>
      </c>
      <c r="L11" s="331" t="s">
        <v>1285</v>
      </c>
      <c r="M11" s="331" t="s">
        <v>49</v>
      </c>
      <c r="N11" s="331" t="s">
        <v>128</v>
      </c>
      <c r="O11" s="331" t="s">
        <v>657</v>
      </c>
      <c r="P11" s="331">
        <v>40816010</v>
      </c>
      <c r="Q11" s="331">
        <v>0</v>
      </c>
      <c r="S11" s="331" t="s">
        <v>46</v>
      </c>
    </row>
    <row r="12" spans="1:19" ht="15" x14ac:dyDescent="0.35">
      <c r="A12" s="331" t="s">
        <v>79</v>
      </c>
      <c r="B12" s="331" t="s">
        <v>78</v>
      </c>
      <c r="C12" s="331" t="s">
        <v>80</v>
      </c>
      <c r="D12" s="331" t="s">
        <v>646</v>
      </c>
      <c r="E12" s="331" t="s">
        <v>8</v>
      </c>
      <c r="F12" s="331" t="s">
        <v>37</v>
      </c>
      <c r="G12" s="331" t="s">
        <v>7</v>
      </c>
      <c r="H12" s="331" t="s">
        <v>7</v>
      </c>
      <c r="I12" s="361" t="str">
        <f t="shared" si="0"/>
        <v>1-02-02</v>
      </c>
      <c r="J12" s="331" t="s">
        <v>38</v>
      </c>
      <c r="K12" s="331" t="s">
        <v>1269</v>
      </c>
      <c r="L12" s="331" t="s">
        <v>73</v>
      </c>
      <c r="M12" s="331" t="s">
        <v>73</v>
      </c>
      <c r="N12" s="331" t="s">
        <v>128</v>
      </c>
      <c r="O12" s="331" t="s">
        <v>1288</v>
      </c>
      <c r="P12" s="331">
        <v>22281922</v>
      </c>
      <c r="Q12" s="331">
        <v>22885446</v>
      </c>
      <c r="S12" s="331" t="s">
        <v>78</v>
      </c>
    </row>
    <row r="13" spans="1:19" ht="15" x14ac:dyDescent="0.35">
      <c r="A13" s="331" t="s">
        <v>98</v>
      </c>
      <c r="B13" s="331" t="s">
        <v>96</v>
      </c>
      <c r="C13" s="331" t="s">
        <v>99</v>
      </c>
      <c r="D13" s="331" t="s">
        <v>52</v>
      </c>
      <c r="E13" s="331" t="s">
        <v>6</v>
      </c>
      <c r="F13" s="331" t="s">
        <v>39</v>
      </c>
      <c r="G13" s="331" t="s">
        <v>6</v>
      </c>
      <c r="H13" s="331" t="s">
        <v>6</v>
      </c>
      <c r="I13" s="361" t="str">
        <f t="shared" si="0"/>
        <v>2-01-01</v>
      </c>
      <c r="J13" s="331" t="s">
        <v>52</v>
      </c>
      <c r="K13" s="331" t="s">
        <v>52</v>
      </c>
      <c r="L13" s="331" t="s">
        <v>52</v>
      </c>
      <c r="M13" s="331" t="s">
        <v>653</v>
      </c>
      <c r="N13" s="331" t="s">
        <v>128</v>
      </c>
      <c r="O13" s="331" t="s">
        <v>100</v>
      </c>
      <c r="P13" s="331">
        <v>24403946</v>
      </c>
      <c r="Q13" s="331">
        <v>24403655</v>
      </c>
      <c r="S13" s="331" t="s">
        <v>96</v>
      </c>
    </row>
    <row r="14" spans="1:19" ht="15" x14ac:dyDescent="0.35">
      <c r="A14" s="331" t="s">
        <v>44</v>
      </c>
      <c r="B14" s="331" t="s">
        <v>43</v>
      </c>
      <c r="C14" s="331" t="s">
        <v>648</v>
      </c>
      <c r="D14" s="331" t="s">
        <v>646</v>
      </c>
      <c r="E14" s="331" t="s">
        <v>6</v>
      </c>
      <c r="F14" s="331" t="s">
        <v>37</v>
      </c>
      <c r="G14" s="331" t="s">
        <v>6</v>
      </c>
      <c r="H14" s="331" t="s">
        <v>7</v>
      </c>
      <c r="I14" s="361" t="str">
        <f t="shared" si="0"/>
        <v>1-01-02</v>
      </c>
      <c r="J14" s="331" t="s">
        <v>38</v>
      </c>
      <c r="K14" s="331" t="s">
        <v>38</v>
      </c>
      <c r="L14" s="331" t="s">
        <v>1279</v>
      </c>
      <c r="M14" s="331" t="s">
        <v>651</v>
      </c>
      <c r="N14" s="331" t="s">
        <v>128</v>
      </c>
      <c r="O14" s="331" t="s">
        <v>95</v>
      </c>
      <c r="P14" s="331">
        <v>22335097</v>
      </c>
      <c r="Q14" s="331">
        <v>22335097</v>
      </c>
      <c r="S14" s="331" t="s">
        <v>43</v>
      </c>
    </row>
    <row r="15" spans="1:19" ht="15" x14ac:dyDescent="0.35">
      <c r="A15" s="331" t="s">
        <v>75</v>
      </c>
      <c r="B15" s="331" t="s">
        <v>74</v>
      </c>
      <c r="C15" s="331" t="s">
        <v>76</v>
      </c>
      <c r="D15" s="331" t="s">
        <v>645</v>
      </c>
      <c r="E15" s="331" t="s">
        <v>6</v>
      </c>
      <c r="F15" s="331" t="s">
        <v>37</v>
      </c>
      <c r="G15" s="331" t="s">
        <v>6</v>
      </c>
      <c r="H15" s="331" t="s">
        <v>16</v>
      </c>
      <c r="I15" s="361" t="str">
        <f t="shared" si="0"/>
        <v>1-01-10</v>
      </c>
      <c r="J15" s="331" t="s">
        <v>38</v>
      </c>
      <c r="K15" s="331" t="s">
        <v>38</v>
      </c>
      <c r="L15" s="331" t="s">
        <v>1278</v>
      </c>
      <c r="M15" s="331" t="s">
        <v>77</v>
      </c>
      <c r="N15" s="331" t="s">
        <v>128</v>
      </c>
      <c r="O15" s="331" t="s">
        <v>963</v>
      </c>
      <c r="P15" s="331">
        <v>22261043</v>
      </c>
      <c r="Q15" s="331">
        <v>22262415</v>
      </c>
      <c r="S15" s="331" t="s">
        <v>74</v>
      </c>
    </row>
    <row r="16" spans="1:19" ht="15" x14ac:dyDescent="0.35">
      <c r="A16" s="331" t="s">
        <v>109</v>
      </c>
      <c r="B16" s="331" t="s">
        <v>108</v>
      </c>
      <c r="C16" s="331" t="s">
        <v>1297</v>
      </c>
      <c r="D16" s="331" t="s">
        <v>67</v>
      </c>
      <c r="E16" s="331" t="s">
        <v>7</v>
      </c>
      <c r="F16" s="331" t="s">
        <v>66</v>
      </c>
      <c r="G16" s="331" t="s">
        <v>6</v>
      </c>
      <c r="H16" s="331" t="s">
        <v>8</v>
      </c>
      <c r="I16" s="361" t="str">
        <f t="shared" si="0"/>
        <v>4-01-03</v>
      </c>
      <c r="J16" s="331" t="s">
        <v>67</v>
      </c>
      <c r="K16" s="331" t="s">
        <v>67</v>
      </c>
      <c r="L16" s="331" t="s">
        <v>1282</v>
      </c>
      <c r="M16" s="331" t="s">
        <v>654</v>
      </c>
      <c r="N16" s="331" t="s">
        <v>128</v>
      </c>
      <c r="O16" s="331" t="s">
        <v>1349</v>
      </c>
      <c r="P16" s="331">
        <v>22371887</v>
      </c>
      <c r="Q16" s="331">
        <v>22371887</v>
      </c>
      <c r="S16" s="331" t="s">
        <v>108</v>
      </c>
    </row>
    <row r="17" spans="1:19" ht="15" x14ac:dyDescent="0.35">
      <c r="A17" s="331" t="s">
        <v>1298</v>
      </c>
      <c r="B17" s="331" t="s">
        <v>1299</v>
      </c>
      <c r="C17" s="331" t="s">
        <v>1300</v>
      </c>
      <c r="D17" s="331" t="s">
        <v>94</v>
      </c>
      <c r="E17" s="331" t="s">
        <v>7</v>
      </c>
      <c r="F17" s="331" t="s">
        <v>72</v>
      </c>
      <c r="G17" s="331" t="s">
        <v>6</v>
      </c>
      <c r="H17" s="331" t="s">
        <v>6</v>
      </c>
      <c r="I17" s="361" t="str">
        <f t="shared" si="0"/>
        <v>5-01-01</v>
      </c>
      <c r="J17" s="331" t="s">
        <v>1293</v>
      </c>
      <c r="K17" s="331" t="s">
        <v>94</v>
      </c>
      <c r="L17" s="331" t="s">
        <v>94</v>
      </c>
      <c r="M17" s="331" t="s">
        <v>1294</v>
      </c>
      <c r="N17" s="331" t="s">
        <v>128</v>
      </c>
      <c r="O17" s="331" t="s">
        <v>1301</v>
      </c>
      <c r="P17" s="331">
        <v>26661673</v>
      </c>
      <c r="Q17" s="331">
        <v>0</v>
      </c>
      <c r="S17" s="331" t="s">
        <v>1299</v>
      </c>
    </row>
    <row r="18" spans="1:19" ht="15" x14ac:dyDescent="0.35">
      <c r="A18" s="331" t="s">
        <v>50</v>
      </c>
      <c r="B18" s="331" t="s">
        <v>42</v>
      </c>
      <c r="C18" s="331" t="s">
        <v>51</v>
      </c>
      <c r="D18" s="331" t="s">
        <v>645</v>
      </c>
      <c r="E18" s="331" t="s">
        <v>7</v>
      </c>
      <c r="F18" s="331" t="s">
        <v>37</v>
      </c>
      <c r="G18" s="331" t="s">
        <v>6</v>
      </c>
      <c r="H18" s="331" t="s">
        <v>9</v>
      </c>
      <c r="I18" s="361" t="str">
        <f t="shared" si="0"/>
        <v>1-01-04</v>
      </c>
      <c r="J18" s="331" t="s">
        <v>38</v>
      </c>
      <c r="K18" s="331" t="s">
        <v>38</v>
      </c>
      <c r="L18" s="331" t="s">
        <v>1281</v>
      </c>
      <c r="M18" s="331" t="s">
        <v>650</v>
      </c>
      <c r="N18" s="331" t="s">
        <v>128</v>
      </c>
      <c r="O18" s="331" t="s">
        <v>961</v>
      </c>
      <c r="P18" s="331">
        <v>22335425</v>
      </c>
      <c r="Q18" s="331">
        <v>22569681</v>
      </c>
      <c r="S18" s="331" t="s">
        <v>42</v>
      </c>
    </row>
    <row r="19" spans="1:19" ht="15" x14ac:dyDescent="0.35">
      <c r="A19" s="331" t="s">
        <v>70</v>
      </c>
      <c r="B19" s="331" t="s">
        <v>69</v>
      </c>
      <c r="C19" s="331" t="s">
        <v>647</v>
      </c>
      <c r="D19" s="331" t="s">
        <v>646</v>
      </c>
      <c r="E19" s="331" t="s">
        <v>7</v>
      </c>
      <c r="F19" s="331" t="s">
        <v>37</v>
      </c>
      <c r="G19" s="331" t="s">
        <v>6</v>
      </c>
      <c r="H19" s="331" t="s">
        <v>15</v>
      </c>
      <c r="I19" s="361" t="str">
        <f t="shared" si="0"/>
        <v>1-01-09</v>
      </c>
      <c r="J19" s="331" t="s">
        <v>38</v>
      </c>
      <c r="K19" s="331" t="s">
        <v>38</v>
      </c>
      <c r="L19" s="331" t="s">
        <v>1277</v>
      </c>
      <c r="M19" s="331" t="s">
        <v>647</v>
      </c>
      <c r="N19" s="331" t="s">
        <v>128</v>
      </c>
      <c r="O19" s="331" t="s">
        <v>962</v>
      </c>
      <c r="P19" s="331">
        <v>22130880</v>
      </c>
      <c r="Q19" s="331">
        <v>22130880</v>
      </c>
      <c r="S19" s="331" t="s">
        <v>69</v>
      </c>
    </row>
    <row r="20" spans="1:19" ht="15" x14ac:dyDescent="0.35">
      <c r="A20" s="331" t="s">
        <v>1328</v>
      </c>
      <c r="B20" s="331" t="s">
        <v>1327</v>
      </c>
      <c r="C20" s="331" t="s">
        <v>1329</v>
      </c>
      <c r="D20" s="331" t="s">
        <v>68</v>
      </c>
      <c r="E20" s="331" t="s">
        <v>15</v>
      </c>
      <c r="F20" s="331" t="s">
        <v>39</v>
      </c>
      <c r="G20" s="331" t="s">
        <v>1338</v>
      </c>
      <c r="H20" s="331" t="s">
        <v>6</v>
      </c>
      <c r="I20" s="361" t="str">
        <f t="shared" si="0"/>
        <v>2-14-01</v>
      </c>
      <c r="J20" s="331" t="s">
        <v>52</v>
      </c>
      <c r="K20" s="331" t="s">
        <v>1339</v>
      </c>
      <c r="L20" s="331" t="s">
        <v>1339</v>
      </c>
      <c r="M20" s="331" t="s">
        <v>1339</v>
      </c>
      <c r="N20" s="331" t="s">
        <v>128</v>
      </c>
      <c r="O20" s="331" t="s">
        <v>1350</v>
      </c>
      <c r="P20" s="331">
        <v>24711678</v>
      </c>
      <c r="Q20" s="331">
        <v>24711678</v>
      </c>
      <c r="S20" s="331" t="s">
        <v>1327</v>
      </c>
    </row>
    <row r="21" spans="1:19" ht="15" x14ac:dyDescent="0.35">
      <c r="A21" s="331" t="s">
        <v>112</v>
      </c>
      <c r="B21" s="331" t="s">
        <v>111</v>
      </c>
      <c r="C21" s="331" t="s">
        <v>1302</v>
      </c>
      <c r="D21" s="331" t="s">
        <v>94</v>
      </c>
      <c r="E21" s="331" t="s">
        <v>9</v>
      </c>
      <c r="F21" s="331" t="s">
        <v>72</v>
      </c>
      <c r="G21" s="331" t="s">
        <v>6</v>
      </c>
      <c r="H21" s="331" t="s">
        <v>6</v>
      </c>
      <c r="I21" s="361" t="str">
        <f t="shared" si="0"/>
        <v>5-01-01</v>
      </c>
      <c r="J21" s="331" t="s">
        <v>1293</v>
      </c>
      <c r="K21" s="331" t="s">
        <v>94</v>
      </c>
      <c r="L21" s="331" t="s">
        <v>94</v>
      </c>
      <c r="M21" s="331" t="s">
        <v>1340</v>
      </c>
      <c r="N21" s="331" t="s">
        <v>128</v>
      </c>
      <c r="O21" s="331" t="s">
        <v>1351</v>
      </c>
      <c r="P21" s="331">
        <v>26664018</v>
      </c>
      <c r="Q21" s="331">
        <v>0</v>
      </c>
      <c r="S21" s="331" t="s">
        <v>111</v>
      </c>
    </row>
    <row r="22" spans="1:19" ht="15" x14ac:dyDescent="0.35">
      <c r="A22" s="331" t="s">
        <v>121</v>
      </c>
      <c r="B22" s="331" t="s">
        <v>120</v>
      </c>
      <c r="C22" s="331" t="s">
        <v>122</v>
      </c>
      <c r="D22" s="331" t="s">
        <v>67</v>
      </c>
      <c r="E22" s="331" t="s">
        <v>7</v>
      </c>
      <c r="F22" s="331" t="s">
        <v>66</v>
      </c>
      <c r="G22" s="331" t="s">
        <v>6</v>
      </c>
      <c r="H22" s="331" t="s">
        <v>8</v>
      </c>
      <c r="I22" s="361" t="str">
        <f t="shared" si="0"/>
        <v>4-01-03</v>
      </c>
      <c r="J22" s="331" t="s">
        <v>67</v>
      </c>
      <c r="K22" s="331" t="s">
        <v>67</v>
      </c>
      <c r="L22" s="331" t="s">
        <v>1282</v>
      </c>
      <c r="M22" s="331" t="s">
        <v>655</v>
      </c>
      <c r="N22" s="331" t="s">
        <v>128</v>
      </c>
      <c r="O22" s="331" t="s">
        <v>1286</v>
      </c>
      <c r="P22" s="331">
        <v>22631586</v>
      </c>
      <c r="Q22" s="331">
        <v>22631586</v>
      </c>
      <c r="S22" s="331" t="s">
        <v>120</v>
      </c>
    </row>
    <row r="23" spans="1:19" ht="15" x14ac:dyDescent="0.35">
      <c r="A23" s="331" t="s">
        <v>88</v>
      </c>
      <c r="B23" s="331" t="s">
        <v>87</v>
      </c>
      <c r="C23" s="331" t="s">
        <v>89</v>
      </c>
      <c r="D23" s="331" t="s">
        <v>40</v>
      </c>
      <c r="E23" s="331" t="s">
        <v>7</v>
      </c>
      <c r="F23" s="331" t="s">
        <v>37</v>
      </c>
      <c r="G23" s="331" t="s">
        <v>14</v>
      </c>
      <c r="H23" s="331" t="s">
        <v>10</v>
      </c>
      <c r="I23" s="361" t="str">
        <f t="shared" si="0"/>
        <v>1-08-05</v>
      </c>
      <c r="J23" s="331" t="s">
        <v>38</v>
      </c>
      <c r="K23" s="331" t="s">
        <v>1266</v>
      </c>
      <c r="L23" s="331" t="s">
        <v>1284</v>
      </c>
      <c r="M23" s="331" t="s">
        <v>86</v>
      </c>
      <c r="N23" s="331" t="s">
        <v>128</v>
      </c>
      <c r="O23" s="331" t="s">
        <v>1352</v>
      </c>
      <c r="P23" s="331">
        <v>22450592</v>
      </c>
      <c r="Q23" s="331">
        <v>22450200</v>
      </c>
      <c r="S23" s="331" t="s">
        <v>87</v>
      </c>
    </row>
    <row r="24" spans="1:19" ht="15" x14ac:dyDescent="0.35">
      <c r="A24" s="331" t="s">
        <v>82</v>
      </c>
      <c r="B24" s="331" t="s">
        <v>81</v>
      </c>
      <c r="C24" s="331" t="s">
        <v>83</v>
      </c>
      <c r="D24" s="331" t="s">
        <v>41</v>
      </c>
      <c r="E24" s="331" t="s">
        <v>6</v>
      </c>
      <c r="F24" s="331" t="s">
        <v>45</v>
      </c>
      <c r="G24" s="331" t="s">
        <v>8</v>
      </c>
      <c r="H24" s="331" t="s">
        <v>14</v>
      </c>
      <c r="I24" s="361" t="str">
        <f t="shared" si="0"/>
        <v>3-03-08</v>
      </c>
      <c r="J24" s="331" t="s">
        <v>1290</v>
      </c>
      <c r="K24" s="331" t="s">
        <v>1291</v>
      </c>
      <c r="L24" s="331" t="s">
        <v>84</v>
      </c>
      <c r="M24" s="331" t="s">
        <v>84</v>
      </c>
      <c r="N24" s="331" t="s">
        <v>128</v>
      </c>
      <c r="O24" s="331" t="s">
        <v>621</v>
      </c>
      <c r="P24" s="331">
        <v>22766252</v>
      </c>
      <c r="Q24" s="331">
        <v>22766252</v>
      </c>
      <c r="S24" s="331" t="s">
        <v>81</v>
      </c>
    </row>
    <row r="25" spans="1:19" ht="15" x14ac:dyDescent="0.35">
      <c r="A25" s="331" t="s">
        <v>1331</v>
      </c>
      <c r="B25" s="331" t="s">
        <v>1330</v>
      </c>
      <c r="C25" s="331" t="s">
        <v>1332</v>
      </c>
      <c r="D25" s="331" t="s">
        <v>40</v>
      </c>
      <c r="E25" s="331" t="s">
        <v>7</v>
      </c>
      <c r="F25" s="331" t="s">
        <v>37</v>
      </c>
      <c r="G25" s="331" t="s">
        <v>14</v>
      </c>
      <c r="H25" s="331" t="s">
        <v>12</v>
      </c>
      <c r="I25" s="361" t="str">
        <f t="shared" si="0"/>
        <v>1-08-07</v>
      </c>
      <c r="J25" s="331" t="s">
        <v>38</v>
      </c>
      <c r="K25" s="331" t="s">
        <v>1266</v>
      </c>
      <c r="L25" s="331" t="s">
        <v>1341</v>
      </c>
      <c r="M25" s="331" t="s">
        <v>1342</v>
      </c>
      <c r="N25" s="331" t="s">
        <v>128</v>
      </c>
      <c r="O25" s="331" t="s">
        <v>1353</v>
      </c>
      <c r="P25" s="331">
        <v>22296193</v>
      </c>
      <c r="Q25" s="331">
        <v>0</v>
      </c>
      <c r="S25" s="331" t="s">
        <v>1330</v>
      </c>
    </row>
    <row r="26" spans="1:19" ht="15" x14ac:dyDescent="0.35">
      <c r="A26" s="331" t="s">
        <v>101</v>
      </c>
      <c r="B26" s="331" t="s">
        <v>90</v>
      </c>
      <c r="C26" s="331" t="s">
        <v>102</v>
      </c>
      <c r="D26" s="331" t="s">
        <v>52</v>
      </c>
      <c r="E26" s="331" t="s">
        <v>9</v>
      </c>
      <c r="F26" s="331" t="s">
        <v>39</v>
      </c>
      <c r="G26" s="331" t="s">
        <v>6</v>
      </c>
      <c r="H26" s="331" t="s">
        <v>14</v>
      </c>
      <c r="I26" s="361" t="str">
        <f t="shared" si="0"/>
        <v>2-01-08</v>
      </c>
      <c r="J26" s="331" t="s">
        <v>52</v>
      </c>
      <c r="K26" s="331" t="s">
        <v>52</v>
      </c>
      <c r="L26" s="331" t="s">
        <v>59</v>
      </c>
      <c r="M26" s="331" t="s">
        <v>59</v>
      </c>
      <c r="N26" s="331" t="s">
        <v>128</v>
      </c>
      <c r="O26" s="331" t="s">
        <v>964</v>
      </c>
      <c r="P26" s="331">
        <v>24380448</v>
      </c>
      <c r="Q26" s="331">
        <v>24380448</v>
      </c>
      <c r="S26" s="331" t="s">
        <v>90</v>
      </c>
    </row>
    <row r="27" spans="1:19" ht="15" x14ac:dyDescent="0.35">
      <c r="A27" s="331" t="s">
        <v>71</v>
      </c>
      <c r="B27" s="331" t="s">
        <v>61</v>
      </c>
      <c r="C27" s="331" t="s">
        <v>649</v>
      </c>
      <c r="D27" s="331" t="s">
        <v>646</v>
      </c>
      <c r="E27" s="331" t="s">
        <v>7</v>
      </c>
      <c r="F27" s="331" t="s">
        <v>37</v>
      </c>
      <c r="G27" s="331" t="s">
        <v>6</v>
      </c>
      <c r="H27" s="331" t="s">
        <v>15</v>
      </c>
      <c r="I27" s="361" t="str">
        <f t="shared" si="0"/>
        <v>1-01-09</v>
      </c>
      <c r="J27" s="331" t="s">
        <v>38</v>
      </c>
      <c r="K27" s="331" t="s">
        <v>38</v>
      </c>
      <c r="L27" s="331" t="s">
        <v>1277</v>
      </c>
      <c r="M27" s="331" t="s">
        <v>649</v>
      </c>
      <c r="N27" s="331" t="s">
        <v>128</v>
      </c>
      <c r="O27" s="331" t="s">
        <v>119</v>
      </c>
      <c r="P27" s="331">
        <v>22130267</v>
      </c>
      <c r="Q27" s="331">
        <v>22130267</v>
      </c>
      <c r="S27" s="331" t="s">
        <v>61</v>
      </c>
    </row>
    <row r="28" spans="1:19" ht="15" x14ac:dyDescent="0.35">
      <c r="A28" s="331" t="s">
        <v>63</v>
      </c>
      <c r="B28" s="331" t="s">
        <v>62</v>
      </c>
      <c r="C28" s="331" t="s">
        <v>64</v>
      </c>
      <c r="D28" s="331" t="s">
        <v>40</v>
      </c>
      <c r="E28" s="331" t="s">
        <v>9</v>
      </c>
      <c r="F28" s="331" t="s">
        <v>37</v>
      </c>
      <c r="G28" s="331" t="s">
        <v>20</v>
      </c>
      <c r="H28" s="331" t="s">
        <v>7</v>
      </c>
      <c r="I28" s="361" t="str">
        <f t="shared" si="0"/>
        <v>1-13-02</v>
      </c>
      <c r="J28" s="331" t="s">
        <v>38</v>
      </c>
      <c r="K28" s="331" t="s">
        <v>1275</v>
      </c>
      <c r="L28" s="331" t="s">
        <v>1343</v>
      </c>
      <c r="M28" s="331" t="s">
        <v>60</v>
      </c>
      <c r="N28" s="331" t="s">
        <v>128</v>
      </c>
      <c r="O28" s="331" t="s">
        <v>1354</v>
      </c>
      <c r="P28" s="331">
        <v>22219270</v>
      </c>
      <c r="Q28" s="331">
        <v>22569467</v>
      </c>
      <c r="S28" s="331" t="s">
        <v>62</v>
      </c>
    </row>
    <row r="29" spans="1:19" ht="15" x14ac:dyDescent="0.35">
      <c r="A29" s="331" t="s">
        <v>55</v>
      </c>
      <c r="B29" s="331" t="s">
        <v>54</v>
      </c>
      <c r="C29" s="331" t="s">
        <v>56</v>
      </c>
      <c r="D29" s="331" t="s">
        <v>645</v>
      </c>
      <c r="E29" s="331" t="s">
        <v>9</v>
      </c>
      <c r="F29" s="331" t="s">
        <v>37</v>
      </c>
      <c r="G29" s="331" t="s">
        <v>53</v>
      </c>
      <c r="H29" s="331" t="s">
        <v>9</v>
      </c>
      <c r="I29" s="361" t="str">
        <f t="shared" si="0"/>
        <v>1-18-04</v>
      </c>
      <c r="J29" s="331" t="s">
        <v>38</v>
      </c>
      <c r="K29" s="331" t="s">
        <v>1280</v>
      </c>
      <c r="L29" s="331" t="s">
        <v>1287</v>
      </c>
      <c r="M29" s="331" t="s">
        <v>56</v>
      </c>
      <c r="N29" s="331" t="s">
        <v>128</v>
      </c>
      <c r="O29" s="331" t="s">
        <v>1355</v>
      </c>
      <c r="P29" s="331">
        <v>22765326</v>
      </c>
      <c r="Q29" s="331">
        <v>22766402</v>
      </c>
      <c r="S29" s="331" t="s">
        <v>54</v>
      </c>
    </row>
    <row r="30" spans="1:19" ht="15" x14ac:dyDescent="0.35">
      <c r="A30" s="331" t="s">
        <v>124</v>
      </c>
      <c r="B30" s="331" t="s">
        <v>123</v>
      </c>
      <c r="C30" s="331" t="s">
        <v>683</v>
      </c>
      <c r="D30" s="331" t="s">
        <v>646</v>
      </c>
      <c r="E30" s="331" t="s">
        <v>10</v>
      </c>
      <c r="F30" s="331" t="s">
        <v>37</v>
      </c>
      <c r="G30" s="331" t="s">
        <v>6</v>
      </c>
      <c r="H30" s="331" t="s">
        <v>12</v>
      </c>
      <c r="I30" s="361" t="str">
        <f t="shared" si="0"/>
        <v>1-01-07</v>
      </c>
      <c r="J30" s="331" t="s">
        <v>38</v>
      </c>
      <c r="K30" s="331" t="s">
        <v>38</v>
      </c>
      <c r="L30" s="331" t="s">
        <v>1276</v>
      </c>
      <c r="M30" s="331" t="s">
        <v>652</v>
      </c>
      <c r="N30" s="331" t="s">
        <v>128</v>
      </c>
      <c r="O30" s="331" t="s">
        <v>1356</v>
      </c>
      <c r="P30" s="331">
        <v>22204428</v>
      </c>
      <c r="Q30" s="331">
        <v>0</v>
      </c>
      <c r="S30" s="331" t="s">
        <v>123</v>
      </c>
    </row>
    <row r="31" spans="1:19" ht="15" x14ac:dyDescent="0.35">
      <c r="A31" s="331" t="s">
        <v>1334</v>
      </c>
      <c r="B31" s="331" t="s">
        <v>1333</v>
      </c>
      <c r="C31" s="331" t="s">
        <v>1335</v>
      </c>
      <c r="D31" s="331" t="s">
        <v>40</v>
      </c>
      <c r="E31" s="331" t="s">
        <v>7</v>
      </c>
      <c r="F31" s="331" t="s">
        <v>37</v>
      </c>
      <c r="G31" s="331" t="s">
        <v>14</v>
      </c>
      <c r="H31" s="331" t="s">
        <v>10</v>
      </c>
      <c r="I31" s="361" t="str">
        <f t="shared" si="0"/>
        <v>1-08-05</v>
      </c>
      <c r="J31" s="331" t="s">
        <v>38</v>
      </c>
      <c r="K31" s="331" t="s">
        <v>1266</v>
      </c>
      <c r="L31" s="331" t="s">
        <v>1284</v>
      </c>
      <c r="M31" s="331" t="s">
        <v>1344</v>
      </c>
      <c r="N31" s="331" t="s">
        <v>128</v>
      </c>
      <c r="O31" s="331" t="s">
        <v>1357</v>
      </c>
      <c r="P31" s="331">
        <v>22290365</v>
      </c>
      <c r="Q31" s="331">
        <v>22290357</v>
      </c>
      <c r="S31" s="331" t="s">
        <v>1333</v>
      </c>
    </row>
  </sheetData>
  <sheetProtection algorithmName="SHA-512" hashValue="Gf8fRFR2TpUyhaBdftq7wvDT9OrbfCwo9dWWE0uMpqc/1MANFdz2qdYQQPAmfLAhkWkze9LF+cHlo9jGcA3X5A==" saltValue="3vWEQzloJ0G2fl+3I3aYlw==" spinCount="100000" sheet="1" objects="1" scenarios="1"/>
  <autoFilter ref="A2:Q31" xr:uid="{00000000-0009-0000-0000-000001000000}"/>
  <sortState xmlns:xlrd2="http://schemas.microsoft.com/office/spreadsheetml/2017/richdata2" ref="A3:Q31">
    <sortCondition ref="A3:A31"/>
  </sortState>
  <printOptions horizontalCentered="1" verticalCentered="1"/>
  <pageMargins left="0" right="0" top="0.55118110236220474" bottom="1.3779527559055118" header="0.31496062992125984" footer="0.19685039370078741"/>
  <pageSetup scale="10" orientation="landscape" r:id="rId1"/>
  <headerFooter>
    <oddFooter>&amp;R&amp;"+,Negrita Cursiva"Aula Edad&amp;"+,Cursiva", página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B1:Z92"/>
  <sheetViews>
    <sheetView showGridLines="0" tabSelected="1" zoomScale="95" zoomScaleNormal="95" workbookViewId="0"/>
  </sheetViews>
  <sheetFormatPr baseColWidth="10" defaultColWidth="11.44140625" defaultRowHeight="13.8" x14ac:dyDescent="0.25"/>
  <cols>
    <col min="1" max="1" width="6.5546875" style="1" customWidth="1"/>
    <col min="2" max="2" width="24" style="1" customWidth="1"/>
    <col min="3" max="3" width="25.77734375" style="1" bestFit="1" customWidth="1"/>
    <col min="4" max="4" width="6" style="1" customWidth="1"/>
    <col min="5" max="5" width="11.77734375" style="1" customWidth="1"/>
    <col min="6" max="6" width="6.44140625" style="1" customWidth="1"/>
    <col min="7" max="7" width="10" style="1" customWidth="1"/>
    <col min="8" max="8" width="6.5546875" style="1" customWidth="1"/>
    <col min="9" max="9" width="13.44140625" style="1" customWidth="1"/>
    <col min="10" max="10" width="2" style="1" customWidth="1"/>
    <col min="11" max="11" width="12.5546875" style="1" customWidth="1"/>
    <col min="12" max="12" width="14.21875" style="1" customWidth="1"/>
    <col min="13" max="13" width="15.77734375" style="1" customWidth="1"/>
    <col min="14" max="14" width="2.21875" style="1" customWidth="1"/>
    <col min="15" max="25" width="11.44140625" style="1"/>
    <col min="26" max="26" width="11.44140625" style="9"/>
    <col min="27" max="16384" width="11.44140625" style="1"/>
  </cols>
  <sheetData>
    <row r="1" spans="2:23" ht="15" x14ac:dyDescent="0.25">
      <c r="B1" s="8" t="s">
        <v>1</v>
      </c>
    </row>
    <row r="2" spans="2:23" x14ac:dyDescent="0.25">
      <c r="B2" s="1" t="s">
        <v>2</v>
      </c>
      <c r="H2" s="10"/>
      <c r="I2" s="373" t="s">
        <v>3</v>
      </c>
      <c r="J2" s="373"/>
      <c r="K2" s="374"/>
      <c r="L2" s="364" t="str">
        <f>IFERROR(VLOOKUP(C8,datos,2,0),"")</f>
        <v/>
      </c>
      <c r="M2" s="365"/>
    </row>
    <row r="3" spans="2:23" x14ac:dyDescent="0.25">
      <c r="B3" s="1" t="s">
        <v>4</v>
      </c>
      <c r="G3" s="10"/>
      <c r="H3" s="10"/>
      <c r="I3" s="373"/>
      <c r="J3" s="373"/>
      <c r="K3" s="374"/>
      <c r="L3" s="366"/>
      <c r="M3" s="367"/>
    </row>
    <row r="4" spans="2:23" x14ac:dyDescent="0.25">
      <c r="L4" s="11" t="s">
        <v>5</v>
      </c>
      <c r="M4" s="11"/>
    </row>
    <row r="5" spans="2:23" ht="32.4" x14ac:dyDescent="0.25">
      <c r="B5" s="368" t="s">
        <v>1358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2:23" ht="22.5" customHeight="1" x14ac:dyDescent="0.25">
      <c r="B6" s="369" t="s">
        <v>639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2:23" ht="22.5" customHeight="1" x14ac:dyDescent="0.25"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</row>
    <row r="8" spans="2:23" ht="27" customHeight="1" x14ac:dyDescent="0.25">
      <c r="B8" s="12" t="s">
        <v>130</v>
      </c>
      <c r="C8" s="125"/>
      <c r="D8" s="10"/>
      <c r="E8" s="12" t="s">
        <v>19</v>
      </c>
      <c r="F8" s="370" t="str">
        <f>IFERROR(VLOOKUP(C8,datos,3,0),"")</f>
        <v/>
      </c>
      <c r="G8" s="371"/>
      <c r="H8" s="371"/>
      <c r="I8" s="371"/>
      <c r="J8" s="371"/>
      <c r="K8" s="371"/>
      <c r="L8" s="371"/>
      <c r="M8" s="372"/>
    </row>
    <row r="9" spans="2:23" ht="10.5" customHeight="1" x14ac:dyDescent="0.25">
      <c r="B9" s="12"/>
      <c r="C9" s="13"/>
      <c r="D9" s="13"/>
      <c r="E9" s="13"/>
      <c r="F9" s="13"/>
      <c r="G9" s="13"/>
      <c r="H9" s="13"/>
      <c r="I9" s="13"/>
      <c r="J9" s="13"/>
      <c r="K9" s="10"/>
      <c r="L9" s="10"/>
      <c r="M9" s="10"/>
    </row>
    <row r="10" spans="2:23" ht="30" customHeight="1" x14ac:dyDescent="0.25">
      <c r="B10" s="333" t="s">
        <v>1304</v>
      </c>
      <c r="C10" s="14" t="str">
        <f>IFERROR(VLOOKUP(C8,datos,16,0),"")</f>
        <v/>
      </c>
      <c r="E10" s="385" t="s">
        <v>1305</v>
      </c>
      <c r="F10" s="386"/>
      <c r="G10" s="375" t="str">
        <f>IFERROR(VLOOKUP(C8,datos,17,0),"")</f>
        <v/>
      </c>
      <c r="H10" s="376"/>
      <c r="I10" s="377"/>
      <c r="K10" s="12" t="s">
        <v>13</v>
      </c>
      <c r="L10" s="378" t="str">
        <f>IFERROR(VLOOKUP(C8,datos,14,0),"")</f>
        <v/>
      </c>
      <c r="M10" s="379"/>
    </row>
    <row r="11" spans="2:23" ht="10.5" customHeight="1" x14ac:dyDescent="0.25">
      <c r="J11" s="15"/>
    </row>
    <row r="12" spans="2:23" ht="15" x14ac:dyDescent="0.25">
      <c r="B12" s="12" t="s">
        <v>658</v>
      </c>
      <c r="C12" s="380" t="str">
        <f>IFERROR(VLOOKUP(H12,prov,2,0),"")</f>
        <v/>
      </c>
      <c r="D12" s="381"/>
      <c r="E12" s="381"/>
      <c r="F12" s="382"/>
      <c r="G12" s="332" t="str">
        <f>IFERROR(VLOOKUP(C12,prov1,2,0),"")</f>
        <v/>
      </c>
      <c r="H12" s="16" t="str">
        <f>IFERROR(VLOOKUP(C8,datos,9,0),"")</f>
        <v/>
      </c>
      <c r="I12" s="17"/>
      <c r="J12" s="12"/>
      <c r="K12" s="383"/>
      <c r="L12" s="383"/>
      <c r="M12" s="383"/>
    </row>
    <row r="13" spans="2:23" ht="10.5" customHeight="1" x14ac:dyDescent="0.25">
      <c r="B13" s="18"/>
      <c r="C13" s="19"/>
      <c r="D13" s="19"/>
      <c r="E13" s="18"/>
      <c r="F13" s="20"/>
      <c r="G13" s="20"/>
      <c r="H13" s="20"/>
      <c r="I13" s="18"/>
      <c r="J13" s="18"/>
      <c r="K13" s="18"/>
      <c r="L13" s="20"/>
      <c r="M13" s="20"/>
    </row>
    <row r="14" spans="2:23" ht="15" x14ac:dyDescent="0.25">
      <c r="B14" s="12" t="s">
        <v>129</v>
      </c>
      <c r="C14" s="378" t="str">
        <f>IFERROR(VLOOKUP(C8,datos,4,0),"")</f>
        <v/>
      </c>
      <c r="D14" s="384"/>
      <c r="E14" s="379"/>
      <c r="F14" s="10"/>
      <c r="H14" s="12" t="s">
        <v>17</v>
      </c>
      <c r="I14" s="378" t="str">
        <f>IFERROR(VLOOKUP(C8,datos,5,0),"")</f>
        <v/>
      </c>
      <c r="J14" s="379"/>
    </row>
    <row r="15" spans="2:23" ht="24" customHeight="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3"/>
      <c r="M15" s="23"/>
    </row>
    <row r="16" spans="2:23" s="126" customFormat="1" ht="19.5" customHeight="1" x14ac:dyDescent="0.25">
      <c r="B16" s="127" t="s">
        <v>670</v>
      </c>
      <c r="C16" s="128"/>
      <c r="D16" s="128"/>
      <c r="E16" s="128"/>
      <c r="F16" s="128"/>
      <c r="H16" s="127" t="s">
        <v>671</v>
      </c>
      <c r="I16" s="128"/>
      <c r="J16" s="128"/>
      <c r="K16" s="128"/>
      <c r="L16" s="128"/>
      <c r="M16" s="128"/>
      <c r="W16" s="129"/>
    </row>
    <row r="17" spans="2:13" ht="17.25" customHeight="1" x14ac:dyDescent="0.25">
      <c r="B17" s="12" t="s">
        <v>672</v>
      </c>
      <c r="C17" s="378" t="str">
        <f>IFERROR(VLOOKUP(C8,datos,15,0),"")</f>
        <v/>
      </c>
      <c r="D17" s="384"/>
      <c r="E17" s="379"/>
      <c r="F17" s="10"/>
      <c r="H17" s="12" t="s">
        <v>672</v>
      </c>
      <c r="I17" s="387"/>
      <c r="J17" s="388"/>
      <c r="K17" s="388"/>
      <c r="L17" s="388"/>
      <c r="M17" s="389"/>
    </row>
    <row r="18" spans="2:13" ht="8.25" customHeight="1" x14ac:dyDescent="0.25">
      <c r="B18" s="12"/>
      <c r="C18" s="10"/>
      <c r="D18" s="10"/>
      <c r="E18" s="10"/>
      <c r="F18" s="10"/>
      <c r="G18" s="15"/>
      <c r="H18" s="12"/>
      <c r="I18" s="10"/>
      <c r="J18" s="10"/>
      <c r="K18" s="10"/>
      <c r="L18" s="10"/>
      <c r="M18" s="10"/>
    </row>
    <row r="19" spans="2:13" ht="20.25" customHeight="1" x14ac:dyDescent="0.25">
      <c r="B19" s="12" t="s">
        <v>18</v>
      </c>
      <c r="C19" s="378"/>
      <c r="D19" s="384"/>
      <c r="E19" s="379"/>
      <c r="F19" s="10"/>
      <c r="H19" s="12" t="s">
        <v>18</v>
      </c>
      <c r="I19" s="378"/>
      <c r="J19" s="384"/>
      <c r="K19" s="384"/>
      <c r="L19" s="384"/>
      <c r="M19" s="379"/>
    </row>
    <row r="20" spans="2:13" ht="9" customHeight="1" x14ac:dyDescent="0.25">
      <c r="B20" s="12"/>
      <c r="C20" s="24"/>
      <c r="D20" s="24"/>
      <c r="E20" s="24"/>
      <c r="F20" s="10"/>
      <c r="G20" s="15"/>
      <c r="H20" s="12"/>
      <c r="I20" s="10"/>
      <c r="J20" s="10"/>
      <c r="K20" s="24"/>
      <c r="L20" s="24"/>
      <c r="M20" s="24"/>
    </row>
    <row r="21" spans="2:13" ht="17.25" customHeight="1" x14ac:dyDescent="0.25">
      <c r="B21" s="12" t="s">
        <v>673</v>
      </c>
      <c r="C21" s="14"/>
      <c r="D21" s="10"/>
      <c r="E21" s="10"/>
      <c r="F21" s="10"/>
      <c r="H21" s="12" t="s">
        <v>673</v>
      </c>
      <c r="I21" s="375"/>
      <c r="J21" s="376"/>
      <c r="K21" s="377"/>
    </row>
    <row r="22" spans="2:13" ht="17.25" customHeight="1" x14ac:dyDescent="0.25">
      <c r="B22" s="25"/>
      <c r="C22" s="26"/>
      <c r="D22" s="10"/>
      <c r="E22" s="10"/>
      <c r="F22" s="10"/>
      <c r="L22" s="12"/>
      <c r="M22" s="27"/>
    </row>
    <row r="23" spans="2:13" ht="17.25" customHeight="1" x14ac:dyDescent="0.25">
      <c r="B23" s="25"/>
      <c r="C23" s="26"/>
      <c r="D23" s="10"/>
      <c r="E23" s="10"/>
      <c r="F23" s="10"/>
      <c r="G23" s="25"/>
      <c r="H23" s="25"/>
      <c r="I23" s="26"/>
      <c r="J23" s="26"/>
      <c r="K23" s="26"/>
      <c r="L23" s="12"/>
      <c r="M23" s="27"/>
    </row>
    <row r="24" spans="2:13" ht="17.25" customHeight="1" x14ac:dyDescent="0.25">
      <c r="B24" s="25"/>
      <c r="C24" s="26"/>
      <c r="D24" s="10"/>
      <c r="E24" s="10"/>
      <c r="F24" s="10"/>
      <c r="G24" s="25"/>
      <c r="H24" s="25"/>
      <c r="I24" s="26"/>
      <c r="J24" s="26"/>
      <c r="K24" s="26"/>
      <c r="L24" s="12"/>
      <c r="M24" s="27"/>
    </row>
    <row r="26" spans="2:13" ht="15.75" customHeight="1" x14ac:dyDescent="0.4">
      <c r="B26" s="28"/>
      <c r="F26" s="390" t="s">
        <v>956</v>
      </c>
      <c r="G26" s="391"/>
      <c r="H26" s="391"/>
      <c r="I26" s="391"/>
      <c r="J26" s="391"/>
      <c r="K26" s="391"/>
      <c r="L26" s="391"/>
      <c r="M26" s="392"/>
    </row>
    <row r="27" spans="2:13" ht="15.75" customHeight="1" x14ac:dyDescent="0.25">
      <c r="B27" s="17"/>
      <c r="F27" s="393"/>
      <c r="G27" s="394"/>
      <c r="H27" s="394"/>
      <c r="I27" s="394"/>
      <c r="J27" s="394"/>
      <c r="K27" s="394"/>
      <c r="L27" s="394"/>
      <c r="M27" s="395"/>
    </row>
    <row r="28" spans="2:13" ht="15.75" customHeight="1" x14ac:dyDescent="0.25">
      <c r="B28" s="17"/>
      <c r="F28" s="393"/>
      <c r="G28" s="394"/>
      <c r="H28" s="394"/>
      <c r="I28" s="394"/>
      <c r="J28" s="394"/>
      <c r="K28" s="394"/>
      <c r="L28" s="394"/>
      <c r="M28" s="395"/>
    </row>
    <row r="29" spans="2:13" ht="15.75" customHeight="1" x14ac:dyDescent="0.25">
      <c r="C29" s="400"/>
      <c r="D29" s="400"/>
      <c r="E29" s="29"/>
      <c r="F29" s="393"/>
      <c r="G29" s="394"/>
      <c r="H29" s="394"/>
      <c r="I29" s="394"/>
      <c r="J29" s="394"/>
      <c r="K29" s="394"/>
      <c r="L29" s="394"/>
      <c r="M29" s="395"/>
    </row>
    <row r="30" spans="2:13" ht="15.75" customHeight="1" x14ac:dyDescent="0.25">
      <c r="B30" s="29"/>
      <c r="C30" s="399" t="s">
        <v>620</v>
      </c>
      <c r="D30" s="399"/>
      <c r="E30" s="29"/>
      <c r="F30" s="393"/>
      <c r="G30" s="394"/>
      <c r="H30" s="394"/>
      <c r="I30" s="394"/>
      <c r="J30" s="394"/>
      <c r="K30" s="394"/>
      <c r="L30" s="394"/>
      <c r="M30" s="395"/>
    </row>
    <row r="31" spans="2:13" ht="15.75" customHeight="1" x14ac:dyDescent="0.25">
      <c r="B31" s="130"/>
      <c r="C31" s="130"/>
      <c r="D31" s="130"/>
      <c r="E31" s="29"/>
      <c r="F31" s="396"/>
      <c r="G31" s="397"/>
      <c r="H31" s="397"/>
      <c r="I31" s="397"/>
      <c r="J31" s="397"/>
      <c r="K31" s="397"/>
      <c r="L31" s="397"/>
      <c r="M31" s="398"/>
    </row>
    <row r="32" spans="2:13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87" ht="1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5" customHeight="1" x14ac:dyDescent="0.25"/>
  </sheetData>
  <sheetProtection algorithmName="SHA-512" hashValue="TSyvi5msFEo6XX/P83DvvyYucV18r1e2XWfw26rv9zPYCGhsnoSOI+gSqfZ7I4q3dcWFCffo9A+WMxuDdn+zWA==" saltValue="G3GlfRxXZpXTWeo8AYei3w==" spinCount="100000" sheet="1" objects="1" scenarios="1"/>
  <mergeCells count="20">
    <mergeCell ref="C17:E17"/>
    <mergeCell ref="C19:E19"/>
    <mergeCell ref="I17:M17"/>
    <mergeCell ref="F26:M31"/>
    <mergeCell ref="I21:K21"/>
    <mergeCell ref="I19:M19"/>
    <mergeCell ref="C30:D30"/>
    <mergeCell ref="C29:D29"/>
    <mergeCell ref="G10:I10"/>
    <mergeCell ref="L10:M10"/>
    <mergeCell ref="C12:F12"/>
    <mergeCell ref="K12:M12"/>
    <mergeCell ref="C14:E14"/>
    <mergeCell ref="I14:J14"/>
    <mergeCell ref="E10:F10"/>
    <mergeCell ref="L2:M3"/>
    <mergeCell ref="B5:M5"/>
    <mergeCell ref="B6:M7"/>
    <mergeCell ref="F8:M8"/>
    <mergeCell ref="I2:K3"/>
  </mergeCells>
  <conditionalFormatting sqref="C12">
    <cfRule type="cellIs" dxfId="45" priority="2" operator="equal">
      <formula>#N/A</formula>
    </cfRule>
  </conditionalFormatting>
  <conditionalFormatting sqref="F8:M8 C10 G10 L10:M10 K12 C14:E14 I14:J14">
    <cfRule type="cellIs" dxfId="44" priority="4" operator="equal">
      <formula>#N/A</formula>
    </cfRule>
  </conditionalFormatting>
  <conditionalFormatting sqref="G12:H12">
    <cfRule type="cellIs" dxfId="43" priority="1" operator="equal">
      <formula>#N/A</formula>
    </cfRule>
  </conditionalFormatting>
  <dataValidations count="1">
    <dataValidation allowBlank="1" showInputMessage="1" showErrorMessage="1" prompt="Digite únicamente los últimos 4 dígitos del Código Presupuestario." sqref="C8" xr:uid="{00000000-0002-0000-0200-000000000000}"/>
  </dataValidations>
  <printOptions horizontalCentered="1" verticalCentered="1"/>
  <pageMargins left="0" right="0" top="0.55118110236220474" bottom="0.41" header="0.31496062992125984" footer="0.19685039370078741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B1:P29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6.5546875" style="1" customWidth="1"/>
    <col min="2" max="2" width="39" style="1" customWidth="1"/>
    <col min="3" max="14" width="7.21875" style="1" customWidth="1"/>
    <col min="15" max="16384" width="11.44140625" style="1"/>
  </cols>
  <sheetData>
    <row r="1" spans="2:14" ht="18" customHeight="1" x14ac:dyDescent="0.3">
      <c r="B1" s="303" t="s">
        <v>663</v>
      </c>
      <c r="C1" s="93"/>
      <c r="D1" s="93"/>
    </row>
    <row r="2" spans="2:14" ht="24.6" x14ac:dyDescent="0.4">
      <c r="B2" s="304" t="s">
        <v>668</v>
      </c>
      <c r="C2" s="93"/>
      <c r="D2" s="93"/>
    </row>
    <row r="3" spans="2:14" ht="18" customHeight="1" thickBot="1" x14ac:dyDescent="0.35">
      <c r="B3" s="305" t="s">
        <v>637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4" ht="22.5" customHeight="1" thickTop="1" x14ac:dyDescent="0.25">
      <c r="B4" s="443" t="s">
        <v>132</v>
      </c>
      <c r="C4" s="445" t="s">
        <v>0</v>
      </c>
      <c r="D4" s="446"/>
      <c r="E4" s="446"/>
      <c r="F4" s="440" t="s">
        <v>640</v>
      </c>
      <c r="G4" s="441"/>
      <c r="H4" s="442"/>
      <c r="I4" s="440" t="s">
        <v>641</v>
      </c>
      <c r="J4" s="441"/>
      <c r="K4" s="442"/>
      <c r="L4" s="441" t="s">
        <v>642</v>
      </c>
      <c r="M4" s="441"/>
      <c r="N4" s="441"/>
    </row>
    <row r="5" spans="2:14" ht="30" customHeight="1" thickBot="1" x14ac:dyDescent="0.3">
      <c r="B5" s="444"/>
      <c r="C5" s="94" t="s">
        <v>0</v>
      </c>
      <c r="D5" s="63" t="s">
        <v>643</v>
      </c>
      <c r="E5" s="95" t="s">
        <v>644</v>
      </c>
      <c r="F5" s="65" t="s">
        <v>0</v>
      </c>
      <c r="G5" s="96" t="s">
        <v>643</v>
      </c>
      <c r="H5" s="97" t="s">
        <v>644</v>
      </c>
      <c r="I5" s="98" t="s">
        <v>0</v>
      </c>
      <c r="J5" s="96" t="s">
        <v>643</v>
      </c>
      <c r="K5" s="97" t="s">
        <v>644</v>
      </c>
      <c r="L5" s="99" t="s">
        <v>0</v>
      </c>
      <c r="M5" s="96" t="s">
        <v>643</v>
      </c>
      <c r="N5" s="100" t="s">
        <v>644</v>
      </c>
    </row>
    <row r="6" spans="2:14" ht="24.75" customHeight="1" thickTop="1" thickBot="1" x14ac:dyDescent="0.3">
      <c r="B6" s="101" t="s">
        <v>674</v>
      </c>
      <c r="C6" s="102">
        <f>+D6+E6</f>
        <v>0</v>
      </c>
      <c r="D6" s="31">
        <f>+G6+J6+M6</f>
        <v>0</v>
      </c>
      <c r="E6" s="30">
        <f>+H6+K6+N6</f>
        <v>0</v>
      </c>
      <c r="F6" s="103">
        <f>+G6+H6</f>
        <v>0</v>
      </c>
      <c r="G6" s="104"/>
      <c r="H6" s="105"/>
      <c r="I6" s="103">
        <f>+J6+K6</f>
        <v>0</v>
      </c>
      <c r="J6" s="104"/>
      <c r="K6" s="105"/>
      <c r="L6" s="30">
        <f>+M6+N6</f>
        <v>0</v>
      </c>
      <c r="M6" s="104"/>
      <c r="N6" s="106"/>
    </row>
    <row r="7" spans="2:14" x14ac:dyDescent="0.25">
      <c r="B7" s="107" t="s">
        <v>133</v>
      </c>
      <c r="C7" s="447">
        <f>D7+E7</f>
        <v>0</v>
      </c>
      <c r="D7" s="448">
        <f>G7+J7+M7</f>
        <v>0</v>
      </c>
      <c r="E7" s="449">
        <f>+H7+K7+N7</f>
        <v>0</v>
      </c>
      <c r="F7" s="422">
        <f>+G7+H7</f>
        <v>0</v>
      </c>
      <c r="G7" s="414"/>
      <c r="H7" s="416"/>
      <c r="I7" s="422">
        <f>+J7+K7</f>
        <v>0</v>
      </c>
      <c r="J7" s="414"/>
      <c r="K7" s="416"/>
      <c r="L7" s="412">
        <f>+M7+N7</f>
        <v>0</v>
      </c>
      <c r="M7" s="414"/>
      <c r="N7" s="401"/>
    </row>
    <row r="8" spans="2:14" ht="18" customHeight="1" x14ac:dyDescent="0.25">
      <c r="B8" s="108" t="s">
        <v>675</v>
      </c>
      <c r="C8" s="419"/>
      <c r="D8" s="421"/>
      <c r="E8" s="413"/>
      <c r="F8" s="423"/>
      <c r="G8" s="415"/>
      <c r="H8" s="417"/>
      <c r="I8" s="423"/>
      <c r="J8" s="415"/>
      <c r="K8" s="417"/>
      <c r="L8" s="413"/>
      <c r="M8" s="415"/>
      <c r="N8" s="402"/>
    </row>
    <row r="9" spans="2:14" x14ac:dyDescent="0.25">
      <c r="B9" s="109" t="s">
        <v>133</v>
      </c>
      <c r="C9" s="436">
        <f t="shared" ref="C9" si="0">D9+E9</f>
        <v>0</v>
      </c>
      <c r="D9" s="438">
        <f>G9+J9+M9</f>
        <v>0</v>
      </c>
      <c r="E9" s="430">
        <f>+H9+K9+N9</f>
        <v>0</v>
      </c>
      <c r="F9" s="434">
        <f t="shared" ref="F9" si="1">+G9+H9</f>
        <v>0</v>
      </c>
      <c r="G9" s="426"/>
      <c r="H9" s="432"/>
      <c r="I9" s="434">
        <f t="shared" ref="I9" si="2">+J9+K9</f>
        <v>0</v>
      </c>
      <c r="J9" s="426"/>
      <c r="K9" s="432"/>
      <c r="L9" s="430">
        <f t="shared" ref="L9" si="3">+M9+N9</f>
        <v>0</v>
      </c>
      <c r="M9" s="426"/>
      <c r="N9" s="428"/>
    </row>
    <row r="10" spans="2:14" ht="18" customHeight="1" x14ac:dyDescent="0.25">
      <c r="B10" s="110" t="s">
        <v>676</v>
      </c>
      <c r="C10" s="437"/>
      <c r="D10" s="439"/>
      <c r="E10" s="431"/>
      <c r="F10" s="435"/>
      <c r="G10" s="427"/>
      <c r="H10" s="433"/>
      <c r="I10" s="435"/>
      <c r="J10" s="427"/>
      <c r="K10" s="433"/>
      <c r="L10" s="431"/>
      <c r="M10" s="427"/>
      <c r="N10" s="429"/>
    </row>
    <row r="11" spans="2:14" x14ac:dyDescent="0.25">
      <c r="B11" s="111" t="s">
        <v>134</v>
      </c>
      <c r="C11" s="418">
        <f t="shared" ref="C11" si="4">D11+E11</f>
        <v>0</v>
      </c>
      <c r="D11" s="420">
        <f>G11+J11+M11</f>
        <v>0</v>
      </c>
      <c r="E11" s="412">
        <f>+H11+K11+N11</f>
        <v>0</v>
      </c>
      <c r="F11" s="422">
        <f t="shared" ref="F11" si="5">+G11+H11</f>
        <v>0</v>
      </c>
      <c r="G11" s="414"/>
      <c r="H11" s="416"/>
      <c r="I11" s="422">
        <f t="shared" ref="I11" si="6">+J11+K11</f>
        <v>0</v>
      </c>
      <c r="J11" s="414"/>
      <c r="K11" s="416"/>
      <c r="L11" s="412">
        <f t="shared" ref="L11" si="7">+M11+N11</f>
        <v>0</v>
      </c>
      <c r="M11" s="414"/>
      <c r="N11" s="401"/>
    </row>
    <row r="12" spans="2:14" ht="18" customHeight="1" x14ac:dyDescent="0.25">
      <c r="B12" s="108" t="s">
        <v>677</v>
      </c>
      <c r="C12" s="419"/>
      <c r="D12" s="421"/>
      <c r="E12" s="413"/>
      <c r="F12" s="423"/>
      <c r="G12" s="415"/>
      <c r="H12" s="417"/>
      <c r="I12" s="423"/>
      <c r="J12" s="415"/>
      <c r="K12" s="417"/>
      <c r="L12" s="413"/>
      <c r="M12" s="415"/>
      <c r="N12" s="402"/>
    </row>
    <row r="13" spans="2:14" x14ac:dyDescent="0.25">
      <c r="B13" s="112" t="s">
        <v>134</v>
      </c>
      <c r="C13" s="436">
        <f t="shared" ref="C13" si="8">D13+E13</f>
        <v>0</v>
      </c>
      <c r="D13" s="438">
        <f>G13+J13+M13</f>
        <v>0</v>
      </c>
      <c r="E13" s="430">
        <f>+H13+K13+N13</f>
        <v>0</v>
      </c>
      <c r="F13" s="434">
        <f t="shared" ref="F13" si="9">+G13+H13</f>
        <v>0</v>
      </c>
      <c r="G13" s="426"/>
      <c r="H13" s="432"/>
      <c r="I13" s="434">
        <f t="shared" ref="I13" si="10">+J13+K13</f>
        <v>0</v>
      </c>
      <c r="J13" s="426"/>
      <c r="K13" s="432"/>
      <c r="L13" s="430">
        <f t="shared" ref="L13" si="11">+M13+N13</f>
        <v>0</v>
      </c>
      <c r="M13" s="426"/>
      <c r="N13" s="428"/>
    </row>
    <row r="14" spans="2:14" ht="18" customHeight="1" x14ac:dyDescent="0.25">
      <c r="B14" s="113" t="s">
        <v>960</v>
      </c>
      <c r="C14" s="437"/>
      <c r="D14" s="439"/>
      <c r="E14" s="431"/>
      <c r="F14" s="435"/>
      <c r="G14" s="427"/>
      <c r="H14" s="433"/>
      <c r="I14" s="435"/>
      <c r="J14" s="427"/>
      <c r="K14" s="433"/>
      <c r="L14" s="431"/>
      <c r="M14" s="427"/>
      <c r="N14" s="429"/>
    </row>
    <row r="15" spans="2:14" x14ac:dyDescent="0.25">
      <c r="B15" s="111" t="s">
        <v>134</v>
      </c>
      <c r="C15" s="418">
        <f t="shared" ref="C15" si="12">D15+E15</f>
        <v>0</v>
      </c>
      <c r="D15" s="420">
        <f>G15+J15+M15</f>
        <v>0</v>
      </c>
      <c r="E15" s="412">
        <f>+H15+K15+N15</f>
        <v>0</v>
      </c>
      <c r="F15" s="422">
        <f t="shared" ref="F15" si="13">+G15+H15</f>
        <v>0</v>
      </c>
      <c r="G15" s="414"/>
      <c r="H15" s="416"/>
      <c r="I15" s="422">
        <f t="shared" ref="I15" si="14">+J15+K15</f>
        <v>0</v>
      </c>
      <c r="J15" s="414"/>
      <c r="K15" s="416"/>
      <c r="L15" s="412">
        <f t="shared" ref="L15" si="15">+M15+N15</f>
        <v>0</v>
      </c>
      <c r="M15" s="414"/>
      <c r="N15" s="401"/>
    </row>
    <row r="16" spans="2:14" ht="18" customHeight="1" thickBot="1" x14ac:dyDescent="0.3">
      <c r="B16" s="114" t="s">
        <v>965</v>
      </c>
      <c r="C16" s="419"/>
      <c r="D16" s="421"/>
      <c r="E16" s="413"/>
      <c r="F16" s="423"/>
      <c r="G16" s="415"/>
      <c r="H16" s="417"/>
      <c r="I16" s="423"/>
      <c r="J16" s="415"/>
      <c r="K16" s="417"/>
      <c r="L16" s="413"/>
      <c r="M16" s="415"/>
      <c r="N16" s="402"/>
    </row>
    <row r="17" spans="2:16" ht="24.75" customHeight="1" thickBot="1" x14ac:dyDescent="0.3">
      <c r="B17" s="115" t="s">
        <v>678</v>
      </c>
      <c r="C17" s="116">
        <f>+D17+E17</f>
        <v>0</v>
      </c>
      <c r="D17" s="117">
        <f>((D6+D7+D9)-(D11+D13+D15))</f>
        <v>0</v>
      </c>
      <c r="E17" s="118">
        <f t="shared" ref="E17" si="16">((E6+E7+E9)-(E11+E13+E15))</f>
        <v>0</v>
      </c>
      <c r="F17" s="119">
        <f>+G17+H17</f>
        <v>0</v>
      </c>
      <c r="G17" s="117">
        <f t="shared" ref="G17:N17" si="17">((G6+G7+G9)-(G11+G13+G15))</f>
        <v>0</v>
      </c>
      <c r="H17" s="120">
        <f>((H6+H7+H9)-(H11+H13+H15))</f>
        <v>0</v>
      </c>
      <c r="I17" s="119">
        <f>+J17+K17</f>
        <v>0</v>
      </c>
      <c r="J17" s="117">
        <f t="shared" si="17"/>
        <v>0</v>
      </c>
      <c r="K17" s="120">
        <f t="shared" si="17"/>
        <v>0</v>
      </c>
      <c r="L17" s="118">
        <f>+M17+N17</f>
        <v>0</v>
      </c>
      <c r="M17" s="117">
        <f t="shared" si="17"/>
        <v>0</v>
      </c>
      <c r="N17" s="118">
        <f t="shared" si="17"/>
        <v>0</v>
      </c>
    </row>
    <row r="18" spans="2:16" ht="24.75" customHeight="1" x14ac:dyDescent="0.25">
      <c r="B18" s="91" t="s">
        <v>679</v>
      </c>
      <c r="C18" s="39">
        <f t="shared" ref="C18:C19" si="18">D18+E18</f>
        <v>0</v>
      </c>
      <c r="D18" s="68">
        <f>G18+J18+M18</f>
        <v>0</v>
      </c>
      <c r="E18" s="39">
        <f>+H18+K18+N18</f>
        <v>0</v>
      </c>
      <c r="F18" s="69">
        <f t="shared" ref="F18:F19" si="19">+G18+H18</f>
        <v>0</v>
      </c>
      <c r="G18" s="33"/>
      <c r="H18" s="121"/>
      <c r="I18" s="69">
        <f t="shared" ref="I18:I19" si="20">+J18+K18</f>
        <v>0</v>
      </c>
      <c r="J18" s="33"/>
      <c r="K18" s="121"/>
      <c r="L18" s="39">
        <f t="shared" ref="L18:L19" si="21">+M18+N18</f>
        <v>0</v>
      </c>
      <c r="M18" s="33"/>
      <c r="N18" s="32"/>
    </row>
    <row r="19" spans="2:16" ht="24.75" customHeight="1" thickBot="1" x14ac:dyDescent="0.3">
      <c r="B19" s="212" t="s">
        <v>680</v>
      </c>
      <c r="C19" s="79">
        <f t="shared" si="18"/>
        <v>0</v>
      </c>
      <c r="D19" s="78">
        <f>G19+J19+M19</f>
        <v>0</v>
      </c>
      <c r="E19" s="79">
        <f>+H19+K19+N19</f>
        <v>0</v>
      </c>
      <c r="F19" s="80">
        <f t="shared" si="19"/>
        <v>0</v>
      </c>
      <c r="G19" s="57"/>
      <c r="H19" s="81"/>
      <c r="I19" s="80">
        <f t="shared" si="20"/>
        <v>0</v>
      </c>
      <c r="J19" s="57"/>
      <c r="K19" s="81"/>
      <c r="L19" s="79">
        <f t="shared" si="21"/>
        <v>0</v>
      </c>
      <c r="M19" s="57"/>
      <c r="N19" s="211"/>
    </row>
    <row r="20" spans="2:16" ht="14.4" thickTop="1" x14ac:dyDescent="0.25">
      <c r="B20" s="163" t="s">
        <v>138</v>
      </c>
      <c r="C20" s="39"/>
      <c r="D20" s="39"/>
      <c r="E20" s="39"/>
      <c r="F20" s="39"/>
      <c r="G20" s="122" t="str">
        <f>IF((G18+G19)=G17,"","XX")</f>
        <v/>
      </c>
      <c r="H20" s="122" t="str">
        <f>IF((H18+H19)=H17,"","XX")</f>
        <v/>
      </c>
      <c r="I20" s="122"/>
      <c r="J20" s="122" t="str">
        <f>IF((J18+J19)=J17,"","XX")</f>
        <v/>
      </c>
      <c r="K20" s="122" t="str">
        <f>IF((K18+K19)=K17,"","XX")</f>
        <v/>
      </c>
      <c r="L20" s="122"/>
      <c r="M20" s="122" t="str">
        <f>IF((M18+M19)=M17,"","XX")</f>
        <v/>
      </c>
      <c r="N20" s="122" t="str">
        <f>IF((N18+N19)=N17,"","XX")</f>
        <v/>
      </c>
      <c r="O20" s="39"/>
      <c r="P20" s="131"/>
    </row>
    <row r="21" spans="2:16" ht="15.75" customHeight="1" x14ac:dyDescent="0.25">
      <c r="B21" s="425" t="s">
        <v>1359</v>
      </c>
      <c r="F21" s="424" t="str">
        <f>IF(OR(G20="XX",H20="XX",J20="XX",K20="XX",M20="XX",N20="XX"),"¡VERIFICAR LOS DATOS!.
La MATRÍCULA FINAL y el desglose de APROBADOS,  y APLAZADOS, no coinciden.","")</f>
        <v/>
      </c>
      <c r="G21" s="424"/>
      <c r="H21" s="424"/>
      <c r="I21" s="424"/>
      <c r="J21" s="424"/>
      <c r="K21" s="424"/>
      <c r="L21" s="424"/>
      <c r="M21" s="424"/>
      <c r="N21" s="424"/>
    </row>
    <row r="22" spans="2:16" ht="24.75" customHeight="1" x14ac:dyDescent="0.25">
      <c r="B22" s="425"/>
      <c r="D22" s="213"/>
      <c r="E22" s="213"/>
      <c r="F22" s="424"/>
      <c r="G22" s="424"/>
      <c r="H22" s="424"/>
      <c r="I22" s="424"/>
      <c r="J22" s="424"/>
      <c r="K22" s="424"/>
      <c r="L22" s="424"/>
      <c r="M22" s="424"/>
      <c r="N22" s="424"/>
    </row>
    <row r="23" spans="2:16" ht="24.75" customHeight="1" x14ac:dyDescent="0.25">
      <c r="B23" s="59"/>
      <c r="C23" s="213"/>
      <c r="D23" s="213"/>
      <c r="E23" s="213"/>
      <c r="F23" s="424"/>
      <c r="G23" s="424"/>
      <c r="H23" s="424"/>
      <c r="I23" s="424"/>
      <c r="J23" s="424"/>
      <c r="K23" s="424"/>
      <c r="L23" s="424"/>
      <c r="M23" s="424"/>
      <c r="N23" s="424"/>
    </row>
    <row r="24" spans="2:16" x14ac:dyDescent="0.25">
      <c r="B24" s="40" t="s">
        <v>622</v>
      </c>
    </row>
    <row r="25" spans="2:16" ht="22.5" customHeight="1" x14ac:dyDescent="0.25">
      <c r="B25" s="403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5"/>
    </row>
    <row r="26" spans="2:16" ht="22.5" customHeight="1" x14ac:dyDescent="0.25">
      <c r="B26" s="406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8"/>
    </row>
    <row r="27" spans="2:16" ht="22.5" customHeight="1" x14ac:dyDescent="0.25">
      <c r="B27" s="406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8"/>
    </row>
    <row r="28" spans="2:16" ht="22.5" customHeight="1" x14ac:dyDescent="0.25">
      <c r="B28" s="406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8"/>
    </row>
    <row r="29" spans="2:16" ht="22.5" customHeight="1" x14ac:dyDescent="0.25">
      <c r="B29" s="409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1"/>
    </row>
  </sheetData>
  <sheetProtection algorithmName="SHA-512" hashValue="H5dv8t3oITn8ETnjZsMi3AI/1y88rFqE5/LtjEI4yMD4u0jtZABnt+irK8nWxEh+nkLLTG8xXCYkVknsa30Hyg==" saltValue="WVHgQVJUbgy7VGqwNIG7fw==" spinCount="100000" sheet="1" objects="1" scenarios="1"/>
  <mergeCells count="68">
    <mergeCell ref="B4:B5"/>
    <mergeCell ref="C4:E4"/>
    <mergeCell ref="F4:H4"/>
    <mergeCell ref="C7:C8"/>
    <mergeCell ref="D7:D8"/>
    <mergeCell ref="E7:E8"/>
    <mergeCell ref="I4:K4"/>
    <mergeCell ref="L4:N4"/>
    <mergeCell ref="F7:F8"/>
    <mergeCell ref="G7:G8"/>
    <mergeCell ref="H7:H8"/>
    <mergeCell ref="I7:I8"/>
    <mergeCell ref="J7:J8"/>
    <mergeCell ref="N7:N8"/>
    <mergeCell ref="M7:M8"/>
    <mergeCell ref="L7:L8"/>
    <mergeCell ref="K7:K8"/>
    <mergeCell ref="C9:C10"/>
    <mergeCell ref="D9:D10"/>
    <mergeCell ref="E9:E10"/>
    <mergeCell ref="F9:F10"/>
    <mergeCell ref="G9:G10"/>
    <mergeCell ref="G13:G14"/>
    <mergeCell ref="N9:N10"/>
    <mergeCell ref="E11:E12"/>
    <mergeCell ref="F11:F12"/>
    <mergeCell ref="G11:G12"/>
    <mergeCell ref="H11:H12"/>
    <mergeCell ref="L9:L10"/>
    <mergeCell ref="M9:M10"/>
    <mergeCell ref="L11:L12"/>
    <mergeCell ref="M11:M12"/>
    <mergeCell ref="N11:N12"/>
    <mergeCell ref="H9:H10"/>
    <mergeCell ref="I9:I10"/>
    <mergeCell ref="J9:J10"/>
    <mergeCell ref="K9:K10"/>
    <mergeCell ref="C11:C12"/>
    <mergeCell ref="D11:D12"/>
    <mergeCell ref="M13:M14"/>
    <mergeCell ref="N13:N14"/>
    <mergeCell ref="L13:L14"/>
    <mergeCell ref="J13:J14"/>
    <mergeCell ref="K13:K14"/>
    <mergeCell ref="H13:H14"/>
    <mergeCell ref="I13:I14"/>
    <mergeCell ref="I11:I12"/>
    <mergeCell ref="J11:J12"/>
    <mergeCell ref="K11:K12"/>
    <mergeCell ref="C13:C14"/>
    <mergeCell ref="D13:D14"/>
    <mergeCell ref="E13:E14"/>
    <mergeCell ref="F13:F14"/>
    <mergeCell ref="N15:N16"/>
    <mergeCell ref="B25:N29"/>
    <mergeCell ref="L15:L16"/>
    <mergeCell ref="M15:M16"/>
    <mergeCell ref="K15:K16"/>
    <mergeCell ref="C15:C16"/>
    <mergeCell ref="D15:D16"/>
    <mergeCell ref="E15:E16"/>
    <mergeCell ref="F15:F16"/>
    <mergeCell ref="G15:G16"/>
    <mergeCell ref="H15:H16"/>
    <mergeCell ref="I15:I16"/>
    <mergeCell ref="J15:J16"/>
    <mergeCell ref="F21:N23"/>
    <mergeCell ref="B21:B22"/>
  </mergeCells>
  <conditionalFormatting sqref="C6:F20 O20">
    <cfRule type="cellIs" dxfId="42" priority="1" operator="equal">
      <formula>0</formula>
    </cfRule>
  </conditionalFormatting>
  <conditionalFormatting sqref="G20:N20 I6:I19 L6:L19 G17:H17 J17:K17 M17:N17">
    <cfRule type="cellIs" dxfId="41" priority="6" operator="equal">
      <formula>0</formula>
    </cfRule>
  </conditionalFormatting>
  <conditionalFormatting sqref="G20:N20">
    <cfRule type="cellIs" dxfId="40" priority="5" operator="equal">
      <formula>"X"</formula>
    </cfRule>
  </conditionalFormatting>
  <printOptions horizontalCentered="1" verticalCentered="1"/>
  <pageMargins left="0" right="0" top="0.55118110236220474" bottom="0.86" header="0.31496062992125984" footer="0.19685039370078741"/>
  <pageSetup scale="90" orientation="landscape" r:id="rId1"/>
  <headerFooter>
    <oddFooter>&amp;R&amp;"+,Negrita Cursiva"Aula Edad&amp;"+,Cursiva",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B1:Q30"/>
  <sheetViews>
    <sheetView showGridLines="0" topLeftCell="A2" zoomScale="95" zoomScaleNormal="95" workbookViewId="0"/>
  </sheetViews>
  <sheetFormatPr baseColWidth="10" defaultColWidth="11.44140625" defaultRowHeight="13.8" x14ac:dyDescent="0.25"/>
  <cols>
    <col min="1" max="1" width="6.21875" style="1" customWidth="1"/>
    <col min="2" max="2" width="48.21875" style="1" customWidth="1"/>
    <col min="3" max="14" width="7.21875" style="1" customWidth="1"/>
    <col min="15" max="16384" width="11.44140625" style="1"/>
  </cols>
  <sheetData>
    <row r="1" spans="2:14" ht="18" customHeight="1" x14ac:dyDescent="0.3">
      <c r="B1" s="303" t="s">
        <v>664</v>
      </c>
      <c r="C1" s="93"/>
      <c r="D1" s="93"/>
    </row>
    <row r="2" spans="2:14" ht="24.6" x14ac:dyDescent="0.4">
      <c r="B2" s="304" t="s">
        <v>669</v>
      </c>
      <c r="C2" s="93"/>
      <c r="D2" s="93"/>
    </row>
    <row r="3" spans="2:14" ht="18" customHeight="1" thickBot="1" x14ac:dyDescent="0.35">
      <c r="B3" s="305" t="s">
        <v>637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4" ht="22.5" customHeight="1" thickTop="1" x14ac:dyDescent="0.25">
      <c r="B4" s="443" t="s">
        <v>132</v>
      </c>
      <c r="C4" s="445" t="s">
        <v>0</v>
      </c>
      <c r="D4" s="446"/>
      <c r="E4" s="446"/>
      <c r="F4" s="440" t="s">
        <v>640</v>
      </c>
      <c r="G4" s="441"/>
      <c r="H4" s="442"/>
      <c r="I4" s="440" t="s">
        <v>641</v>
      </c>
      <c r="J4" s="441"/>
      <c r="K4" s="442"/>
      <c r="L4" s="441" t="s">
        <v>642</v>
      </c>
      <c r="M4" s="441"/>
      <c r="N4" s="441"/>
    </row>
    <row r="5" spans="2:14" ht="30" customHeight="1" thickBot="1" x14ac:dyDescent="0.3">
      <c r="B5" s="444"/>
      <c r="C5" s="94" t="s">
        <v>0</v>
      </c>
      <c r="D5" s="63" t="s">
        <v>643</v>
      </c>
      <c r="E5" s="95" t="s">
        <v>644</v>
      </c>
      <c r="F5" s="65" t="s">
        <v>0</v>
      </c>
      <c r="G5" s="96" t="s">
        <v>643</v>
      </c>
      <c r="H5" s="97" t="s">
        <v>644</v>
      </c>
      <c r="I5" s="98" t="s">
        <v>0</v>
      </c>
      <c r="J5" s="96" t="s">
        <v>643</v>
      </c>
      <c r="K5" s="97" t="s">
        <v>644</v>
      </c>
      <c r="L5" s="99" t="s">
        <v>0</v>
      </c>
      <c r="M5" s="96" t="s">
        <v>643</v>
      </c>
      <c r="N5" s="100" t="s">
        <v>644</v>
      </c>
    </row>
    <row r="6" spans="2:14" ht="24.75" customHeight="1" thickTop="1" thickBot="1" x14ac:dyDescent="0.3">
      <c r="B6" s="101" t="s">
        <v>674</v>
      </c>
      <c r="C6" s="102">
        <f>+D6+E6</f>
        <v>0</v>
      </c>
      <c r="D6" s="31">
        <f>+G6+J6+M6</f>
        <v>0</v>
      </c>
      <c r="E6" s="30">
        <f>+H6+K6+N6</f>
        <v>0</v>
      </c>
      <c r="F6" s="103">
        <f>+G6+H6</f>
        <v>0</v>
      </c>
      <c r="G6" s="104"/>
      <c r="H6" s="105"/>
      <c r="I6" s="103">
        <f>+J6+K6</f>
        <v>0</v>
      </c>
      <c r="J6" s="104"/>
      <c r="K6" s="105"/>
      <c r="L6" s="30">
        <f>+M6+N6</f>
        <v>0</v>
      </c>
      <c r="M6" s="104"/>
      <c r="N6" s="106"/>
    </row>
    <row r="7" spans="2:14" x14ac:dyDescent="0.25">
      <c r="B7" s="107" t="s">
        <v>133</v>
      </c>
      <c r="C7" s="447">
        <f>D7+E7</f>
        <v>0</v>
      </c>
      <c r="D7" s="448">
        <f>G7+J7+M7</f>
        <v>0</v>
      </c>
      <c r="E7" s="449">
        <f>+H7+K7+N7</f>
        <v>0</v>
      </c>
      <c r="F7" s="422">
        <f>+G7+H7</f>
        <v>0</v>
      </c>
      <c r="G7" s="414"/>
      <c r="H7" s="416"/>
      <c r="I7" s="422">
        <f>+J7+K7</f>
        <v>0</v>
      </c>
      <c r="J7" s="414"/>
      <c r="K7" s="416"/>
      <c r="L7" s="412">
        <f>+M7+N7</f>
        <v>0</v>
      </c>
      <c r="M7" s="414"/>
      <c r="N7" s="401"/>
    </row>
    <row r="8" spans="2:14" ht="18" customHeight="1" x14ac:dyDescent="0.25">
      <c r="B8" s="108" t="s">
        <v>675</v>
      </c>
      <c r="C8" s="419"/>
      <c r="D8" s="421"/>
      <c r="E8" s="413"/>
      <c r="F8" s="423"/>
      <c r="G8" s="415"/>
      <c r="H8" s="417"/>
      <c r="I8" s="423"/>
      <c r="J8" s="415"/>
      <c r="K8" s="417"/>
      <c r="L8" s="413"/>
      <c r="M8" s="415"/>
      <c r="N8" s="402"/>
    </row>
    <row r="9" spans="2:14" x14ac:dyDescent="0.25">
      <c r="B9" s="109" t="s">
        <v>133</v>
      </c>
      <c r="C9" s="436">
        <f t="shared" ref="C9" si="0">D9+E9</f>
        <v>0</v>
      </c>
      <c r="D9" s="438">
        <f>G9+J9+M9</f>
        <v>0</v>
      </c>
      <c r="E9" s="430">
        <f>+H9+K9+N9</f>
        <v>0</v>
      </c>
      <c r="F9" s="434">
        <f t="shared" ref="F9" si="1">+G9+H9</f>
        <v>0</v>
      </c>
      <c r="G9" s="426"/>
      <c r="H9" s="432"/>
      <c r="I9" s="434">
        <f t="shared" ref="I9" si="2">+J9+K9</f>
        <v>0</v>
      </c>
      <c r="J9" s="426"/>
      <c r="K9" s="432"/>
      <c r="L9" s="430">
        <f t="shared" ref="L9" si="3">+M9+N9</f>
        <v>0</v>
      </c>
      <c r="M9" s="426"/>
      <c r="N9" s="428"/>
    </row>
    <row r="10" spans="2:14" ht="18" customHeight="1" x14ac:dyDescent="0.25">
      <c r="B10" s="110" t="s">
        <v>676</v>
      </c>
      <c r="C10" s="437"/>
      <c r="D10" s="439"/>
      <c r="E10" s="431"/>
      <c r="F10" s="435"/>
      <c r="G10" s="427"/>
      <c r="H10" s="433"/>
      <c r="I10" s="435"/>
      <c r="J10" s="427"/>
      <c r="K10" s="433"/>
      <c r="L10" s="431"/>
      <c r="M10" s="427"/>
      <c r="N10" s="429"/>
    </row>
    <row r="11" spans="2:14" x14ac:dyDescent="0.25">
      <c r="B11" s="111" t="s">
        <v>134</v>
      </c>
      <c r="C11" s="418">
        <f t="shared" ref="C11" si="4">D11+E11</f>
        <v>0</v>
      </c>
      <c r="D11" s="420">
        <f>G11+J11+M11</f>
        <v>0</v>
      </c>
      <c r="E11" s="412">
        <f>+H11+K11+N11</f>
        <v>0</v>
      </c>
      <c r="F11" s="422">
        <f t="shared" ref="F11" si="5">+G11+H11</f>
        <v>0</v>
      </c>
      <c r="G11" s="414"/>
      <c r="H11" s="416"/>
      <c r="I11" s="422">
        <f t="shared" ref="I11" si="6">+J11+K11</f>
        <v>0</v>
      </c>
      <c r="J11" s="414"/>
      <c r="K11" s="416"/>
      <c r="L11" s="412">
        <f t="shared" ref="L11" si="7">+M11+N11</f>
        <v>0</v>
      </c>
      <c r="M11" s="414"/>
      <c r="N11" s="401"/>
    </row>
    <row r="12" spans="2:14" ht="18" customHeight="1" x14ac:dyDescent="0.25">
      <c r="B12" s="108" t="s">
        <v>677</v>
      </c>
      <c r="C12" s="419"/>
      <c r="D12" s="421"/>
      <c r="E12" s="413"/>
      <c r="F12" s="423"/>
      <c r="G12" s="415"/>
      <c r="H12" s="417"/>
      <c r="I12" s="423"/>
      <c r="J12" s="415"/>
      <c r="K12" s="417"/>
      <c r="L12" s="413"/>
      <c r="M12" s="415"/>
      <c r="N12" s="402"/>
    </row>
    <row r="13" spans="2:14" x14ac:dyDescent="0.25">
      <c r="B13" s="112" t="s">
        <v>134</v>
      </c>
      <c r="C13" s="436">
        <f t="shared" ref="C13" si="8">D13+E13</f>
        <v>0</v>
      </c>
      <c r="D13" s="438">
        <f>G13+J13+M13</f>
        <v>0</v>
      </c>
      <c r="E13" s="430">
        <f>+H13+K13+N13</f>
        <v>0</v>
      </c>
      <c r="F13" s="434">
        <f t="shared" ref="F13" si="9">+G13+H13</f>
        <v>0</v>
      </c>
      <c r="G13" s="426"/>
      <c r="H13" s="432"/>
      <c r="I13" s="434">
        <f t="shared" ref="I13" si="10">+J13+K13</f>
        <v>0</v>
      </c>
      <c r="J13" s="426"/>
      <c r="K13" s="432"/>
      <c r="L13" s="430">
        <f t="shared" ref="L13" si="11">+M13+N13</f>
        <v>0</v>
      </c>
      <c r="M13" s="426"/>
      <c r="N13" s="428"/>
    </row>
    <row r="14" spans="2:14" ht="18" customHeight="1" x14ac:dyDescent="0.25">
      <c r="B14" s="113" t="s">
        <v>960</v>
      </c>
      <c r="C14" s="437"/>
      <c r="D14" s="439"/>
      <c r="E14" s="431"/>
      <c r="F14" s="435"/>
      <c r="G14" s="427"/>
      <c r="H14" s="433"/>
      <c r="I14" s="435"/>
      <c r="J14" s="427"/>
      <c r="K14" s="433"/>
      <c r="L14" s="431"/>
      <c r="M14" s="427"/>
      <c r="N14" s="429"/>
    </row>
    <row r="15" spans="2:14" x14ac:dyDescent="0.25">
      <c r="B15" s="111" t="s">
        <v>134</v>
      </c>
      <c r="C15" s="418">
        <f t="shared" ref="C15" si="12">D15+E15</f>
        <v>0</v>
      </c>
      <c r="D15" s="420">
        <f>G15+J15+M15</f>
        <v>0</v>
      </c>
      <c r="E15" s="412">
        <f>+H15+K15+N15</f>
        <v>0</v>
      </c>
      <c r="F15" s="422">
        <f t="shared" ref="F15" si="13">+G15+H15</f>
        <v>0</v>
      </c>
      <c r="G15" s="414"/>
      <c r="H15" s="416"/>
      <c r="I15" s="422">
        <f t="shared" ref="I15" si="14">+J15+K15</f>
        <v>0</v>
      </c>
      <c r="J15" s="414"/>
      <c r="K15" s="416"/>
      <c r="L15" s="412">
        <f t="shared" ref="L15" si="15">+M15+N15</f>
        <v>0</v>
      </c>
      <c r="M15" s="414"/>
      <c r="N15" s="401"/>
    </row>
    <row r="16" spans="2:14" ht="18" customHeight="1" thickBot="1" x14ac:dyDescent="0.3">
      <c r="B16" s="114" t="s">
        <v>965</v>
      </c>
      <c r="C16" s="419"/>
      <c r="D16" s="421"/>
      <c r="E16" s="413"/>
      <c r="F16" s="423"/>
      <c r="G16" s="415"/>
      <c r="H16" s="417"/>
      <c r="I16" s="423"/>
      <c r="J16" s="415"/>
      <c r="K16" s="417"/>
      <c r="L16" s="413"/>
      <c r="M16" s="415"/>
      <c r="N16" s="402"/>
    </row>
    <row r="17" spans="2:17" ht="24.75" customHeight="1" thickBot="1" x14ac:dyDescent="0.3">
      <c r="B17" s="115" t="s">
        <v>678</v>
      </c>
      <c r="C17" s="116">
        <f>+D17+E17</f>
        <v>0</v>
      </c>
      <c r="D17" s="117">
        <f>((D6+D7+D9)-(D11+D13+D15))</f>
        <v>0</v>
      </c>
      <c r="E17" s="118">
        <f t="shared" ref="E17" si="16">((E6+E7+E9)-(E11+E13+E15))</f>
        <v>0</v>
      </c>
      <c r="F17" s="119">
        <f>+G17+H17</f>
        <v>0</v>
      </c>
      <c r="G17" s="117">
        <f t="shared" ref="G17:N17" si="17">((G6+G7+G9)-(G11+G13+G15))</f>
        <v>0</v>
      </c>
      <c r="H17" s="120">
        <f>((H6+H7+H9)-(H11+H13+H15))</f>
        <v>0</v>
      </c>
      <c r="I17" s="119">
        <f>+J17+K17</f>
        <v>0</v>
      </c>
      <c r="J17" s="117">
        <f t="shared" si="17"/>
        <v>0</v>
      </c>
      <c r="K17" s="120">
        <f t="shared" si="17"/>
        <v>0</v>
      </c>
      <c r="L17" s="118">
        <f>+M17+N17</f>
        <v>0</v>
      </c>
      <c r="M17" s="117">
        <f t="shared" si="17"/>
        <v>0</v>
      </c>
      <c r="N17" s="118">
        <f t="shared" si="17"/>
        <v>0</v>
      </c>
    </row>
    <row r="18" spans="2:17" ht="24.75" customHeight="1" x14ac:dyDescent="0.25">
      <c r="B18" s="91" t="s">
        <v>679</v>
      </c>
      <c r="C18" s="39">
        <f t="shared" ref="C18:C19" si="18">D18+E18</f>
        <v>0</v>
      </c>
      <c r="D18" s="68">
        <f>G18+J18+M18</f>
        <v>0</v>
      </c>
      <c r="E18" s="39">
        <f>+H18+K18+N18</f>
        <v>0</v>
      </c>
      <c r="F18" s="69">
        <f t="shared" ref="F18:F19" si="19">+G18+H18</f>
        <v>0</v>
      </c>
      <c r="G18" s="33"/>
      <c r="H18" s="121"/>
      <c r="I18" s="69">
        <f t="shared" ref="I18:I19" si="20">+J18+K18</f>
        <v>0</v>
      </c>
      <c r="J18" s="33"/>
      <c r="K18" s="121"/>
      <c r="L18" s="39">
        <f t="shared" ref="L18:L19" si="21">+M18+N18</f>
        <v>0</v>
      </c>
      <c r="M18" s="33"/>
      <c r="N18" s="32"/>
    </row>
    <row r="19" spans="2:17" ht="24.75" customHeight="1" thickBot="1" x14ac:dyDescent="0.3">
      <c r="B19" s="212" t="s">
        <v>680</v>
      </c>
      <c r="C19" s="79">
        <f t="shared" si="18"/>
        <v>0</v>
      </c>
      <c r="D19" s="78">
        <f>G19+J19+M19</f>
        <v>0</v>
      </c>
      <c r="E19" s="79">
        <f>+H19+K19+N19</f>
        <v>0</v>
      </c>
      <c r="F19" s="80">
        <f t="shared" si="19"/>
        <v>0</v>
      </c>
      <c r="G19" s="57"/>
      <c r="H19" s="81"/>
      <c r="I19" s="80">
        <f t="shared" si="20"/>
        <v>0</v>
      </c>
      <c r="J19" s="57"/>
      <c r="K19" s="81"/>
      <c r="L19" s="79">
        <f t="shared" si="21"/>
        <v>0</v>
      </c>
      <c r="M19" s="57"/>
      <c r="N19" s="211"/>
    </row>
    <row r="20" spans="2:17" ht="14.4" thickTop="1" x14ac:dyDescent="0.25">
      <c r="B20" s="163" t="s">
        <v>138</v>
      </c>
      <c r="C20" s="39"/>
      <c r="D20" s="39"/>
      <c r="E20" s="39"/>
      <c r="F20" s="39"/>
      <c r="G20" s="122" t="str">
        <f>IF((G18+G19)=G17,"","XX")</f>
        <v/>
      </c>
      <c r="H20" s="122" t="str">
        <f>IF((H18+H19)=H17,"","XX")</f>
        <v/>
      </c>
      <c r="I20" s="122"/>
      <c r="J20" s="122" t="str">
        <f>IF((J18+J19)=J17,"","XX")</f>
        <v/>
      </c>
      <c r="K20" s="122" t="str">
        <f>IF((K18+K19)=K17,"","XX")</f>
        <v/>
      </c>
      <c r="L20" s="122"/>
      <c r="M20" s="122" t="str">
        <f>IF((M18+M19)=M17,"","XX")</f>
        <v/>
      </c>
      <c r="N20" s="122" t="str">
        <f>IF((N18+N19)=N17,"","XX")</f>
        <v/>
      </c>
      <c r="O20" s="39"/>
      <c r="P20" s="131"/>
      <c r="Q20" s="131"/>
    </row>
    <row r="21" spans="2:17" s="192" customFormat="1" ht="15.75" customHeight="1" x14ac:dyDescent="0.25">
      <c r="B21" s="450" t="s">
        <v>1359</v>
      </c>
      <c r="F21" s="424" t="str">
        <f>IF(OR(G20="XX",H20="XX",J20="XX",K20="XX",M20="XX",N20="XX"),"¡VERIFICAR LOS DATOS!.
La MATRÍCULA FINAL y el desglose de APROBADOS, APLAZADOS y REPROBADOS, no coinciden.","")</f>
        <v/>
      </c>
      <c r="G21" s="424"/>
      <c r="H21" s="424"/>
      <c r="I21" s="424"/>
      <c r="J21" s="424"/>
      <c r="K21" s="424"/>
      <c r="L21" s="424"/>
      <c r="M21" s="424"/>
      <c r="N21" s="424"/>
    </row>
    <row r="22" spans="2:17" ht="15.75" customHeight="1" x14ac:dyDescent="0.25">
      <c r="B22" s="450"/>
      <c r="C22" s="92"/>
      <c r="D22" s="92"/>
      <c r="E22" s="92"/>
      <c r="F22" s="424"/>
      <c r="G22" s="424"/>
      <c r="H22" s="424"/>
      <c r="I22" s="424"/>
      <c r="J22" s="424"/>
      <c r="K22" s="424"/>
      <c r="L22" s="424"/>
      <c r="M22" s="424"/>
      <c r="N22" s="424"/>
    </row>
    <row r="23" spans="2:17" ht="15" x14ac:dyDescent="0.25">
      <c r="B23" s="58"/>
      <c r="D23" s="213"/>
      <c r="E23" s="213"/>
      <c r="F23" s="424"/>
      <c r="G23" s="424"/>
      <c r="H23" s="424"/>
      <c r="I23" s="424"/>
      <c r="J23" s="424"/>
      <c r="K23" s="424"/>
      <c r="L23" s="424"/>
      <c r="M23" s="424"/>
      <c r="N23" s="424"/>
    </row>
    <row r="24" spans="2:17" ht="15" x14ac:dyDescent="0.25">
      <c r="B24" s="59"/>
      <c r="C24" s="213"/>
      <c r="D24" s="213"/>
      <c r="E24" s="213"/>
      <c r="F24" s="424"/>
      <c r="G24" s="424"/>
      <c r="H24" s="424"/>
      <c r="I24" s="424"/>
      <c r="J24" s="424"/>
      <c r="K24" s="424"/>
      <c r="L24" s="424"/>
      <c r="M24" s="424"/>
      <c r="N24" s="424"/>
    </row>
    <row r="25" spans="2:17" x14ac:dyDescent="0.25">
      <c r="B25" s="40" t="s">
        <v>622</v>
      </c>
    </row>
    <row r="26" spans="2:17" ht="22.5" customHeight="1" x14ac:dyDescent="0.25">
      <c r="B26" s="403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5"/>
    </row>
    <row r="27" spans="2:17" ht="22.5" customHeight="1" x14ac:dyDescent="0.25">
      <c r="B27" s="406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8"/>
    </row>
    <row r="28" spans="2:17" ht="22.5" customHeight="1" x14ac:dyDescent="0.25">
      <c r="B28" s="406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8"/>
    </row>
    <row r="29" spans="2:17" ht="22.5" customHeight="1" x14ac:dyDescent="0.25">
      <c r="B29" s="406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8"/>
    </row>
    <row r="30" spans="2:17" ht="22.5" customHeight="1" x14ac:dyDescent="0.25">
      <c r="B30" s="40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1"/>
    </row>
  </sheetData>
  <sheetProtection algorithmName="SHA-512" hashValue="+zTEKrZaoBR10ppXA7o4Ky2uZYONcdrd1OGF1ZjPBtd1mC/STADElGIMVoss4FoYpaV3vWzprYUDDoJ28Dz/vQ==" saltValue="rfF5HZlKL7z6c+rF1FoSBA==" spinCount="100000" sheet="1" objects="1" scenarios="1"/>
  <mergeCells count="68">
    <mergeCell ref="B4:B5"/>
    <mergeCell ref="C4:E4"/>
    <mergeCell ref="F4:H4"/>
    <mergeCell ref="I4:K4"/>
    <mergeCell ref="L4:N4"/>
    <mergeCell ref="K7:K8"/>
    <mergeCell ref="L7:L8"/>
    <mergeCell ref="C7:C8"/>
    <mergeCell ref="D7:D8"/>
    <mergeCell ref="E7:E8"/>
    <mergeCell ref="F7:F8"/>
    <mergeCell ref="G7:G8"/>
    <mergeCell ref="M7:M8"/>
    <mergeCell ref="N7:N8"/>
    <mergeCell ref="C9:C10"/>
    <mergeCell ref="D9:D10"/>
    <mergeCell ref="E9:E10"/>
    <mergeCell ref="F9:F10"/>
    <mergeCell ref="G9:G10"/>
    <mergeCell ref="M9:M10"/>
    <mergeCell ref="N9:N10"/>
    <mergeCell ref="H7:H8"/>
    <mergeCell ref="I7:I8"/>
    <mergeCell ref="H9:H10"/>
    <mergeCell ref="I9:I10"/>
    <mergeCell ref="J9:J10"/>
    <mergeCell ref="K9:K10"/>
    <mergeCell ref="J7:J8"/>
    <mergeCell ref="L9:L10"/>
    <mergeCell ref="C11:C12"/>
    <mergeCell ref="D11:D12"/>
    <mergeCell ref="E11:E12"/>
    <mergeCell ref="F11:F12"/>
    <mergeCell ref="G11:G12"/>
    <mergeCell ref="J11:J12"/>
    <mergeCell ref="K11:K12"/>
    <mergeCell ref="L11:L12"/>
    <mergeCell ref="C13:C14"/>
    <mergeCell ref="D13:D14"/>
    <mergeCell ref="E13:E14"/>
    <mergeCell ref="F13:F14"/>
    <mergeCell ref="G13:G14"/>
    <mergeCell ref="M13:M14"/>
    <mergeCell ref="N13:N14"/>
    <mergeCell ref="H11:H12"/>
    <mergeCell ref="I11:I12"/>
    <mergeCell ref="M15:M16"/>
    <mergeCell ref="N15:N16"/>
    <mergeCell ref="H13:H14"/>
    <mergeCell ref="I13:I14"/>
    <mergeCell ref="J13:J14"/>
    <mergeCell ref="K13:K14"/>
    <mergeCell ref="L13:L14"/>
    <mergeCell ref="M11:M12"/>
    <mergeCell ref="N11:N12"/>
    <mergeCell ref="B26:N30"/>
    <mergeCell ref="H15:H16"/>
    <mergeCell ref="I15:I16"/>
    <mergeCell ref="J15:J16"/>
    <mergeCell ref="K15:K16"/>
    <mergeCell ref="L15:L16"/>
    <mergeCell ref="C15:C16"/>
    <mergeCell ref="D15:D16"/>
    <mergeCell ref="E15:E16"/>
    <mergeCell ref="F15:F16"/>
    <mergeCell ref="G15:G16"/>
    <mergeCell ref="B21:B22"/>
    <mergeCell ref="F21:N24"/>
  </mergeCells>
  <conditionalFormatting sqref="C6:F20 O20">
    <cfRule type="cellIs" dxfId="39" priority="1" operator="equal">
      <formula>0</formula>
    </cfRule>
  </conditionalFormatting>
  <conditionalFormatting sqref="G20:N20 I6:I19 L6:L19 G17:H17 J17:K17 M17:N17 C22:E22">
    <cfRule type="cellIs" dxfId="38" priority="3" operator="equal">
      <formula>0</formula>
    </cfRule>
  </conditionalFormatting>
  <conditionalFormatting sqref="G20:N20">
    <cfRule type="cellIs" dxfId="37" priority="2" operator="equal">
      <formula>"X"</formula>
    </cfRule>
  </conditionalFormatting>
  <printOptions horizontalCentered="1" verticalCentered="1"/>
  <pageMargins left="0" right="0" top="0.55118110236220474" bottom="0.96" header="0.31496062992125984" footer="0.19685039370078741"/>
  <pageSetup scale="89" orientation="landscape" r:id="rId1"/>
  <headerFooter>
    <oddFooter>&amp;R&amp;"+,Negrita Cursiva"Aula Edad&amp;"+,Cursiva",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pageSetUpPr fitToPage="1"/>
  </sheetPr>
  <dimension ref="B1:N15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6" style="1" customWidth="1"/>
    <col min="2" max="2" width="24.21875" style="1" customWidth="1"/>
    <col min="3" max="14" width="7.77734375" style="1" customWidth="1"/>
    <col min="15" max="16384" width="11.44140625" style="1"/>
  </cols>
  <sheetData>
    <row r="1" spans="2:14" ht="18" customHeight="1" x14ac:dyDescent="0.25"/>
    <row r="2" spans="2:14" ht="18" customHeight="1" x14ac:dyDescent="0.3">
      <c r="B2" s="303" t="s">
        <v>716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8" thickBot="1" x14ac:dyDescent="0.35">
      <c r="B3" s="305" t="s">
        <v>623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2:14" ht="22.5" customHeight="1" thickTop="1" x14ac:dyDescent="0.25">
      <c r="B4" s="451" t="s">
        <v>633</v>
      </c>
      <c r="C4" s="453" t="s">
        <v>0</v>
      </c>
      <c r="D4" s="454"/>
      <c r="E4" s="454"/>
      <c r="F4" s="440" t="s">
        <v>640</v>
      </c>
      <c r="G4" s="441"/>
      <c r="H4" s="442"/>
      <c r="I4" s="440" t="s">
        <v>641</v>
      </c>
      <c r="J4" s="441"/>
      <c r="K4" s="442"/>
      <c r="L4" s="441" t="s">
        <v>642</v>
      </c>
      <c r="M4" s="441"/>
      <c r="N4" s="441"/>
    </row>
    <row r="5" spans="2:14" ht="32.25" customHeight="1" thickBot="1" x14ac:dyDescent="0.3">
      <c r="B5" s="452"/>
      <c r="C5" s="62" t="s">
        <v>0</v>
      </c>
      <c r="D5" s="63" t="s">
        <v>643</v>
      </c>
      <c r="E5" s="64" t="s">
        <v>644</v>
      </c>
      <c r="F5" s="65" t="s">
        <v>0</v>
      </c>
      <c r="G5" s="63" t="s">
        <v>643</v>
      </c>
      <c r="H5" s="66" t="s">
        <v>644</v>
      </c>
      <c r="I5" s="65" t="s">
        <v>0</v>
      </c>
      <c r="J5" s="63" t="s">
        <v>643</v>
      </c>
      <c r="K5" s="66" t="s">
        <v>644</v>
      </c>
      <c r="L5" s="64" t="s">
        <v>0</v>
      </c>
      <c r="M5" s="63" t="s">
        <v>643</v>
      </c>
      <c r="N5" s="64" t="s">
        <v>644</v>
      </c>
    </row>
    <row r="6" spans="2:14" ht="33.75" customHeight="1" thickTop="1" x14ac:dyDescent="0.25">
      <c r="B6" s="84" t="s">
        <v>624</v>
      </c>
      <c r="C6" s="50">
        <f t="shared" ref="C6:C8" si="0">D6+E6</f>
        <v>0</v>
      </c>
      <c r="D6" s="68">
        <f>G6+J6+M6</f>
        <v>0</v>
      </c>
      <c r="E6" s="39">
        <f>+H6+K6+N6</f>
        <v>0</v>
      </c>
      <c r="F6" s="69">
        <f t="shared" ref="F6:F8" si="1">+G6+H6</f>
        <v>0</v>
      </c>
      <c r="G6" s="70"/>
      <c r="H6" s="71"/>
      <c r="I6" s="69">
        <f t="shared" ref="I6:I8" si="2">+J6+K6</f>
        <v>0</v>
      </c>
      <c r="J6" s="70"/>
      <c r="K6" s="71"/>
      <c r="L6" s="69">
        <f t="shared" ref="L6:L8" si="3">+M6+N6</f>
        <v>0</v>
      </c>
      <c r="M6" s="70"/>
      <c r="N6" s="72"/>
    </row>
    <row r="7" spans="2:14" ht="33.75" customHeight="1" x14ac:dyDescent="0.25">
      <c r="B7" s="85" t="s">
        <v>625</v>
      </c>
      <c r="C7" s="53">
        <f t="shared" si="0"/>
        <v>0</v>
      </c>
      <c r="D7" s="73">
        <f>G7+J7+M7</f>
        <v>0</v>
      </c>
      <c r="E7" s="74">
        <f>+H7+K7+N7</f>
        <v>0</v>
      </c>
      <c r="F7" s="75">
        <f t="shared" si="1"/>
        <v>0</v>
      </c>
      <c r="G7" s="35"/>
      <c r="H7" s="76"/>
      <c r="I7" s="75">
        <f t="shared" si="2"/>
        <v>0</v>
      </c>
      <c r="J7" s="35"/>
      <c r="K7" s="76"/>
      <c r="L7" s="75">
        <f t="shared" si="3"/>
        <v>0</v>
      </c>
      <c r="M7" s="35"/>
      <c r="N7" s="34"/>
    </row>
    <row r="8" spans="2:14" ht="33.75" customHeight="1" thickBot="1" x14ac:dyDescent="0.3">
      <c r="B8" s="86" t="s">
        <v>626</v>
      </c>
      <c r="C8" s="55">
        <f t="shared" si="0"/>
        <v>0</v>
      </c>
      <c r="D8" s="87">
        <f>G8+J8+M8</f>
        <v>0</v>
      </c>
      <c r="E8" s="88">
        <f>+H8+K8+N8</f>
        <v>0</v>
      </c>
      <c r="F8" s="89">
        <f t="shared" si="1"/>
        <v>0</v>
      </c>
      <c r="G8" s="38"/>
      <c r="H8" s="90"/>
      <c r="I8" s="89">
        <f t="shared" si="2"/>
        <v>0</v>
      </c>
      <c r="J8" s="38"/>
      <c r="K8" s="90"/>
      <c r="L8" s="89">
        <f t="shared" si="3"/>
        <v>0</v>
      </c>
      <c r="M8" s="38"/>
      <c r="N8" s="37"/>
    </row>
    <row r="9" spans="2:14" ht="14.4" thickTop="1" x14ac:dyDescent="0.25">
      <c r="B9" s="58"/>
      <c r="F9" s="82"/>
    </row>
    <row r="10" spans="2:14" ht="15" x14ac:dyDescent="0.25">
      <c r="B10" s="40" t="s">
        <v>622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4" ht="21.75" customHeight="1" x14ac:dyDescent="0.25">
      <c r="B11" s="403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5"/>
    </row>
    <row r="12" spans="2:14" ht="21.75" customHeight="1" x14ac:dyDescent="0.25">
      <c r="B12" s="406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8"/>
    </row>
    <row r="13" spans="2:14" ht="21.75" customHeight="1" x14ac:dyDescent="0.25">
      <c r="B13" s="406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8"/>
    </row>
    <row r="14" spans="2:14" ht="21.75" customHeight="1" x14ac:dyDescent="0.25">
      <c r="B14" s="406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8"/>
    </row>
    <row r="15" spans="2:14" ht="21.75" customHeight="1" x14ac:dyDescent="0.25">
      <c r="B15" s="409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1"/>
    </row>
  </sheetData>
  <sheetProtection algorithmName="SHA-512" hashValue="OjNwlIP3ffZRdsPOGoCDhOyrliFeh4ACTc46vJiKXNzFL+ZwcmTFi1ChmMqdqw809jYLpNqmNZ/HVpMv8A98eQ==" saltValue="1Waoq7MSYoSWPJHOCNugQQ==" spinCount="100000" sheet="1" objects="1" scenarios="1"/>
  <mergeCells count="6">
    <mergeCell ref="B11:N15"/>
    <mergeCell ref="B4:B5"/>
    <mergeCell ref="C4:E4"/>
    <mergeCell ref="F4:H4"/>
    <mergeCell ref="I4:K4"/>
    <mergeCell ref="L4:N4"/>
  </mergeCells>
  <conditionalFormatting sqref="C6:F8 I6:I8 L6:L8">
    <cfRule type="cellIs" dxfId="36" priority="2" operator="equal">
      <formula>0</formula>
    </cfRule>
  </conditionalFormatting>
  <printOptions horizontalCentered="1" verticalCentered="1"/>
  <pageMargins left="0" right="0" top="0.55118110236220474" bottom="1.3779527559055118" header="0.31496062992125984" footer="0.19685039370078741"/>
  <pageSetup orientation="landscape" r:id="rId1"/>
  <headerFooter>
    <oddFooter>&amp;R&amp;"+,Negrita Cursiva"Aula Edad&amp;"+,Cursiva", página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pageSetUpPr fitToPage="1"/>
  </sheetPr>
  <dimension ref="B2:N23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77734375" style="1" customWidth="1"/>
    <col min="2" max="2" width="44.77734375" style="1" customWidth="1"/>
    <col min="3" max="14" width="7.21875" style="1" customWidth="1"/>
    <col min="15" max="16384" width="11.44140625" style="1"/>
  </cols>
  <sheetData>
    <row r="2" spans="2:14" ht="18" customHeight="1" x14ac:dyDescent="0.4">
      <c r="B2" s="303" t="s">
        <v>665</v>
      </c>
      <c r="C2" s="61"/>
      <c r="D2" s="61"/>
      <c r="E2" s="61"/>
      <c r="F2" s="61"/>
      <c r="G2" s="61"/>
    </row>
    <row r="3" spans="2:14" ht="18" customHeight="1" x14ac:dyDescent="0.3">
      <c r="B3" s="303" t="s">
        <v>627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2:14" ht="18" customHeight="1" thickBot="1" x14ac:dyDescent="0.35">
      <c r="B4" s="305" t="s">
        <v>957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2:14" ht="22.5" customHeight="1" thickTop="1" x14ac:dyDescent="0.25">
      <c r="B5" s="443" t="s">
        <v>631</v>
      </c>
      <c r="C5" s="445" t="s">
        <v>0</v>
      </c>
      <c r="D5" s="446"/>
      <c r="E5" s="446"/>
      <c r="F5" s="440" t="s">
        <v>640</v>
      </c>
      <c r="G5" s="441"/>
      <c r="H5" s="442"/>
      <c r="I5" s="440" t="s">
        <v>641</v>
      </c>
      <c r="J5" s="441"/>
      <c r="K5" s="442"/>
      <c r="L5" s="441" t="s">
        <v>642</v>
      </c>
      <c r="M5" s="441"/>
      <c r="N5" s="441"/>
    </row>
    <row r="6" spans="2:14" ht="30.75" customHeight="1" thickBot="1" x14ac:dyDescent="0.3">
      <c r="B6" s="444"/>
      <c r="C6" s="62" t="s">
        <v>0</v>
      </c>
      <c r="D6" s="63" t="s">
        <v>643</v>
      </c>
      <c r="E6" s="64" t="s">
        <v>644</v>
      </c>
      <c r="F6" s="65" t="s">
        <v>0</v>
      </c>
      <c r="G6" s="63" t="s">
        <v>643</v>
      </c>
      <c r="H6" s="66" t="s">
        <v>644</v>
      </c>
      <c r="I6" s="65" t="s">
        <v>0</v>
      </c>
      <c r="J6" s="63" t="s">
        <v>643</v>
      </c>
      <c r="K6" s="66" t="s">
        <v>644</v>
      </c>
      <c r="L6" s="64" t="s">
        <v>0</v>
      </c>
      <c r="M6" s="63" t="s">
        <v>643</v>
      </c>
      <c r="N6" s="64" t="s">
        <v>644</v>
      </c>
    </row>
    <row r="7" spans="2:14" ht="34.5" customHeight="1" thickTop="1" x14ac:dyDescent="0.25">
      <c r="B7" s="232" t="s">
        <v>632</v>
      </c>
      <c r="C7" s="67">
        <f>D7+E7</f>
        <v>0</v>
      </c>
      <c r="D7" s="68">
        <f t="shared" ref="D7:D14" si="0">G7+J7+M7</f>
        <v>0</v>
      </c>
      <c r="E7" s="39">
        <f t="shared" ref="E7:E14" si="1">+H7+K7+N7</f>
        <v>0</v>
      </c>
      <c r="F7" s="69">
        <f t="shared" ref="F7:F14" si="2">+G7+H7</f>
        <v>0</v>
      </c>
      <c r="G7" s="70"/>
      <c r="H7" s="71"/>
      <c r="I7" s="69">
        <f t="shared" ref="I7:I14" si="3">+J7+K7</f>
        <v>0</v>
      </c>
      <c r="J7" s="70"/>
      <c r="K7" s="72"/>
      <c r="L7" s="69">
        <f t="shared" ref="L7:L14" si="4">+M7+N7</f>
        <v>0</v>
      </c>
      <c r="M7" s="70"/>
      <c r="N7" s="72"/>
    </row>
    <row r="8" spans="2:14" ht="34.5" customHeight="1" x14ac:dyDescent="0.25">
      <c r="B8" s="233" t="s">
        <v>1309</v>
      </c>
      <c r="C8" s="53">
        <f t="shared" ref="C8:C14" si="5">D8+E8</f>
        <v>0</v>
      </c>
      <c r="D8" s="73">
        <f t="shared" si="0"/>
        <v>0</v>
      </c>
      <c r="E8" s="74">
        <f t="shared" si="1"/>
        <v>0</v>
      </c>
      <c r="F8" s="75">
        <f t="shared" si="2"/>
        <v>0</v>
      </c>
      <c r="G8" s="35"/>
      <c r="H8" s="76"/>
      <c r="I8" s="75">
        <f t="shared" si="3"/>
        <v>0</v>
      </c>
      <c r="J8" s="35"/>
      <c r="K8" s="34"/>
      <c r="L8" s="75">
        <f t="shared" si="4"/>
        <v>0</v>
      </c>
      <c r="M8" s="35"/>
      <c r="N8" s="34"/>
    </row>
    <row r="9" spans="2:14" ht="34.5" customHeight="1" x14ac:dyDescent="0.25">
      <c r="B9" s="233" t="s">
        <v>1360</v>
      </c>
      <c r="C9" s="53">
        <f t="shared" si="5"/>
        <v>0</v>
      </c>
      <c r="D9" s="73">
        <f t="shared" si="0"/>
        <v>0</v>
      </c>
      <c r="E9" s="74">
        <f t="shared" si="1"/>
        <v>0</v>
      </c>
      <c r="F9" s="75">
        <f t="shared" si="2"/>
        <v>0</v>
      </c>
      <c r="G9" s="35"/>
      <c r="H9" s="76"/>
      <c r="I9" s="75">
        <f t="shared" si="3"/>
        <v>0</v>
      </c>
      <c r="J9" s="35"/>
      <c r="K9" s="34"/>
      <c r="L9" s="75">
        <f t="shared" si="4"/>
        <v>0</v>
      </c>
      <c r="M9" s="35"/>
      <c r="N9" s="34"/>
    </row>
    <row r="10" spans="2:14" ht="34.5" customHeight="1" x14ac:dyDescent="0.25">
      <c r="B10" s="233" t="s">
        <v>1005</v>
      </c>
      <c r="C10" s="53">
        <f t="shared" ref="C10" si="6">D10+E10</f>
        <v>0</v>
      </c>
      <c r="D10" s="73">
        <f t="shared" ref="D10" si="7">G10+J10+M10</f>
        <v>0</v>
      </c>
      <c r="E10" s="74">
        <f t="shared" ref="E10" si="8">+H10+K10+N10</f>
        <v>0</v>
      </c>
      <c r="F10" s="75">
        <f t="shared" ref="F10" si="9">+G10+H10</f>
        <v>0</v>
      </c>
      <c r="G10" s="35"/>
      <c r="H10" s="76"/>
      <c r="I10" s="75">
        <f t="shared" ref="I10" si="10">+J10+K10</f>
        <v>0</v>
      </c>
      <c r="J10" s="35"/>
      <c r="K10" s="34"/>
      <c r="L10" s="75">
        <f t="shared" ref="L10" si="11">+M10+N10</f>
        <v>0</v>
      </c>
      <c r="M10" s="35"/>
      <c r="N10" s="34"/>
    </row>
    <row r="11" spans="2:14" ht="34.5" customHeight="1" x14ac:dyDescent="0.25">
      <c r="B11" s="233" t="s">
        <v>1370</v>
      </c>
      <c r="C11" s="53">
        <f t="shared" ref="C11" si="12">D11+E11</f>
        <v>0</v>
      </c>
      <c r="D11" s="73">
        <f t="shared" ref="D11" si="13">G11+J11+M11</f>
        <v>0</v>
      </c>
      <c r="E11" s="74">
        <f t="shared" ref="E11" si="14">+H11+K11+N11</f>
        <v>0</v>
      </c>
      <c r="F11" s="75">
        <f t="shared" ref="F11" si="15">+G11+H11</f>
        <v>0</v>
      </c>
      <c r="G11" s="35"/>
      <c r="H11" s="76"/>
      <c r="I11" s="75">
        <f t="shared" ref="I11" si="16">+J11+K11</f>
        <v>0</v>
      </c>
      <c r="J11" s="35"/>
      <c r="K11" s="34"/>
      <c r="L11" s="75">
        <f t="shared" ref="L11" si="17">+M11+N11</f>
        <v>0</v>
      </c>
      <c r="M11" s="35"/>
      <c r="N11" s="34"/>
    </row>
    <row r="12" spans="2:14" ht="34.5" customHeight="1" x14ac:dyDescent="0.25">
      <c r="B12" s="233" t="s">
        <v>1006</v>
      </c>
      <c r="C12" s="53">
        <f t="shared" si="5"/>
        <v>0</v>
      </c>
      <c r="D12" s="73">
        <f t="shared" si="0"/>
        <v>0</v>
      </c>
      <c r="E12" s="74">
        <f t="shared" si="1"/>
        <v>0</v>
      </c>
      <c r="F12" s="75">
        <f t="shared" si="2"/>
        <v>0</v>
      </c>
      <c r="G12" s="35"/>
      <c r="H12" s="76"/>
      <c r="I12" s="75">
        <f t="shared" si="3"/>
        <v>0</v>
      </c>
      <c r="J12" s="35"/>
      <c r="K12" s="34"/>
      <c r="L12" s="75">
        <f t="shared" si="4"/>
        <v>0</v>
      </c>
      <c r="M12" s="35"/>
      <c r="N12" s="34"/>
    </row>
    <row r="13" spans="2:14" ht="34.5" customHeight="1" x14ac:dyDescent="0.25">
      <c r="B13" s="233" t="s">
        <v>685</v>
      </c>
      <c r="C13" s="53">
        <f t="shared" si="5"/>
        <v>0</v>
      </c>
      <c r="D13" s="73">
        <f t="shared" si="0"/>
        <v>0</v>
      </c>
      <c r="E13" s="74">
        <f t="shared" si="1"/>
        <v>0</v>
      </c>
      <c r="F13" s="75">
        <f t="shared" si="2"/>
        <v>0</v>
      </c>
      <c r="G13" s="35"/>
      <c r="H13" s="76"/>
      <c r="I13" s="75">
        <f t="shared" si="3"/>
        <v>0</v>
      </c>
      <c r="J13" s="35"/>
      <c r="K13" s="34"/>
      <c r="L13" s="75">
        <f t="shared" si="4"/>
        <v>0</v>
      </c>
      <c r="M13" s="35"/>
      <c r="N13" s="34"/>
    </row>
    <row r="14" spans="2:14" ht="34.5" customHeight="1" x14ac:dyDescent="0.25">
      <c r="B14" s="233" t="s">
        <v>1371</v>
      </c>
      <c r="C14" s="177">
        <f t="shared" si="5"/>
        <v>0</v>
      </c>
      <c r="D14" s="335">
        <f t="shared" si="0"/>
        <v>0</v>
      </c>
      <c r="E14" s="336">
        <f t="shared" si="1"/>
        <v>0</v>
      </c>
      <c r="F14" s="337">
        <f t="shared" si="2"/>
        <v>0</v>
      </c>
      <c r="G14" s="144"/>
      <c r="H14" s="145"/>
      <c r="I14" s="337">
        <f t="shared" si="3"/>
        <v>0</v>
      </c>
      <c r="J14" s="144"/>
      <c r="K14" s="146"/>
      <c r="L14" s="337">
        <f t="shared" si="4"/>
        <v>0</v>
      </c>
      <c r="M14" s="144"/>
      <c r="N14" s="146"/>
    </row>
    <row r="15" spans="2:14" ht="34.5" customHeight="1" x14ac:dyDescent="0.25">
      <c r="B15" s="554" t="s">
        <v>1307</v>
      </c>
      <c r="C15" s="53">
        <f t="shared" ref="C15:C16" si="18">D15+E15</f>
        <v>0</v>
      </c>
      <c r="D15" s="73">
        <f t="shared" ref="D15:D16" si="19">G15+J15+M15</f>
        <v>0</v>
      </c>
      <c r="E15" s="74">
        <f t="shared" ref="E15:E16" si="20">+H15+K15+N15</f>
        <v>0</v>
      </c>
      <c r="F15" s="75">
        <f t="shared" ref="F15:F16" si="21">+G15+H15</f>
        <v>0</v>
      </c>
      <c r="G15" s="35"/>
      <c r="H15" s="76"/>
      <c r="I15" s="75">
        <f t="shared" ref="I15:I16" si="22">+J15+K15</f>
        <v>0</v>
      </c>
      <c r="J15" s="35"/>
      <c r="K15" s="34"/>
      <c r="L15" s="75">
        <f t="shared" ref="L15:L16" si="23">+M15+N15</f>
        <v>0</v>
      </c>
      <c r="M15" s="35"/>
      <c r="N15" s="34"/>
    </row>
    <row r="16" spans="2:14" ht="34.5" customHeight="1" thickBot="1" x14ac:dyDescent="0.3">
      <c r="B16" s="334" t="s">
        <v>1308</v>
      </c>
      <c r="C16" s="77">
        <f t="shared" si="18"/>
        <v>0</v>
      </c>
      <c r="D16" s="78">
        <f t="shared" si="19"/>
        <v>0</v>
      </c>
      <c r="E16" s="79">
        <f t="shared" si="20"/>
        <v>0</v>
      </c>
      <c r="F16" s="80">
        <f t="shared" si="21"/>
        <v>0</v>
      </c>
      <c r="G16" s="57"/>
      <c r="H16" s="81"/>
      <c r="I16" s="80">
        <f t="shared" si="22"/>
        <v>0</v>
      </c>
      <c r="J16" s="57"/>
      <c r="K16" s="211"/>
      <c r="L16" s="80">
        <f t="shared" si="23"/>
        <v>0</v>
      </c>
      <c r="M16" s="57"/>
      <c r="N16" s="211"/>
    </row>
    <row r="17" spans="2:14" ht="20.25" customHeight="1" thickTop="1" x14ac:dyDescent="0.25">
      <c r="B17" s="338" t="s">
        <v>1306</v>
      </c>
      <c r="F17" s="82"/>
    </row>
    <row r="18" spans="2:14" x14ac:dyDescent="0.25">
      <c r="B18" s="58"/>
      <c r="F18" s="82"/>
    </row>
    <row r="19" spans="2:14" x14ac:dyDescent="0.25">
      <c r="B19" s="40" t="s">
        <v>622</v>
      </c>
    </row>
    <row r="20" spans="2:14" ht="22.5" customHeight="1" x14ac:dyDescent="0.25">
      <c r="B20" s="403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5"/>
    </row>
    <row r="21" spans="2:14" ht="22.5" customHeight="1" x14ac:dyDescent="0.25">
      <c r="B21" s="406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8"/>
    </row>
    <row r="22" spans="2:14" ht="22.5" customHeight="1" x14ac:dyDescent="0.25">
      <c r="B22" s="406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8"/>
    </row>
    <row r="23" spans="2:14" ht="22.5" customHeight="1" x14ac:dyDescent="0.25">
      <c r="B23" s="409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1"/>
    </row>
  </sheetData>
  <sheetProtection algorithmName="SHA-512" hashValue="+jbit9mPrQigFh5LjQ5bBLdCTlDC++X2it6N+l7sgIkvt4Ih8ZRHAsWexfA5j/h8kzzrMmBe2bCowUBnl+jPRQ==" saltValue="eKdD2i83NqDEsjlS+MzF6Q==" spinCount="100000" sheet="1" objects="1" scenarios="1"/>
  <mergeCells count="6">
    <mergeCell ref="L5:N5"/>
    <mergeCell ref="B20:N23"/>
    <mergeCell ref="B5:B6"/>
    <mergeCell ref="C5:E5"/>
    <mergeCell ref="F5:H5"/>
    <mergeCell ref="I5:K5"/>
  </mergeCells>
  <conditionalFormatting sqref="C7:F16 I7:I16 L7:L16">
    <cfRule type="cellIs" dxfId="35" priority="1" operator="equal">
      <formula>0</formula>
    </cfRule>
  </conditionalFormatting>
  <printOptions horizontalCentered="1" verticalCentered="1"/>
  <pageMargins left="0" right="0" top="0.55118110236220474" bottom="1.3779527559055118" header="0.31496062992125984" footer="0.19685039370078741"/>
  <pageSetup scale="94" orientation="landscape" r:id="rId1"/>
  <headerFooter>
    <oddFooter>&amp;R&amp;"+,Negrita Cursiva"Aula Edad&amp;"+,Cursiva",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pageSetUpPr fitToPage="1"/>
  </sheetPr>
  <dimension ref="B1:O2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21875" style="192" customWidth="1"/>
    <col min="2" max="2" width="5.77734375" style="192" customWidth="1"/>
    <col min="3" max="3" width="41.21875" style="192" customWidth="1"/>
    <col min="4" max="15" width="8.77734375" style="192" customWidth="1"/>
    <col min="16" max="16384" width="11.44140625" style="192"/>
  </cols>
  <sheetData>
    <row r="1" spans="2:15" ht="17.25" customHeight="1" x14ac:dyDescent="0.4">
      <c r="B1" s="306" t="s">
        <v>666</v>
      </c>
      <c r="C1" s="194"/>
      <c r="D1" s="194"/>
      <c r="E1" s="194"/>
      <c r="F1" s="194"/>
    </row>
    <row r="2" spans="2:15" ht="18" customHeight="1" x14ac:dyDescent="0.3">
      <c r="B2" s="306" t="s">
        <v>1361</v>
      </c>
      <c r="D2" s="193"/>
      <c r="E2" s="193"/>
      <c r="F2" s="193"/>
      <c r="G2" s="193"/>
      <c r="H2" s="193"/>
      <c r="I2" s="193"/>
      <c r="J2" s="193"/>
      <c r="K2" s="193"/>
      <c r="L2" s="193"/>
      <c r="N2" s="193"/>
      <c r="O2" s="193"/>
    </row>
    <row r="3" spans="2:15" ht="18" customHeight="1" thickBot="1" x14ac:dyDescent="0.35">
      <c r="B3" s="307" t="s">
        <v>686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5" ht="20.399999999999999" customHeight="1" thickTop="1" x14ac:dyDescent="0.25">
      <c r="B4" s="477" t="s">
        <v>1362</v>
      </c>
      <c r="C4" s="478"/>
      <c r="D4" s="481" t="s">
        <v>0</v>
      </c>
      <c r="E4" s="482"/>
      <c r="F4" s="482"/>
      <c r="G4" s="474" t="s">
        <v>640</v>
      </c>
      <c r="H4" s="475"/>
      <c r="I4" s="476"/>
      <c r="J4" s="474" t="s">
        <v>641</v>
      </c>
      <c r="K4" s="475"/>
      <c r="L4" s="475"/>
      <c r="M4" s="474" t="s">
        <v>642</v>
      </c>
      <c r="N4" s="475"/>
      <c r="O4" s="475"/>
    </row>
    <row r="5" spans="2:15" ht="27" thickBot="1" x14ac:dyDescent="0.3">
      <c r="B5" s="479"/>
      <c r="C5" s="480"/>
      <c r="D5" s="196" t="s">
        <v>0</v>
      </c>
      <c r="E5" s="197" t="s">
        <v>643</v>
      </c>
      <c r="F5" s="198" t="s">
        <v>644</v>
      </c>
      <c r="G5" s="199" t="s">
        <v>0</v>
      </c>
      <c r="H5" s="197" t="s">
        <v>643</v>
      </c>
      <c r="I5" s="200" t="s">
        <v>644</v>
      </c>
      <c r="J5" s="198" t="s">
        <v>0</v>
      </c>
      <c r="K5" s="197" t="s">
        <v>643</v>
      </c>
      <c r="L5" s="198" t="s">
        <v>644</v>
      </c>
      <c r="M5" s="201" t="s">
        <v>0</v>
      </c>
      <c r="N5" s="197" t="s">
        <v>643</v>
      </c>
      <c r="O5" s="198" t="s">
        <v>644</v>
      </c>
    </row>
    <row r="6" spans="2:15" s="207" customFormat="1" ht="27.75" customHeight="1" thickTop="1" x14ac:dyDescent="0.3">
      <c r="B6" s="135" t="s">
        <v>687</v>
      </c>
      <c r="C6" s="136"/>
      <c r="D6" s="202">
        <f t="shared" ref="D6:D20" si="0">E6+F6</f>
        <v>0</v>
      </c>
      <c r="E6" s="68">
        <f>H6+K6+N6</f>
        <v>0</v>
      </c>
      <c r="F6" s="203">
        <f>+I6+L6+O6</f>
        <v>0</v>
      </c>
      <c r="G6" s="75">
        <f t="shared" ref="G6:G20" si="1">+H6+I6</f>
        <v>0</v>
      </c>
      <c r="H6" s="68">
        <f>SUM(H7:H10)</f>
        <v>0</v>
      </c>
      <c r="I6" s="204">
        <f>SUM(I7:I10)</f>
        <v>0</v>
      </c>
      <c r="J6" s="75">
        <f t="shared" ref="J6:J20" si="2">+K6+L6</f>
        <v>0</v>
      </c>
      <c r="K6" s="68">
        <f>SUM(K7:K10)</f>
        <v>0</v>
      </c>
      <c r="L6" s="203">
        <f>SUM(L7:L10)</f>
        <v>0</v>
      </c>
      <c r="M6" s="205">
        <f t="shared" ref="M6:M20" si="3">+N6+O6</f>
        <v>0</v>
      </c>
      <c r="N6" s="206">
        <f>SUM(N7:N10)</f>
        <v>0</v>
      </c>
      <c r="O6" s="203">
        <f>SUM(O7:O10)</f>
        <v>0</v>
      </c>
    </row>
    <row r="7" spans="2:15" ht="27.75" customHeight="1" x14ac:dyDescent="0.25">
      <c r="B7" s="468" t="s">
        <v>688</v>
      </c>
      <c r="C7" s="469"/>
      <c r="D7" s="53">
        <f t="shared" si="0"/>
        <v>0</v>
      </c>
      <c r="E7" s="73">
        <f t="shared" ref="E7:E20" si="4">H7+K7+N7</f>
        <v>0</v>
      </c>
      <c r="F7" s="74">
        <f t="shared" ref="F7:F20" si="5">+I7+L7+O7</f>
        <v>0</v>
      </c>
      <c r="G7" s="75">
        <f t="shared" si="1"/>
        <v>0</v>
      </c>
      <c r="H7" s="35"/>
      <c r="I7" s="76"/>
      <c r="J7" s="75">
        <f t="shared" si="2"/>
        <v>0</v>
      </c>
      <c r="K7" s="35"/>
      <c r="L7" s="34"/>
      <c r="M7" s="75">
        <f t="shared" si="3"/>
        <v>0</v>
      </c>
      <c r="N7" s="35"/>
      <c r="O7" s="34"/>
    </row>
    <row r="8" spans="2:15" ht="27.75" customHeight="1" x14ac:dyDescent="0.25">
      <c r="B8" s="468" t="s">
        <v>689</v>
      </c>
      <c r="C8" s="469"/>
      <c r="D8" s="53">
        <f t="shared" si="0"/>
        <v>0</v>
      </c>
      <c r="E8" s="73">
        <f t="shared" si="4"/>
        <v>0</v>
      </c>
      <c r="F8" s="74">
        <f t="shared" si="5"/>
        <v>0</v>
      </c>
      <c r="G8" s="75">
        <f t="shared" si="1"/>
        <v>0</v>
      </c>
      <c r="H8" s="35"/>
      <c r="I8" s="76"/>
      <c r="J8" s="75">
        <f t="shared" si="2"/>
        <v>0</v>
      </c>
      <c r="K8" s="35"/>
      <c r="L8" s="34"/>
      <c r="M8" s="75">
        <f t="shared" si="3"/>
        <v>0</v>
      </c>
      <c r="N8" s="35"/>
      <c r="O8" s="34"/>
    </row>
    <row r="9" spans="2:15" ht="27.75" customHeight="1" x14ac:dyDescent="0.25">
      <c r="B9" s="468" t="s">
        <v>690</v>
      </c>
      <c r="C9" s="469"/>
      <c r="D9" s="53">
        <f t="shared" si="0"/>
        <v>0</v>
      </c>
      <c r="E9" s="73">
        <f t="shared" si="4"/>
        <v>0</v>
      </c>
      <c r="F9" s="74">
        <f t="shared" si="5"/>
        <v>0</v>
      </c>
      <c r="G9" s="75">
        <f t="shared" si="1"/>
        <v>0</v>
      </c>
      <c r="H9" s="35"/>
      <c r="I9" s="76"/>
      <c r="J9" s="75">
        <f t="shared" si="2"/>
        <v>0</v>
      </c>
      <c r="K9" s="35"/>
      <c r="L9" s="34"/>
      <c r="M9" s="75">
        <f t="shared" si="3"/>
        <v>0</v>
      </c>
      <c r="N9" s="35"/>
      <c r="O9" s="34"/>
    </row>
    <row r="10" spans="2:15" ht="27.75" customHeight="1" x14ac:dyDescent="0.25">
      <c r="B10" s="470" t="s">
        <v>691</v>
      </c>
      <c r="C10" s="471"/>
      <c r="D10" s="137">
        <f t="shared" si="0"/>
        <v>0</v>
      </c>
      <c r="E10" s="138">
        <f t="shared" si="4"/>
        <v>0</v>
      </c>
      <c r="F10" s="139">
        <f t="shared" si="5"/>
        <v>0</v>
      </c>
      <c r="G10" s="140">
        <f t="shared" si="1"/>
        <v>0</v>
      </c>
      <c r="H10" s="141"/>
      <c r="I10" s="142"/>
      <c r="J10" s="140">
        <f t="shared" si="2"/>
        <v>0</v>
      </c>
      <c r="K10" s="141"/>
      <c r="L10" s="143"/>
      <c r="M10" s="140">
        <f t="shared" si="3"/>
        <v>0</v>
      </c>
      <c r="N10" s="141"/>
      <c r="O10" s="143"/>
    </row>
    <row r="11" spans="2:15" s="207" customFormat="1" ht="27.75" customHeight="1" x14ac:dyDescent="0.3">
      <c r="B11" s="135" t="s">
        <v>692</v>
      </c>
      <c r="C11" s="136"/>
      <c r="D11" s="202">
        <f t="shared" si="0"/>
        <v>0</v>
      </c>
      <c r="E11" s="206">
        <f t="shared" si="4"/>
        <v>0</v>
      </c>
      <c r="F11" s="203">
        <f t="shared" si="5"/>
        <v>0</v>
      </c>
      <c r="G11" s="161">
        <f t="shared" si="1"/>
        <v>0</v>
      </c>
      <c r="H11" s="68">
        <f>SUM(H12:H16)</f>
        <v>0</v>
      </c>
      <c r="I11" s="204">
        <f>SUM(I12:I16)</f>
        <v>0</v>
      </c>
      <c r="J11" s="161">
        <f t="shared" si="2"/>
        <v>0</v>
      </c>
      <c r="K11" s="68">
        <f>SUM(K12:K16)</f>
        <v>0</v>
      </c>
      <c r="L11" s="203">
        <f>SUM(L12:L16)</f>
        <v>0</v>
      </c>
      <c r="M11" s="205">
        <f t="shared" si="3"/>
        <v>0</v>
      </c>
      <c r="N11" s="206">
        <f>SUM(N12:N16)</f>
        <v>0</v>
      </c>
      <c r="O11" s="203">
        <f>SUM(O12:O16)</f>
        <v>0</v>
      </c>
    </row>
    <row r="12" spans="2:15" ht="27.75" customHeight="1" x14ac:dyDescent="0.25">
      <c r="B12" s="468" t="s">
        <v>693</v>
      </c>
      <c r="C12" s="469"/>
      <c r="D12" s="53">
        <f t="shared" si="0"/>
        <v>0</v>
      </c>
      <c r="E12" s="73">
        <f t="shared" si="4"/>
        <v>0</v>
      </c>
      <c r="F12" s="74">
        <f t="shared" si="5"/>
        <v>0</v>
      </c>
      <c r="G12" s="75">
        <f t="shared" si="1"/>
        <v>0</v>
      </c>
      <c r="H12" s="35"/>
      <c r="I12" s="76"/>
      <c r="J12" s="75">
        <f t="shared" si="2"/>
        <v>0</v>
      </c>
      <c r="K12" s="35"/>
      <c r="L12" s="34"/>
      <c r="M12" s="75">
        <f t="shared" si="3"/>
        <v>0</v>
      </c>
      <c r="N12" s="35"/>
      <c r="O12" s="34"/>
    </row>
    <row r="13" spans="2:15" ht="27.75" customHeight="1" x14ac:dyDescent="0.25">
      <c r="B13" s="468" t="s">
        <v>137</v>
      </c>
      <c r="C13" s="469"/>
      <c r="D13" s="53">
        <f t="shared" si="0"/>
        <v>0</v>
      </c>
      <c r="E13" s="73">
        <f t="shared" si="4"/>
        <v>0</v>
      </c>
      <c r="F13" s="74">
        <f t="shared" si="5"/>
        <v>0</v>
      </c>
      <c r="G13" s="75">
        <f t="shared" si="1"/>
        <v>0</v>
      </c>
      <c r="H13" s="35"/>
      <c r="I13" s="76"/>
      <c r="J13" s="75">
        <f t="shared" si="2"/>
        <v>0</v>
      </c>
      <c r="K13" s="35"/>
      <c r="L13" s="34"/>
      <c r="M13" s="75">
        <f t="shared" si="3"/>
        <v>0</v>
      </c>
      <c r="N13" s="35"/>
      <c r="O13" s="34"/>
    </row>
    <row r="14" spans="2:15" ht="27.75" customHeight="1" x14ac:dyDescent="0.25">
      <c r="B14" s="468" t="s">
        <v>136</v>
      </c>
      <c r="C14" s="469"/>
      <c r="D14" s="53">
        <f t="shared" si="0"/>
        <v>0</v>
      </c>
      <c r="E14" s="73">
        <f t="shared" si="4"/>
        <v>0</v>
      </c>
      <c r="F14" s="74">
        <f t="shared" si="5"/>
        <v>0</v>
      </c>
      <c r="G14" s="75">
        <f t="shared" si="1"/>
        <v>0</v>
      </c>
      <c r="H14" s="35"/>
      <c r="I14" s="76"/>
      <c r="J14" s="75">
        <f t="shared" si="2"/>
        <v>0</v>
      </c>
      <c r="K14" s="35"/>
      <c r="L14" s="34"/>
      <c r="M14" s="75">
        <f t="shared" si="3"/>
        <v>0</v>
      </c>
      <c r="N14" s="35"/>
      <c r="O14" s="34"/>
    </row>
    <row r="15" spans="2:15" ht="27.75" customHeight="1" x14ac:dyDescent="0.25">
      <c r="B15" s="236" t="s">
        <v>694</v>
      </c>
      <c r="C15" s="237"/>
      <c r="D15" s="137">
        <f t="shared" si="0"/>
        <v>0</v>
      </c>
      <c r="E15" s="138">
        <f t="shared" si="4"/>
        <v>0</v>
      </c>
      <c r="F15" s="139">
        <f t="shared" si="5"/>
        <v>0</v>
      </c>
      <c r="G15" s="75">
        <f t="shared" si="1"/>
        <v>0</v>
      </c>
      <c r="H15" s="144"/>
      <c r="I15" s="145"/>
      <c r="J15" s="75">
        <f t="shared" si="2"/>
        <v>0</v>
      </c>
      <c r="K15" s="144"/>
      <c r="L15" s="146"/>
      <c r="M15" s="75">
        <f t="shared" si="3"/>
        <v>0</v>
      </c>
      <c r="N15" s="144"/>
      <c r="O15" s="146"/>
    </row>
    <row r="16" spans="2:15" ht="27.75" customHeight="1" x14ac:dyDescent="0.25">
      <c r="B16" s="470" t="s">
        <v>695</v>
      </c>
      <c r="C16" s="471"/>
      <c r="D16" s="137">
        <f t="shared" si="0"/>
        <v>0</v>
      </c>
      <c r="E16" s="138">
        <f t="shared" si="4"/>
        <v>0</v>
      </c>
      <c r="F16" s="139">
        <f t="shared" si="5"/>
        <v>0</v>
      </c>
      <c r="G16" s="140">
        <f t="shared" si="1"/>
        <v>0</v>
      </c>
      <c r="H16" s="141"/>
      <c r="I16" s="142"/>
      <c r="J16" s="140">
        <f t="shared" si="2"/>
        <v>0</v>
      </c>
      <c r="K16" s="141"/>
      <c r="L16" s="143"/>
      <c r="M16" s="140">
        <f t="shared" si="3"/>
        <v>0</v>
      </c>
      <c r="N16" s="141"/>
      <c r="O16" s="143"/>
    </row>
    <row r="17" spans="2:15" ht="27.75" customHeight="1" x14ac:dyDescent="0.25">
      <c r="B17" s="472" t="s">
        <v>696</v>
      </c>
      <c r="C17" s="473"/>
      <c r="D17" s="147">
        <f t="shared" si="0"/>
        <v>0</v>
      </c>
      <c r="E17" s="148">
        <f t="shared" si="4"/>
        <v>0</v>
      </c>
      <c r="F17" s="149">
        <f t="shared" si="5"/>
        <v>0</v>
      </c>
      <c r="G17" s="150">
        <f t="shared" si="1"/>
        <v>0</v>
      </c>
      <c r="H17" s="151"/>
      <c r="I17" s="152"/>
      <c r="J17" s="149">
        <f t="shared" si="2"/>
        <v>0</v>
      </c>
      <c r="K17" s="151"/>
      <c r="L17" s="153"/>
      <c r="M17" s="150">
        <f t="shared" si="3"/>
        <v>0</v>
      </c>
      <c r="N17" s="151"/>
      <c r="O17" s="153"/>
    </row>
    <row r="18" spans="2:15" ht="27.75" customHeight="1" x14ac:dyDescent="0.25">
      <c r="B18" s="472" t="s">
        <v>135</v>
      </c>
      <c r="C18" s="473"/>
      <c r="D18" s="154">
        <f t="shared" si="0"/>
        <v>0</v>
      </c>
      <c r="E18" s="155">
        <f t="shared" si="4"/>
        <v>0</v>
      </c>
      <c r="F18" s="156">
        <f t="shared" si="5"/>
        <v>0</v>
      </c>
      <c r="G18" s="157">
        <f t="shared" si="1"/>
        <v>0</v>
      </c>
      <c r="H18" s="158"/>
      <c r="I18" s="159"/>
      <c r="J18" s="156">
        <f t="shared" si="2"/>
        <v>0</v>
      </c>
      <c r="K18" s="158"/>
      <c r="L18" s="160"/>
      <c r="M18" s="157">
        <f t="shared" si="3"/>
        <v>0</v>
      </c>
      <c r="N18" s="158"/>
      <c r="O18" s="160"/>
    </row>
    <row r="19" spans="2:15" ht="27.75" customHeight="1" x14ac:dyDescent="0.25">
      <c r="B19" s="466" t="s">
        <v>697</v>
      </c>
      <c r="C19" s="467"/>
      <c r="D19" s="154">
        <f t="shared" ref="D19" si="6">E19+F19</f>
        <v>0</v>
      </c>
      <c r="E19" s="155">
        <f t="shared" ref="E19" si="7">H19+K19+N19</f>
        <v>0</v>
      </c>
      <c r="F19" s="156">
        <f t="shared" ref="F19" si="8">+I19+L19+O19</f>
        <v>0</v>
      </c>
      <c r="G19" s="157">
        <f t="shared" ref="G19" si="9">+H19+I19</f>
        <v>0</v>
      </c>
      <c r="H19" s="158"/>
      <c r="I19" s="159"/>
      <c r="J19" s="156">
        <f t="shared" ref="J19" si="10">+K19+L19</f>
        <v>0</v>
      </c>
      <c r="K19" s="158"/>
      <c r="L19" s="160"/>
      <c r="M19" s="157">
        <f t="shared" ref="M19" si="11">+N19+O19</f>
        <v>0</v>
      </c>
      <c r="N19" s="158"/>
      <c r="O19" s="160"/>
    </row>
    <row r="20" spans="2:15" ht="27.75" customHeight="1" thickBot="1" x14ac:dyDescent="0.3">
      <c r="B20" s="455" t="s">
        <v>726</v>
      </c>
      <c r="C20" s="456"/>
      <c r="D20" s="55">
        <f t="shared" si="0"/>
        <v>0</v>
      </c>
      <c r="E20" s="87">
        <f t="shared" si="4"/>
        <v>0</v>
      </c>
      <c r="F20" s="88">
        <f t="shared" si="5"/>
        <v>0</v>
      </c>
      <c r="G20" s="89">
        <f t="shared" si="1"/>
        <v>0</v>
      </c>
      <c r="H20" s="38"/>
      <c r="I20" s="90"/>
      <c r="J20" s="88">
        <f t="shared" si="2"/>
        <v>0</v>
      </c>
      <c r="K20" s="38"/>
      <c r="L20" s="37"/>
      <c r="M20" s="89">
        <f t="shared" si="3"/>
        <v>0</v>
      </c>
      <c r="N20" s="38"/>
      <c r="O20" s="37"/>
    </row>
    <row r="21" spans="2:15" ht="15.6" thickTop="1" x14ac:dyDescent="0.25">
      <c r="C21" s="208"/>
      <c r="G21" s="209"/>
    </row>
    <row r="22" spans="2:15" x14ac:dyDescent="0.25">
      <c r="B22" s="210" t="s">
        <v>622</v>
      </c>
    </row>
    <row r="23" spans="2:15" x14ac:dyDescent="0.25">
      <c r="B23" s="457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9"/>
    </row>
    <row r="24" spans="2:15" ht="23.25" customHeight="1" x14ac:dyDescent="0.25">
      <c r="B24" s="460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2:15" ht="23.25" customHeight="1" x14ac:dyDescent="0.25">
      <c r="B25" s="460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2"/>
    </row>
    <row r="26" spans="2:15" ht="23.25" customHeight="1" x14ac:dyDescent="0.25"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2"/>
    </row>
    <row r="27" spans="2:15" ht="23.25" customHeight="1" x14ac:dyDescent="0.25">
      <c r="B27" s="463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5"/>
    </row>
    <row r="28" spans="2:15" ht="23.25" customHeight="1" x14ac:dyDescent="0.25"/>
  </sheetData>
  <sheetProtection algorithmName="SHA-512" hashValue="3f3FOg/Zs5FttjJfDZ9TJpbJIK0a/M96stRPMpJl4L/i0Xv0PtFc9cHs71mizl8FWSuA4WKPVAaYjE3qtwE9IQ==" saltValue="vqFuIafL0j/8lR5XWGU1Yw==" spinCount="100000" sheet="1" objects="1" scenarios="1"/>
  <mergeCells count="18">
    <mergeCell ref="G4:I4"/>
    <mergeCell ref="J4:L4"/>
    <mergeCell ref="M4:O4"/>
    <mergeCell ref="B4:C5"/>
    <mergeCell ref="D4:F4"/>
    <mergeCell ref="B20:C20"/>
    <mergeCell ref="B23:O27"/>
    <mergeCell ref="B19:C19"/>
    <mergeCell ref="B7:C7"/>
    <mergeCell ref="B8:C8"/>
    <mergeCell ref="B16:C16"/>
    <mergeCell ref="B17:C17"/>
    <mergeCell ref="B14:C14"/>
    <mergeCell ref="B9:C9"/>
    <mergeCell ref="B10:C10"/>
    <mergeCell ref="B12:C12"/>
    <mergeCell ref="B13:C13"/>
    <mergeCell ref="B18:C18"/>
  </mergeCells>
  <conditionalFormatting sqref="D7:G10 J7:J10 M7:M10">
    <cfRule type="cellIs" dxfId="34" priority="7" operator="equal">
      <formula>0</formula>
    </cfRule>
  </conditionalFormatting>
  <conditionalFormatting sqref="D12:G20 J12:J20 M12:M20">
    <cfRule type="cellIs" dxfId="33" priority="1" operator="equal">
      <formula>0</formula>
    </cfRule>
  </conditionalFormatting>
  <conditionalFormatting sqref="D6:O6 D11:O11">
    <cfRule type="cellIs" dxfId="32" priority="2" operator="equal">
      <formula>0</formula>
    </cfRule>
  </conditionalFormatting>
  <printOptions horizontalCentered="1" verticalCentered="1"/>
  <pageMargins left="0" right="0" top="0.43" bottom="0.55000000000000004" header="0.31496062992125984" footer="0.19685039370078741"/>
  <pageSetup scale="85" orientation="landscape" r:id="rId1"/>
  <headerFooter>
    <oddFooter>&amp;R&amp;"+,Negrita Cursiva"Aula Edad&amp;"+,Cursiva",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>
    <pageSetUpPr fitToPage="1"/>
  </sheetPr>
  <dimension ref="B1:I30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21875" style="1" customWidth="1"/>
    <col min="2" max="2" width="52.88671875" style="1" customWidth="1"/>
    <col min="3" max="5" width="14.77734375" style="1" customWidth="1"/>
    <col min="6" max="6" width="14.6640625" style="1" customWidth="1"/>
    <col min="7" max="16384" width="11.44140625" style="1"/>
  </cols>
  <sheetData>
    <row r="1" spans="2:9" ht="14.25" customHeight="1" x14ac:dyDescent="0.25"/>
    <row r="2" spans="2:9" ht="17.399999999999999" x14ac:dyDescent="0.3">
      <c r="B2" s="303" t="s">
        <v>667</v>
      </c>
      <c r="C2" s="42"/>
      <c r="D2" s="42"/>
      <c r="F2" s="362" t="s">
        <v>131</v>
      </c>
    </row>
    <row r="3" spans="2:9" ht="18" customHeight="1" x14ac:dyDescent="0.3">
      <c r="B3" s="308" t="s">
        <v>628</v>
      </c>
      <c r="C3" s="44"/>
      <c r="D3" s="44"/>
      <c r="E3" s="44"/>
      <c r="F3" s="363" t="s">
        <v>1369</v>
      </c>
    </row>
    <row r="4" spans="2:9" ht="18" customHeight="1" x14ac:dyDescent="0.3">
      <c r="B4" s="303"/>
      <c r="C4" s="42"/>
      <c r="D4" s="42"/>
      <c r="E4" s="42"/>
      <c r="F4" s="42"/>
    </row>
    <row r="5" spans="2:9" ht="33" customHeight="1" x14ac:dyDescent="0.25">
      <c r="B5" s="350" t="s">
        <v>1363</v>
      </c>
      <c r="C5" s="45"/>
      <c r="D5" s="348"/>
      <c r="E5" s="348"/>
      <c r="F5" s="348"/>
      <c r="G5" s="348"/>
      <c r="I5" s="349"/>
    </row>
    <row r="6" spans="2:9" ht="18" customHeight="1" thickBot="1" x14ac:dyDescent="0.35">
      <c r="B6" s="303"/>
      <c r="C6" s="42"/>
      <c r="D6" s="42"/>
      <c r="E6" s="42"/>
      <c r="F6" s="42"/>
    </row>
    <row r="7" spans="2:9" ht="36.75" customHeight="1" thickTop="1" thickBot="1" x14ac:dyDescent="0.3">
      <c r="B7" s="46" t="s">
        <v>139</v>
      </c>
      <c r="C7" s="47" t="s">
        <v>0</v>
      </c>
      <c r="D7" s="48" t="s">
        <v>640</v>
      </c>
      <c r="E7" s="49" t="s">
        <v>641</v>
      </c>
      <c r="F7" s="134" t="s">
        <v>642</v>
      </c>
    </row>
    <row r="8" spans="2:9" ht="27.6" customHeight="1" thickTop="1" x14ac:dyDescent="0.25">
      <c r="B8" s="351" t="s">
        <v>141</v>
      </c>
      <c r="C8" s="53" t="str">
        <f t="shared" ref="C8:C18" si="0">IF(OR($C$5="Sí"),SUM(D8:F8),"")</f>
        <v/>
      </c>
      <c r="D8" s="51"/>
      <c r="E8" s="52"/>
      <c r="F8" s="339"/>
    </row>
    <row r="9" spans="2:9" ht="27.6" customHeight="1" x14ac:dyDescent="0.25">
      <c r="B9" s="352" t="s">
        <v>140</v>
      </c>
      <c r="C9" s="53" t="str">
        <f t="shared" si="0"/>
        <v/>
      </c>
      <c r="D9" s="51"/>
      <c r="E9" s="52"/>
      <c r="F9" s="339"/>
    </row>
    <row r="10" spans="2:9" ht="27.6" customHeight="1" x14ac:dyDescent="0.25">
      <c r="B10" s="352" t="s">
        <v>1365</v>
      </c>
      <c r="C10" s="53" t="str">
        <f t="shared" si="0"/>
        <v/>
      </c>
      <c r="D10" s="51"/>
      <c r="E10" s="52"/>
      <c r="F10" s="339"/>
    </row>
    <row r="11" spans="2:9" ht="27.6" customHeight="1" x14ac:dyDescent="0.25">
      <c r="B11" s="352" t="s">
        <v>1366</v>
      </c>
      <c r="C11" s="53" t="str">
        <f t="shared" si="0"/>
        <v/>
      </c>
      <c r="D11" s="51"/>
      <c r="E11" s="52"/>
      <c r="F11" s="339"/>
    </row>
    <row r="12" spans="2:9" ht="27.6" customHeight="1" x14ac:dyDescent="0.25">
      <c r="B12" s="352" t="s">
        <v>1367</v>
      </c>
      <c r="C12" s="53" t="str">
        <f t="shared" si="0"/>
        <v/>
      </c>
      <c r="D12" s="54"/>
      <c r="E12" s="35"/>
      <c r="F12" s="132"/>
    </row>
    <row r="13" spans="2:9" ht="27.6" customHeight="1" x14ac:dyDescent="0.25">
      <c r="B13" s="352" t="s">
        <v>1368</v>
      </c>
      <c r="C13" s="53" t="str">
        <f t="shared" si="0"/>
        <v/>
      </c>
      <c r="D13" s="54"/>
      <c r="E13" s="35"/>
      <c r="F13" s="132"/>
    </row>
    <row r="14" spans="2:9" ht="27.6" customHeight="1" x14ac:dyDescent="0.25">
      <c r="B14" s="353" t="s">
        <v>629</v>
      </c>
      <c r="C14" s="53" t="str">
        <f t="shared" si="0"/>
        <v/>
      </c>
      <c r="D14" s="54"/>
      <c r="E14" s="35"/>
      <c r="F14" s="132"/>
    </row>
    <row r="15" spans="2:9" ht="27.6" customHeight="1" x14ac:dyDescent="0.25">
      <c r="B15" s="353" t="s">
        <v>630</v>
      </c>
      <c r="C15" s="53" t="str">
        <f t="shared" si="0"/>
        <v/>
      </c>
      <c r="D15" s="54"/>
      <c r="E15" s="35"/>
      <c r="F15" s="132"/>
    </row>
    <row r="16" spans="2:9" ht="27.6" customHeight="1" x14ac:dyDescent="0.25">
      <c r="B16" s="353" t="s">
        <v>1364</v>
      </c>
      <c r="C16" s="53" t="str">
        <f t="shared" si="0"/>
        <v/>
      </c>
      <c r="D16" s="54"/>
      <c r="E16" s="35"/>
      <c r="F16" s="132"/>
    </row>
    <row r="17" spans="2:9" ht="27.6" customHeight="1" x14ac:dyDescent="0.25">
      <c r="B17" s="353" t="s">
        <v>142</v>
      </c>
      <c r="C17" s="53" t="str">
        <f t="shared" si="0"/>
        <v/>
      </c>
      <c r="D17" s="54"/>
      <c r="E17" s="35"/>
      <c r="F17" s="132"/>
    </row>
    <row r="18" spans="2:9" ht="27.6" customHeight="1" thickBot="1" x14ac:dyDescent="0.3">
      <c r="B18" s="354" t="s">
        <v>143</v>
      </c>
      <c r="C18" s="77" t="str">
        <f t="shared" si="0"/>
        <v/>
      </c>
      <c r="D18" s="56"/>
      <c r="E18" s="57"/>
      <c r="F18" s="133"/>
    </row>
    <row r="19" spans="2:9" ht="64.5" customHeight="1" thickTop="1" x14ac:dyDescent="0.25">
      <c r="B19" s="58"/>
      <c r="C19" s="124">
        <f>SUM(D8:F18)</f>
        <v>0</v>
      </c>
      <c r="D19" s="483" t="str">
        <f>IFERROR(IF(AND(C19&gt;0,C5="No"),"Incluyó datos, pero al inicio del cuadro se indica que no tienen estudiantes con Problemas de Salud.  VERIFICAR",(IF(AND(C19=0,C5="Sí"),"Indica que tienen estudiantes con Problemas de Salud, debe incluir los datos en el cuadro. VERIFICAR",(IF(AND(C19&gt;0,C5=""),"Incluyó datos, debe indicar que SÍ tiene estudiantes con Problemas de Salud para que el cuadro sume los totales",""))))),"")</f>
        <v/>
      </c>
      <c r="E19" s="483"/>
      <c r="F19" s="483"/>
      <c r="G19" s="123"/>
      <c r="H19" s="123"/>
      <c r="I19" s="123"/>
    </row>
    <row r="20" spans="2:9" x14ac:dyDescent="0.25">
      <c r="B20" s="40" t="s">
        <v>622</v>
      </c>
    </row>
    <row r="21" spans="2:9" ht="27" customHeight="1" x14ac:dyDescent="0.25">
      <c r="B21" s="403"/>
      <c r="C21" s="404"/>
      <c r="D21" s="404"/>
      <c r="E21" s="404"/>
      <c r="F21" s="405"/>
    </row>
    <row r="22" spans="2:9" ht="27" customHeight="1" x14ac:dyDescent="0.25">
      <c r="B22" s="406"/>
      <c r="C22" s="407"/>
      <c r="D22" s="407"/>
      <c r="E22" s="407"/>
      <c r="F22" s="408"/>
    </row>
    <row r="23" spans="2:9" ht="27" customHeight="1" x14ac:dyDescent="0.25">
      <c r="B23" s="406"/>
      <c r="C23" s="407"/>
      <c r="D23" s="407"/>
      <c r="E23" s="407"/>
      <c r="F23" s="408"/>
    </row>
    <row r="24" spans="2:9" ht="27" customHeight="1" x14ac:dyDescent="0.25">
      <c r="B24" s="409"/>
      <c r="C24" s="410"/>
      <c r="D24" s="410"/>
      <c r="E24" s="410"/>
      <c r="F24" s="411"/>
    </row>
    <row r="27" spans="2:9" ht="15" x14ac:dyDescent="0.25">
      <c r="B27" s="59"/>
    </row>
    <row r="28" spans="2:9" x14ac:dyDescent="0.25">
      <c r="B28" s="60"/>
    </row>
    <row r="29" spans="2:9" x14ac:dyDescent="0.25">
      <c r="B29" s="60"/>
    </row>
    <row r="30" spans="2:9" x14ac:dyDescent="0.25">
      <c r="B30" s="60"/>
    </row>
  </sheetData>
  <sheetProtection algorithmName="SHA-512" hashValue="Hjlz2Gn7WeSqiS2dmiQxE9NvNdXPNf9chZT2UDQWoTgJWfiyL0pGEwyyElWA05ksKFTraID3JG6fLuJwQQZtQA==" saltValue="Ae8TioOLjgmcKBdSC8wMfA==" spinCount="100000" sheet="1" objects="1" scenarios="1"/>
  <mergeCells count="2">
    <mergeCell ref="D19:F19"/>
    <mergeCell ref="B21:F24"/>
  </mergeCells>
  <conditionalFormatting sqref="C8:C18">
    <cfRule type="cellIs" dxfId="31" priority="3" operator="equal">
      <formula>0</formula>
    </cfRule>
  </conditionalFormatting>
  <dataValidations count="1">
    <dataValidation type="list" allowBlank="1" showInputMessage="1" showErrorMessage="1" sqref="C5" xr:uid="{D015A5B9-7818-445D-8446-E37762C951B4}">
      <formula1>SINO</formula1>
    </dataValidation>
  </dataValidations>
  <printOptions horizontalCentered="1" verticalCentered="1"/>
  <pageMargins left="0" right="0" top="0.55118110236220474" bottom="1.3779527559055118" header="0.31496062992125984" footer="0.19685039370078741"/>
  <pageSetup scale="73" orientation="landscape" r:id="rId1"/>
  <headerFooter>
    <oddFooter>&amp;R&amp;"+,Negrita Cursiva"Aula Edad&amp;"+,Cursiva", página 7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5545FE3-D12F-41F4-A723-BEE7EEFD00CC}">
            <xm:f>NOT(ISERROR(SEARCH(#REF!,D19)))</xm:f>
            <xm:f>#REF!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D19 G19:I19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ubicacion (2)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'CUADRO 1'!Área_de_impresión</vt:lpstr>
      <vt:lpstr>'CUADRO 10'!Área_de_impresión</vt:lpstr>
      <vt:lpstr>'CUADRO 11'!Área_de_impresión</vt:lpstr>
      <vt:lpstr>'CUADRO 12'!Área_de_impresión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datos</vt:lpstr>
      <vt:lpstr>'CUADRO 6'!OLE_LINK2</vt:lpstr>
      <vt:lpstr>'CUADRO 9'!OLE_LINK2</vt:lpstr>
      <vt:lpstr>prov</vt:lpstr>
      <vt:lpstr>prov1</vt:lpstr>
      <vt:lpstr>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2023-11-27T03:18:31Z</cp:lastPrinted>
  <dcterms:created xsi:type="dcterms:W3CDTF">2011-05-27T17:11:21Z</dcterms:created>
  <dcterms:modified xsi:type="dcterms:W3CDTF">2023-11-27T21:56:45Z</dcterms:modified>
</cp:coreProperties>
</file>