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dminmepcr-my.sharepoint.com/personal/departamento_analisis_estadistico_mep_go_cr/Documents/DAE/ESTADISTICAS/05 DIVULGACION/PUBLICACIONES/"/>
    </mc:Choice>
  </mc:AlternateContent>
  <xr:revisionPtr revIDLastSave="1287" documentId="13_ncr:1_{4D6F46D7-44A8-4AF5-A50B-195464E95329}" xr6:coauthVersionLast="47" xr6:coauthVersionMax="47" xr10:uidLastSave="{95326275-A207-438F-81F8-7D1E38F24A83}"/>
  <bookViews>
    <workbookView xWindow="28680" yWindow="-120" windowWidth="29040" windowHeight="15720" xr2:uid="{D4F37691-AF7D-4294-9208-4EC6BD287C4E}"/>
  </bookViews>
  <sheets>
    <sheet name="PORTADA " sheetId="118" r:id="rId1"/>
    <sheet name="FUNCIONARIOS" sheetId="120" r:id="rId2"/>
    <sheet name="CONTENIDO" sheetId="72" r:id="rId3"/>
    <sheet name="Serie Histórica" sheetId="17" r:id="rId4"/>
    <sheet name="C1" sheetId="33" r:id="rId5"/>
    <sheet name="C2" sheetId="34" r:id="rId6"/>
    <sheet name="C3" sheetId="36" r:id="rId7"/>
    <sheet name="C4" sheetId="37" r:id="rId8"/>
    <sheet name="C5" sheetId="38" r:id="rId9"/>
    <sheet name="C6" sheetId="39" r:id="rId10"/>
    <sheet name="C7" sheetId="40" r:id="rId11"/>
    <sheet name="C8" sheetId="41" r:id="rId12"/>
    <sheet name="C9" sheetId="42" r:id="rId13"/>
    <sheet name="C10" sheetId="43" r:id="rId14"/>
    <sheet name="C11" sheetId="44" r:id="rId15"/>
    <sheet name="C12" sheetId="45" r:id="rId16"/>
    <sheet name="C13" sheetId="46" r:id="rId17"/>
    <sheet name="C14" sheetId="47" r:id="rId18"/>
    <sheet name="C15" sheetId="48" r:id="rId19"/>
    <sheet name="I-II Ciclos" sheetId="16" r:id="rId20"/>
    <sheet name="C16" sheetId="49" r:id="rId21"/>
    <sheet name="C17" sheetId="50" r:id="rId22"/>
    <sheet name="C18" sheetId="20" r:id="rId23"/>
    <sheet name="C19" sheetId="51" r:id="rId24"/>
    <sheet name="C20" sheetId="21" r:id="rId25"/>
    <sheet name="C21" sheetId="52" r:id="rId26"/>
    <sheet name="C22" sheetId="22" r:id="rId27"/>
    <sheet name="C23" sheetId="53" r:id="rId28"/>
    <sheet name="C24" sheetId="23" r:id="rId29"/>
    <sheet name="C25" sheetId="54" r:id="rId30"/>
    <sheet name="C26" sheetId="24" r:id="rId31"/>
    <sheet name="C27" sheetId="55" r:id="rId32"/>
    <sheet name="C28" sheetId="25" r:id="rId33"/>
    <sheet name="C29" sheetId="56" r:id="rId34"/>
    <sheet name="C30" sheetId="26" r:id="rId35"/>
    <sheet name="C31" sheetId="27" r:id="rId36"/>
    <sheet name="Escuelas Nocturnas" sheetId="58" r:id="rId37"/>
    <sheet name="C32" sheetId="59" r:id="rId38"/>
    <sheet name="C33" sheetId="119" r:id="rId39"/>
    <sheet name="III y Educación Diversificada" sheetId="60" r:id="rId40"/>
    <sheet name="C34" sheetId="61" r:id="rId41"/>
    <sheet name="C35" sheetId="62" r:id="rId42"/>
    <sheet name="C36" sheetId="63" r:id="rId43"/>
    <sheet name="C37" sheetId="65" r:id="rId44"/>
    <sheet name="C38" sheetId="64" r:id="rId45"/>
    <sheet name="C39" sheetId="71" r:id="rId46"/>
    <sheet name="C40" sheetId="67" r:id="rId47"/>
    <sheet name="C41" sheetId="69" r:id="rId48"/>
    <sheet name="C42" sheetId="68" r:id="rId49"/>
    <sheet name="C43" sheetId="70" r:id="rId50"/>
    <sheet name="C44" sheetId="74" r:id="rId51"/>
    <sheet name="C45" sheetId="76" r:id="rId52"/>
    <sheet name="C46" sheetId="75" r:id="rId53"/>
    <sheet name="C47" sheetId="77" r:id="rId54"/>
    <sheet name="C48" sheetId="78" r:id="rId55"/>
    <sheet name="C49" sheetId="79" r:id="rId56"/>
    <sheet name="Académica Diurna" sheetId="81" r:id="rId57"/>
    <sheet name="C50" sheetId="82" r:id="rId58"/>
    <sheet name="C51" sheetId="83" r:id="rId59"/>
    <sheet name="C52" sheetId="84" r:id="rId60"/>
    <sheet name="C53" sheetId="87" r:id="rId61"/>
    <sheet name="C54" sheetId="86" r:id="rId62"/>
    <sheet name="C55" sheetId="88" r:id="rId63"/>
    <sheet name="Técnica Diurna" sheetId="89" r:id="rId64"/>
    <sheet name="C56" sheetId="90" r:id="rId65"/>
    <sheet name="C57" sheetId="91" r:id="rId66"/>
    <sheet name="C58" sheetId="92" r:id="rId67"/>
    <sheet name="C59" sheetId="94" r:id="rId68"/>
    <sheet name="C60" sheetId="93" r:id="rId69"/>
    <sheet name="C61" sheetId="95" r:id="rId70"/>
    <sheet name="Académica Nocturna" sheetId="96" r:id="rId71"/>
    <sheet name="C62" sheetId="97" r:id="rId72"/>
    <sheet name="C63" sheetId="98" r:id="rId73"/>
    <sheet name="C64" sheetId="99" r:id="rId74"/>
    <sheet name="C65" sheetId="101" r:id="rId75"/>
    <sheet name="C66" sheetId="100" r:id="rId76"/>
    <sheet name="C67" sheetId="102" r:id="rId77"/>
    <sheet name="Técnica Nocturna" sheetId="103" r:id="rId78"/>
    <sheet name="C68" sheetId="104" r:id="rId79"/>
    <sheet name="C69" sheetId="105" r:id="rId80"/>
    <sheet name="C70" sheetId="106" r:id="rId81"/>
    <sheet name="C71" sheetId="107" r:id="rId82"/>
    <sheet name="C72" sheetId="108" r:id="rId83"/>
    <sheet name="C73" sheetId="109" r:id="rId84"/>
    <sheet name="Col. Nac. Virtual" sheetId="114" r:id="rId85"/>
    <sheet name="C74" sheetId="112" r:id="rId86"/>
    <sheet name="C75" sheetId="113" r:id="rId87"/>
    <sheet name="Aula Edad" sheetId="115" r:id="rId88"/>
    <sheet name="C76" sheetId="116" r:id="rId89"/>
    <sheet name="C77" sheetId="117" r:id="rId90"/>
  </sheets>
  <definedNames>
    <definedName name="_xlnm.Print_Area" localSheetId="56">'Académica Diurna'!$A$1:$K$55</definedName>
    <definedName name="_xlnm.Print_Area" localSheetId="70">'Académica Nocturna'!$A$1:$K$55</definedName>
    <definedName name="_xlnm.Print_Area" localSheetId="87">'Aula Edad'!$A$1:$K$55</definedName>
    <definedName name="_xlnm.Print_Area" localSheetId="4">'C1'!$A$1:$V$30</definedName>
    <definedName name="_xlnm.Print_Area" localSheetId="13">'C10'!$A$1:$N$40</definedName>
    <definedName name="_xlnm.Print_Area" localSheetId="14">'C11'!$A$1:$N$31</definedName>
    <definedName name="_xlnm.Print_Area" localSheetId="15">'C12'!$A$1:$N$37</definedName>
    <definedName name="_xlnm.Print_Area" localSheetId="16">'C13'!$A$1:$N$28</definedName>
    <definedName name="_xlnm.Print_Area" localSheetId="17">'C14'!$A$1:$N$28</definedName>
    <definedName name="_xlnm.Print_Area" localSheetId="18">'C15'!$A$1:$N$22</definedName>
    <definedName name="_xlnm.Print_Area" localSheetId="20">'C16'!$A$1:$AB$41</definedName>
    <definedName name="_xlnm.Print_Area" localSheetId="21">'C17'!$A$1:$AB$41</definedName>
    <definedName name="_xlnm.Print_Area" localSheetId="22">'C18'!$A$1:$AB$39</definedName>
    <definedName name="_xlnm.Print_Area" localSheetId="23">'C19'!$A$1:$AB$39</definedName>
    <definedName name="_xlnm.Print_Area" localSheetId="5">'C2'!$A$1:$V$30</definedName>
    <definedName name="_xlnm.Print_Area" localSheetId="24">'C20'!$A$1:$AB$39</definedName>
    <definedName name="_xlnm.Print_Area" localSheetId="25">'C21'!$A$1:$AB$39</definedName>
    <definedName name="_xlnm.Print_Area" localSheetId="26">'C22'!$A$1:$AB$39</definedName>
    <definedName name="_xlnm.Print_Area" localSheetId="27">'C23'!$A$1:$AB$39</definedName>
    <definedName name="_xlnm.Print_Area" localSheetId="28">'C24'!$A$1:$AB$39</definedName>
    <definedName name="_xlnm.Print_Area" localSheetId="29">'C25'!$A$1:$AB$39</definedName>
    <definedName name="_xlnm.Print_Area" localSheetId="30">'C26'!$A$1:$AB$36</definedName>
    <definedName name="_xlnm.Print_Area" localSheetId="31">'C27'!$A$1:$AB$36</definedName>
    <definedName name="_xlnm.Print_Area" localSheetId="32">'C28'!$A$1:$AB$36</definedName>
    <definedName name="_xlnm.Print_Area" localSheetId="33">'C29'!$A$1:$AB$36</definedName>
    <definedName name="_xlnm.Print_Area" localSheetId="6">'C3'!$A$1:$V$40</definedName>
    <definedName name="_xlnm.Print_Area" localSheetId="34">'C30'!$A$1:$AB$38</definedName>
    <definedName name="_xlnm.Print_Area" localSheetId="35">'C31'!$A$1:$AB$38</definedName>
    <definedName name="_xlnm.Print_Area" localSheetId="37">'C32'!$A$1:$T$20</definedName>
    <definedName name="_xlnm.Print_Area" localSheetId="38">'C33'!$A$1:$T$20</definedName>
    <definedName name="_xlnm.Print_Area" localSheetId="40">'C34'!$A$1:$AB$41</definedName>
    <definedName name="_xlnm.Print_Area" localSheetId="41">'C35'!$A$1:$AB$41</definedName>
    <definedName name="_xlnm.Print_Area" localSheetId="42">'C36'!$A$1:$AB$39</definedName>
    <definedName name="_xlnm.Print_Area" localSheetId="43">'C37'!$A$1:$AB$39</definedName>
    <definedName name="_xlnm.Print_Area" localSheetId="44">'C38'!$A$1:$AB$39</definedName>
    <definedName name="_xlnm.Print_Area" localSheetId="45">'C39'!$A$1:$AB$39</definedName>
    <definedName name="_xlnm.Print_Area" localSheetId="7">'C4'!$A$1:$V$30</definedName>
    <definedName name="_xlnm.Print_Area" localSheetId="46">'C40'!$A$1:$AB$39</definedName>
    <definedName name="_xlnm.Print_Area" localSheetId="47">'C41'!$A$1:$AB$39</definedName>
    <definedName name="_xlnm.Print_Area" localSheetId="48">'C42'!$A$1:$AB$39</definedName>
    <definedName name="_xlnm.Print_Area" localSheetId="49">'C43'!$A$1:$AB$39</definedName>
    <definedName name="_xlnm.Print_Area" localSheetId="50">'C44'!$A$1:$AB$36</definedName>
    <definedName name="_xlnm.Print_Area" localSheetId="51">'C45'!$A$1:$AB$36</definedName>
    <definedName name="_xlnm.Print_Area" localSheetId="52">'C46'!$A$1:$AB$36</definedName>
    <definedName name="_xlnm.Print_Area" localSheetId="53">'C47'!$A$1:$AB$36</definedName>
    <definedName name="_xlnm.Print_Area" localSheetId="54">'C48'!$A$1:$AB$38</definedName>
    <definedName name="_xlnm.Print_Area" localSheetId="55">'C49'!$A$1:$AB$38</definedName>
    <definedName name="_xlnm.Print_Area" localSheetId="8">'C5'!$A$1:$W$35</definedName>
    <definedName name="_xlnm.Print_Area" localSheetId="57">'C50'!$A$1:$AB$41</definedName>
    <definedName name="_xlnm.Print_Area" localSheetId="58">'C51'!$A$1:$AB$41</definedName>
    <definedName name="_xlnm.Print_Area" localSheetId="59">'C52'!$A$1:$AB$39</definedName>
    <definedName name="_xlnm.Print_Area" localSheetId="60">'C53'!$A$1:$AB$40</definedName>
    <definedName name="_xlnm.Print_Area" localSheetId="61">'C54'!$A$1:$AB$39</definedName>
    <definedName name="_xlnm.Print_Area" localSheetId="62">'C55'!$A$1:$AB$39</definedName>
    <definedName name="_xlnm.Print_Area" localSheetId="64">'C56'!$A$1:$AB$41</definedName>
    <definedName name="_xlnm.Print_Area" localSheetId="65">'C57'!$A$1:$AB$41</definedName>
    <definedName name="_xlnm.Print_Area" localSheetId="66">'C58'!$A$1:$AB$39</definedName>
    <definedName name="_xlnm.Print_Area" localSheetId="67">'C59'!$A$1:$AB$39</definedName>
    <definedName name="_xlnm.Print_Area" localSheetId="9">'C6'!$A$1:$O$40</definedName>
    <definedName name="_xlnm.Print_Area" localSheetId="68">'C60'!$A$1:$AB$39</definedName>
    <definedName name="_xlnm.Print_Area" localSheetId="69">'C61'!$A$1:$AB$39</definedName>
    <definedName name="_xlnm.Print_Area" localSheetId="71">'C62'!$A$1:$X$35</definedName>
    <definedName name="_xlnm.Print_Area" localSheetId="72">'C63'!$A$1:$X$35</definedName>
    <definedName name="_xlnm.Print_Area" localSheetId="73">'C64'!$A$1:$X$34</definedName>
    <definedName name="_xlnm.Print_Area" localSheetId="74">'C65'!$A$1:$X$34</definedName>
    <definedName name="_xlnm.Print_Area" localSheetId="75">'C66'!$A$1:$X$34</definedName>
    <definedName name="_xlnm.Print_Area" localSheetId="76">'C67'!$A$1:$X$34</definedName>
    <definedName name="_xlnm.Print_Area" localSheetId="78">'C68'!$A$1:$P$35</definedName>
    <definedName name="_xlnm.Print_Area" localSheetId="79">'C69'!$A$1:$P$35</definedName>
    <definedName name="_xlnm.Print_Area" localSheetId="10">'C7'!$A$1:$N$30</definedName>
    <definedName name="_xlnm.Print_Area" localSheetId="80">'C70'!$A$1:$P$38</definedName>
    <definedName name="_xlnm.Print_Area" localSheetId="81">'C71'!$A$1:$P$38</definedName>
    <definedName name="_xlnm.Print_Area" localSheetId="82">'C72'!$A$1:$P$38</definedName>
    <definedName name="_xlnm.Print_Area" localSheetId="83">'C73'!$A$1:$P$38</definedName>
    <definedName name="_xlnm.Print_Area" localSheetId="85">'C74'!$A$1:$X$44</definedName>
    <definedName name="_xlnm.Print_Area" localSheetId="86">'C75'!$A$1:$X$44</definedName>
    <definedName name="_xlnm.Print_Area" localSheetId="88">'C76'!$A$1:$P$36</definedName>
    <definedName name="_xlnm.Print_Area" localSheetId="89">'C77'!$A$1:$P$36</definedName>
    <definedName name="_xlnm.Print_Area" localSheetId="11">'C8'!$A$1:$N$40</definedName>
    <definedName name="_xlnm.Print_Area" localSheetId="12">'C9'!$A$1:$N$30</definedName>
    <definedName name="_xlnm.Print_Area" localSheetId="84">'Col. Nac. Virtual'!$A$1:$K$55</definedName>
    <definedName name="_xlnm.Print_Area" localSheetId="2">CONTENIDO!$B$1:$C$91</definedName>
    <definedName name="_xlnm.Print_Area" localSheetId="36">'Escuelas Nocturnas'!$A$1:$K$55</definedName>
    <definedName name="_xlnm.Print_Area" localSheetId="1">FUNCIONARIOS!$A$1:$I$25</definedName>
    <definedName name="_xlnm.Print_Area" localSheetId="19">'I-II Ciclos'!$A$1:$K$54</definedName>
    <definedName name="_xlnm.Print_Area" localSheetId="39">'III y Educación Diversificada'!$A$1:$K$55</definedName>
    <definedName name="_xlnm.Print_Area" localSheetId="0">'PORTADA '!$A$1:$H$25</definedName>
    <definedName name="_xlnm.Print_Area" localSheetId="3">'Serie Histórica'!$A$1:$K$55</definedName>
    <definedName name="_xlnm.Print_Area" localSheetId="63">'Técnica Diurna'!$A$1:$K$55</definedName>
    <definedName name="_xlnm.Print_Area" localSheetId="77">'Técnica Nocturna'!$A$1:$K$55</definedName>
    <definedName name="D9_">CONTENIDO!$B$86:$C$86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4" i="64" l="1"/>
  <c r="C26" i="64"/>
  <c r="D16" i="64"/>
  <c r="F10" i="119"/>
  <c r="G10" i="119"/>
  <c r="H10" i="119"/>
  <c r="J10" i="119"/>
  <c r="K10" i="119"/>
  <c r="L10" i="119"/>
  <c r="N10" i="119"/>
  <c r="O10" i="119"/>
  <c r="P10" i="119"/>
  <c r="R10" i="119"/>
  <c r="S10" i="119"/>
  <c r="T10" i="119"/>
  <c r="C13" i="119"/>
  <c r="D13" i="119"/>
  <c r="B13" i="119"/>
  <c r="C12" i="119"/>
  <c r="C10" i="119" s="1"/>
  <c r="D12" i="119"/>
  <c r="D10" i="119" s="1"/>
  <c r="B12" i="119"/>
  <c r="B10" i="119" s="1"/>
  <c r="C35" i="21" l="1"/>
  <c r="C28" i="21"/>
  <c r="C18" i="21"/>
  <c r="B18" i="21"/>
  <c r="C16" i="21"/>
  <c r="H16" i="21"/>
  <c r="H28" i="21"/>
  <c r="H35" i="21"/>
  <c r="X18" i="21"/>
  <c r="AB16" i="21"/>
  <c r="C35" i="23"/>
  <c r="H35" i="23"/>
  <c r="C28" i="23"/>
  <c r="H28" i="23"/>
  <c r="C18" i="23"/>
  <c r="B18" i="23"/>
  <c r="X18" i="23"/>
  <c r="C16" i="23"/>
  <c r="AB16" i="23"/>
  <c r="H16" i="23"/>
  <c r="D15" i="117"/>
  <c r="C15" i="117"/>
  <c r="B15" i="117"/>
  <c r="C13" i="117"/>
  <c r="D13" i="117"/>
  <c r="B13" i="117"/>
  <c r="C11" i="117"/>
  <c r="C10" i="117" s="1"/>
  <c r="D11" i="117"/>
  <c r="D10" i="117" s="1"/>
  <c r="B11" i="117"/>
  <c r="F10" i="117"/>
  <c r="G10" i="117"/>
  <c r="H10" i="117"/>
  <c r="J10" i="117"/>
  <c r="K10" i="117"/>
  <c r="L10" i="117"/>
  <c r="N10" i="117"/>
  <c r="O10" i="117"/>
  <c r="P10" i="117"/>
  <c r="D14" i="117"/>
  <c r="C14" i="117"/>
  <c r="B14" i="117"/>
  <c r="C21" i="116"/>
  <c r="D21" i="116"/>
  <c r="B21" i="116"/>
  <c r="D20" i="116"/>
  <c r="C19" i="116"/>
  <c r="D19" i="116"/>
  <c r="B19" i="116"/>
  <c r="D18" i="116"/>
  <c r="C17" i="116"/>
  <c r="D17" i="116"/>
  <c r="B17" i="116"/>
  <c r="F10" i="116"/>
  <c r="G10" i="116"/>
  <c r="H10" i="116"/>
  <c r="J10" i="116"/>
  <c r="K10" i="116"/>
  <c r="L10" i="116"/>
  <c r="N10" i="116"/>
  <c r="O10" i="116"/>
  <c r="P10" i="116"/>
  <c r="D13" i="116"/>
  <c r="C13" i="116"/>
  <c r="B13" i="116"/>
  <c r="D12" i="116"/>
  <c r="C12" i="116"/>
  <c r="B12" i="116"/>
  <c r="D14" i="116"/>
  <c r="C14" i="116"/>
  <c r="B14" i="116"/>
  <c r="D16" i="116"/>
  <c r="C16" i="116"/>
  <c r="B16" i="116"/>
  <c r="C20" i="116"/>
  <c r="B20" i="116"/>
  <c r="C18" i="116"/>
  <c r="B18" i="116"/>
  <c r="D15" i="116"/>
  <c r="C15" i="116"/>
  <c r="B15" i="116"/>
  <c r="C11" i="116"/>
  <c r="D11" i="116"/>
  <c r="B11" i="116"/>
  <c r="D10" i="116" l="1"/>
  <c r="C10" i="116"/>
  <c r="B10" i="116"/>
  <c r="B10" i="117"/>
  <c r="B25" i="113" l="1"/>
  <c r="B23" i="113"/>
  <c r="B22" i="113"/>
  <c r="B21" i="113"/>
  <c r="B20" i="113"/>
  <c r="B19" i="113"/>
  <c r="B17" i="113"/>
  <c r="B15" i="113"/>
  <c r="B14" i="113"/>
  <c r="B13" i="113"/>
  <c r="B12" i="113"/>
  <c r="B11" i="113"/>
  <c r="J10" i="113"/>
  <c r="D25" i="113"/>
  <c r="D23" i="113"/>
  <c r="D22" i="113"/>
  <c r="D21" i="113"/>
  <c r="D20" i="113"/>
  <c r="D19" i="113"/>
  <c r="D17" i="113"/>
  <c r="D15" i="113"/>
  <c r="D14" i="113"/>
  <c r="D11" i="113"/>
  <c r="D13" i="113"/>
  <c r="D12" i="113"/>
  <c r="C25" i="113"/>
  <c r="C23" i="113"/>
  <c r="C22" i="113"/>
  <c r="C21" i="113"/>
  <c r="C20" i="113"/>
  <c r="C19" i="113"/>
  <c r="C17" i="113"/>
  <c r="C15" i="113"/>
  <c r="C14" i="113"/>
  <c r="C13" i="113"/>
  <c r="C12" i="113"/>
  <c r="C11" i="113"/>
  <c r="X10" i="113"/>
  <c r="F10" i="113"/>
  <c r="G10" i="113"/>
  <c r="H10" i="113"/>
  <c r="K10" i="113"/>
  <c r="L10" i="113"/>
  <c r="N10" i="113"/>
  <c r="O10" i="113"/>
  <c r="P10" i="113"/>
  <c r="R10" i="113"/>
  <c r="S10" i="113"/>
  <c r="T10" i="113"/>
  <c r="V10" i="113"/>
  <c r="W10" i="113"/>
  <c r="J10" i="112"/>
  <c r="K10" i="112"/>
  <c r="L10" i="112"/>
  <c r="N10" i="112"/>
  <c r="O10" i="112"/>
  <c r="P10" i="112"/>
  <c r="R10" i="112"/>
  <c r="S10" i="112"/>
  <c r="T10" i="112"/>
  <c r="V10" i="112"/>
  <c r="W10" i="112"/>
  <c r="X10" i="112"/>
  <c r="C13" i="112"/>
  <c r="D13" i="112"/>
  <c r="B13" i="112"/>
  <c r="C12" i="112"/>
  <c r="D12" i="112"/>
  <c r="B12" i="112"/>
  <c r="C24" i="112"/>
  <c r="D24" i="112"/>
  <c r="B24" i="112"/>
  <c r="C14" i="112"/>
  <c r="D14" i="112"/>
  <c r="B14" i="112"/>
  <c r="C18" i="112"/>
  <c r="D18" i="112"/>
  <c r="B18" i="112"/>
  <c r="C17" i="112"/>
  <c r="D17" i="112"/>
  <c r="B17" i="112"/>
  <c r="C25" i="112"/>
  <c r="D25" i="112"/>
  <c r="B25" i="112"/>
  <c r="C23" i="112"/>
  <c r="D23" i="112"/>
  <c r="E23" i="112"/>
  <c r="B23" i="112"/>
  <c r="C22" i="112"/>
  <c r="D22" i="112"/>
  <c r="B22" i="112"/>
  <c r="C21" i="112"/>
  <c r="D21" i="112"/>
  <c r="B21" i="112"/>
  <c r="C20" i="112"/>
  <c r="D20" i="112"/>
  <c r="B20" i="112"/>
  <c r="C19" i="112"/>
  <c r="D19" i="112"/>
  <c r="B19" i="112"/>
  <c r="C16" i="112"/>
  <c r="D16" i="112"/>
  <c r="B16" i="112"/>
  <c r="C15" i="112"/>
  <c r="D15" i="112"/>
  <c r="B15" i="112"/>
  <c r="C11" i="112"/>
  <c r="C10" i="112" s="1"/>
  <c r="D11" i="112"/>
  <c r="D10" i="112" s="1"/>
  <c r="B11" i="112"/>
  <c r="F10" i="59"/>
  <c r="G10" i="59"/>
  <c r="H10" i="59"/>
  <c r="I10" i="59"/>
  <c r="J10" i="59"/>
  <c r="K10" i="59"/>
  <c r="L10" i="59"/>
  <c r="N10" i="59"/>
  <c r="O10" i="59"/>
  <c r="P10" i="59"/>
  <c r="Q10" i="59"/>
  <c r="R10" i="59"/>
  <c r="S10" i="59"/>
  <c r="T10" i="59"/>
  <c r="B11" i="59"/>
  <c r="C11" i="59"/>
  <c r="D11" i="59"/>
  <c r="B12" i="59"/>
  <c r="C12" i="59"/>
  <c r="D12" i="59"/>
  <c r="B13" i="59"/>
  <c r="C13" i="59"/>
  <c r="D13" i="59"/>
  <c r="B10" i="112" l="1"/>
  <c r="B10" i="59"/>
  <c r="C10" i="59"/>
  <c r="D10" i="59"/>
  <c r="B10" i="113"/>
  <c r="C10" i="113"/>
  <c r="D10" i="113"/>
  <c r="D37" i="108"/>
  <c r="C37" i="108"/>
  <c r="B37" i="108"/>
  <c r="D36" i="108"/>
  <c r="C36" i="108"/>
  <c r="D35" i="108"/>
  <c r="C35" i="108"/>
  <c r="B35" i="108"/>
  <c r="D34" i="108"/>
  <c r="C34" i="108"/>
  <c r="B34" i="108"/>
  <c r="C33" i="108"/>
  <c r="D32" i="108"/>
  <c r="C32" i="108"/>
  <c r="B32" i="108"/>
  <c r="C27" i="108"/>
  <c r="D26" i="108"/>
  <c r="B26" i="108"/>
  <c r="D25" i="108"/>
  <c r="B25" i="108"/>
  <c r="D23" i="108"/>
  <c r="C22" i="108"/>
  <c r="B22" i="108"/>
  <c r="D21" i="108"/>
  <c r="C21" i="108"/>
  <c r="D20" i="108"/>
  <c r="C20" i="108"/>
  <c r="B20" i="108"/>
  <c r="C19" i="108"/>
  <c r="B19" i="108"/>
  <c r="D18" i="108"/>
  <c r="B18" i="108"/>
  <c r="D17" i="108"/>
  <c r="C17" i="108"/>
  <c r="B17" i="108"/>
  <c r="D14" i="108"/>
  <c r="B14" i="108"/>
  <c r="C13" i="108"/>
  <c r="C12" i="108"/>
  <c r="B12" i="108"/>
  <c r="F10" i="108"/>
  <c r="G10" i="108"/>
  <c r="H10" i="108"/>
  <c r="J10" i="108"/>
  <c r="K10" i="108"/>
  <c r="L10" i="108"/>
  <c r="N10" i="108"/>
  <c r="O10" i="108"/>
  <c r="P10" i="108"/>
  <c r="D13" i="108"/>
  <c r="D15" i="108"/>
  <c r="D19" i="108"/>
  <c r="D24" i="108"/>
  <c r="D27" i="108"/>
  <c r="D28" i="108"/>
  <c r="D29" i="108"/>
  <c r="D30" i="108"/>
  <c r="D31" i="108"/>
  <c r="D33" i="108"/>
  <c r="C15" i="108"/>
  <c r="C23" i="108"/>
  <c r="C24" i="108"/>
  <c r="C28" i="108"/>
  <c r="C29" i="108"/>
  <c r="C30" i="108"/>
  <c r="C31" i="108"/>
  <c r="B13" i="108"/>
  <c r="B15" i="108"/>
  <c r="B21" i="108"/>
  <c r="B23" i="108"/>
  <c r="B24" i="108"/>
  <c r="B27" i="108"/>
  <c r="B28" i="108"/>
  <c r="B29" i="108"/>
  <c r="B30" i="108"/>
  <c r="B31" i="108"/>
  <c r="B33" i="108"/>
  <c r="B36" i="108"/>
  <c r="F10" i="106"/>
  <c r="G10" i="106"/>
  <c r="H10" i="106"/>
  <c r="J10" i="106"/>
  <c r="K10" i="106"/>
  <c r="L10" i="106"/>
  <c r="N10" i="106"/>
  <c r="O10" i="106"/>
  <c r="P10" i="106"/>
  <c r="D13" i="106"/>
  <c r="D14" i="106"/>
  <c r="D15" i="106"/>
  <c r="D16" i="106"/>
  <c r="D17" i="106"/>
  <c r="D18" i="106"/>
  <c r="D19" i="106"/>
  <c r="D20" i="106"/>
  <c r="D21" i="106"/>
  <c r="D22" i="106"/>
  <c r="D23" i="106"/>
  <c r="D24" i="106"/>
  <c r="D25" i="106"/>
  <c r="D26" i="106"/>
  <c r="D27" i="106"/>
  <c r="D28" i="106"/>
  <c r="D29" i="106"/>
  <c r="D30" i="106"/>
  <c r="D31" i="106"/>
  <c r="D32" i="106"/>
  <c r="D33" i="106"/>
  <c r="D34" i="106"/>
  <c r="D35" i="106"/>
  <c r="D36" i="106"/>
  <c r="D37" i="106"/>
  <c r="C13" i="106"/>
  <c r="C14" i="106"/>
  <c r="C15" i="106"/>
  <c r="C16" i="106"/>
  <c r="C17" i="106"/>
  <c r="C18" i="106"/>
  <c r="C19" i="106"/>
  <c r="C20" i="106"/>
  <c r="C21" i="106"/>
  <c r="C22" i="106"/>
  <c r="C23" i="106"/>
  <c r="C24" i="106"/>
  <c r="C25" i="106"/>
  <c r="C26" i="106"/>
  <c r="C27" i="106"/>
  <c r="C28" i="106"/>
  <c r="C29" i="106"/>
  <c r="C30" i="106"/>
  <c r="C31" i="106"/>
  <c r="C32" i="106"/>
  <c r="C33" i="106"/>
  <c r="C34" i="106"/>
  <c r="C35" i="106"/>
  <c r="C36" i="106"/>
  <c r="C37" i="106"/>
  <c r="B13" i="106"/>
  <c r="B14" i="106"/>
  <c r="B15" i="106"/>
  <c r="B16" i="106"/>
  <c r="B17" i="106"/>
  <c r="B18" i="106"/>
  <c r="B19" i="106"/>
  <c r="B20" i="106"/>
  <c r="B21" i="106"/>
  <c r="B22" i="106"/>
  <c r="B23" i="106"/>
  <c r="B24" i="106"/>
  <c r="B25" i="106"/>
  <c r="B26" i="106"/>
  <c r="B27" i="106"/>
  <c r="B28" i="106"/>
  <c r="B29" i="106"/>
  <c r="B30" i="106"/>
  <c r="B31" i="106"/>
  <c r="B32" i="106"/>
  <c r="B33" i="106"/>
  <c r="B34" i="106"/>
  <c r="B35" i="106"/>
  <c r="B36" i="106"/>
  <c r="B37" i="106"/>
  <c r="C12" i="106"/>
  <c r="D12" i="106"/>
  <c r="B12" i="106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E14" i="105"/>
  <c r="F14" i="105"/>
  <c r="G14" i="105"/>
  <c r="H14" i="105"/>
  <c r="I14" i="105"/>
  <c r="J14" i="105"/>
  <c r="K14" i="105"/>
  <c r="L14" i="105"/>
  <c r="M14" i="105"/>
  <c r="N14" i="105"/>
  <c r="O14" i="105"/>
  <c r="P14" i="105"/>
  <c r="E10" i="105"/>
  <c r="F10" i="105"/>
  <c r="G10" i="105"/>
  <c r="H10" i="105"/>
  <c r="I10" i="105"/>
  <c r="J10" i="105"/>
  <c r="K10" i="105"/>
  <c r="L10" i="105"/>
  <c r="M10" i="105"/>
  <c r="N10" i="105"/>
  <c r="O10" i="105"/>
  <c r="P10" i="105"/>
  <c r="D16" i="105"/>
  <c r="C16" i="105"/>
  <c r="B16" i="105"/>
  <c r="D12" i="105"/>
  <c r="C12" i="105"/>
  <c r="B12" i="105"/>
  <c r="D15" i="105"/>
  <c r="D19" i="105"/>
  <c r="C15" i="105"/>
  <c r="C19" i="105"/>
  <c r="C18" i="105" s="1"/>
  <c r="B15" i="105"/>
  <c r="B19" i="105"/>
  <c r="B18" i="105" s="1"/>
  <c r="C11" i="105"/>
  <c r="D11" i="105"/>
  <c r="B11" i="105"/>
  <c r="F18" i="104"/>
  <c r="G18" i="104"/>
  <c r="H18" i="104"/>
  <c r="J18" i="104"/>
  <c r="K18" i="104"/>
  <c r="L18" i="104"/>
  <c r="N18" i="104"/>
  <c r="O18" i="104"/>
  <c r="P18" i="104"/>
  <c r="F14" i="104"/>
  <c r="G14" i="104"/>
  <c r="H14" i="104"/>
  <c r="J14" i="104"/>
  <c r="K14" i="104"/>
  <c r="L14" i="104"/>
  <c r="N14" i="104"/>
  <c r="O14" i="104"/>
  <c r="P14" i="104"/>
  <c r="F10" i="104"/>
  <c r="G10" i="104"/>
  <c r="H10" i="104"/>
  <c r="J10" i="104"/>
  <c r="K10" i="104"/>
  <c r="L10" i="104"/>
  <c r="N10" i="104"/>
  <c r="O10" i="104"/>
  <c r="P10" i="104"/>
  <c r="D12" i="104"/>
  <c r="D15" i="104"/>
  <c r="D14" i="104" s="1"/>
  <c r="D16" i="104"/>
  <c r="D19" i="104"/>
  <c r="D18" i="104" s="1"/>
  <c r="C12" i="104"/>
  <c r="C15" i="104"/>
  <c r="C14" i="104" s="1"/>
  <c r="C16" i="104"/>
  <c r="C19" i="104"/>
  <c r="C18" i="104" s="1"/>
  <c r="B12" i="104"/>
  <c r="B15" i="104"/>
  <c r="B16" i="104"/>
  <c r="B19" i="104"/>
  <c r="B18" i="104" s="1"/>
  <c r="C11" i="104"/>
  <c r="C10" i="104" s="1"/>
  <c r="D11" i="104"/>
  <c r="B11" i="104"/>
  <c r="B10" i="104" l="1"/>
  <c r="B14" i="104"/>
  <c r="D10" i="104"/>
  <c r="C10" i="105"/>
  <c r="B14" i="105"/>
  <c r="D10" i="105"/>
  <c r="D14" i="105"/>
  <c r="C10" i="108"/>
  <c r="D10" i="108"/>
  <c r="D10" i="106"/>
  <c r="B10" i="106"/>
  <c r="C10" i="106"/>
  <c r="C14" i="105"/>
  <c r="B10" i="105"/>
  <c r="B10" i="108"/>
  <c r="D24" i="100" l="1"/>
  <c r="F10" i="100"/>
  <c r="G10" i="100"/>
  <c r="H10" i="100"/>
  <c r="J10" i="100"/>
  <c r="K10" i="100"/>
  <c r="L10" i="100"/>
  <c r="N10" i="100"/>
  <c r="O10" i="100"/>
  <c r="P10" i="100"/>
  <c r="R10" i="100"/>
  <c r="S10" i="100"/>
  <c r="T10" i="100"/>
  <c r="V10" i="100"/>
  <c r="W10" i="100"/>
  <c r="X10" i="100"/>
  <c r="B33" i="100"/>
  <c r="C33" i="100"/>
  <c r="D33" i="100"/>
  <c r="D25" i="100"/>
  <c r="C24" i="100"/>
  <c r="B24" i="100"/>
  <c r="D15" i="100"/>
  <c r="D14" i="100"/>
  <c r="D13" i="100"/>
  <c r="D16" i="100"/>
  <c r="D17" i="100"/>
  <c r="D18" i="100"/>
  <c r="D19" i="100"/>
  <c r="D20" i="100"/>
  <c r="D21" i="100"/>
  <c r="D22" i="100"/>
  <c r="D23" i="100"/>
  <c r="D26" i="100"/>
  <c r="D27" i="100"/>
  <c r="D28" i="100"/>
  <c r="D29" i="100"/>
  <c r="D30" i="100"/>
  <c r="D31" i="100"/>
  <c r="D32" i="100"/>
  <c r="C13" i="100"/>
  <c r="C14" i="100"/>
  <c r="C15" i="100"/>
  <c r="C16" i="100"/>
  <c r="C17" i="100"/>
  <c r="C18" i="100"/>
  <c r="C19" i="100"/>
  <c r="C20" i="100"/>
  <c r="C21" i="100"/>
  <c r="C22" i="100"/>
  <c r="C23" i="100"/>
  <c r="C25" i="100"/>
  <c r="C26" i="100"/>
  <c r="C27" i="100"/>
  <c r="C28" i="100"/>
  <c r="C29" i="100"/>
  <c r="C30" i="100"/>
  <c r="C31" i="100"/>
  <c r="C32" i="100"/>
  <c r="B13" i="100"/>
  <c r="B14" i="100"/>
  <c r="B15" i="100"/>
  <c r="B16" i="100"/>
  <c r="B17" i="100"/>
  <c r="B18" i="100"/>
  <c r="B19" i="100"/>
  <c r="B20" i="100"/>
  <c r="B21" i="100"/>
  <c r="B22" i="100"/>
  <c r="B23" i="100"/>
  <c r="B25" i="100"/>
  <c r="B26" i="100"/>
  <c r="B27" i="100"/>
  <c r="B28" i="100"/>
  <c r="B29" i="100"/>
  <c r="B30" i="100"/>
  <c r="B31" i="100"/>
  <c r="B32" i="100"/>
  <c r="C12" i="100"/>
  <c r="D12" i="100"/>
  <c r="B12" i="100"/>
  <c r="F10" i="99"/>
  <c r="G10" i="99"/>
  <c r="H10" i="99"/>
  <c r="J10" i="99"/>
  <c r="K10" i="99"/>
  <c r="L10" i="99"/>
  <c r="N10" i="99"/>
  <c r="O10" i="99"/>
  <c r="P10" i="99"/>
  <c r="R10" i="99"/>
  <c r="S10" i="99"/>
  <c r="T10" i="99"/>
  <c r="V10" i="99"/>
  <c r="W10" i="99"/>
  <c r="X10" i="99"/>
  <c r="D24" i="99"/>
  <c r="D13" i="99"/>
  <c r="D14" i="99"/>
  <c r="D15" i="99"/>
  <c r="D16" i="99"/>
  <c r="D17" i="99"/>
  <c r="D18" i="99"/>
  <c r="D19" i="99"/>
  <c r="D20" i="99"/>
  <c r="D21" i="99"/>
  <c r="D22" i="99"/>
  <c r="D23" i="99"/>
  <c r="D25" i="99"/>
  <c r="D26" i="99"/>
  <c r="D27" i="99"/>
  <c r="D28" i="99"/>
  <c r="D29" i="99"/>
  <c r="D30" i="99"/>
  <c r="D31" i="99"/>
  <c r="D32" i="99"/>
  <c r="D33" i="99"/>
  <c r="C13" i="99"/>
  <c r="C14" i="99"/>
  <c r="C15" i="99"/>
  <c r="C16" i="99"/>
  <c r="C17" i="99"/>
  <c r="C18" i="99"/>
  <c r="C19" i="99"/>
  <c r="C20" i="99"/>
  <c r="C21" i="99"/>
  <c r="C22" i="99"/>
  <c r="C23" i="99"/>
  <c r="C24" i="99"/>
  <c r="C25" i="99"/>
  <c r="C26" i="99"/>
  <c r="C27" i="99"/>
  <c r="C28" i="99"/>
  <c r="C29" i="99"/>
  <c r="C30" i="99"/>
  <c r="C31" i="99"/>
  <c r="C32" i="99"/>
  <c r="C33" i="99"/>
  <c r="B13" i="99"/>
  <c r="B14" i="99"/>
  <c r="B15" i="99"/>
  <c r="B16" i="99"/>
  <c r="B17" i="99"/>
  <c r="B18" i="99"/>
  <c r="B19" i="99"/>
  <c r="B20" i="99"/>
  <c r="B21" i="99"/>
  <c r="B22" i="99"/>
  <c r="B23" i="99"/>
  <c r="B24" i="99"/>
  <c r="B25" i="99"/>
  <c r="B26" i="99"/>
  <c r="B27" i="99"/>
  <c r="B28" i="99"/>
  <c r="B29" i="99"/>
  <c r="B30" i="99"/>
  <c r="B31" i="99"/>
  <c r="B32" i="99"/>
  <c r="B33" i="99"/>
  <c r="C12" i="99"/>
  <c r="D12" i="99"/>
  <c r="B12" i="99"/>
  <c r="D16" i="98"/>
  <c r="D12" i="98"/>
  <c r="F18" i="98"/>
  <c r="G18" i="98"/>
  <c r="H18" i="98"/>
  <c r="J18" i="98"/>
  <c r="K18" i="98"/>
  <c r="L18" i="98"/>
  <c r="N18" i="98"/>
  <c r="O18" i="98"/>
  <c r="P18" i="98"/>
  <c r="R18" i="98"/>
  <c r="S18" i="98"/>
  <c r="T18" i="98"/>
  <c r="V18" i="98"/>
  <c r="W18" i="98"/>
  <c r="X18" i="98"/>
  <c r="F14" i="98"/>
  <c r="G14" i="98"/>
  <c r="H14" i="98"/>
  <c r="J14" i="98"/>
  <c r="K14" i="98"/>
  <c r="L14" i="98"/>
  <c r="N14" i="98"/>
  <c r="O14" i="98"/>
  <c r="P14" i="98"/>
  <c r="R14" i="98"/>
  <c r="S14" i="98"/>
  <c r="T14" i="98"/>
  <c r="V14" i="98"/>
  <c r="W14" i="98"/>
  <c r="X14" i="98"/>
  <c r="F10" i="98"/>
  <c r="G10" i="98"/>
  <c r="H10" i="98"/>
  <c r="J10" i="98"/>
  <c r="K10" i="98"/>
  <c r="L10" i="98"/>
  <c r="N10" i="98"/>
  <c r="O10" i="98"/>
  <c r="P10" i="98"/>
  <c r="R10" i="98"/>
  <c r="S10" i="98"/>
  <c r="T10" i="98"/>
  <c r="V10" i="98"/>
  <c r="W10" i="98"/>
  <c r="X10" i="98"/>
  <c r="D15" i="98"/>
  <c r="D14" i="98"/>
  <c r="D19" i="98"/>
  <c r="D18" i="98" s="1"/>
  <c r="C12" i="98"/>
  <c r="C15" i="98"/>
  <c r="C16" i="98"/>
  <c r="C19" i="98"/>
  <c r="C18" i="98" s="1"/>
  <c r="B12" i="98"/>
  <c r="B15" i="98"/>
  <c r="B16" i="98"/>
  <c r="B19" i="98"/>
  <c r="B18" i="98" s="1"/>
  <c r="C11" i="98"/>
  <c r="D11" i="98"/>
  <c r="B11" i="98"/>
  <c r="F18" i="97"/>
  <c r="G18" i="97"/>
  <c r="H18" i="97"/>
  <c r="J18" i="97"/>
  <c r="K18" i="97"/>
  <c r="L18" i="97"/>
  <c r="N18" i="97"/>
  <c r="O18" i="97"/>
  <c r="P18" i="97"/>
  <c r="R18" i="97"/>
  <c r="S18" i="97"/>
  <c r="T18" i="97"/>
  <c r="V18" i="97"/>
  <c r="W18" i="97"/>
  <c r="X18" i="97"/>
  <c r="F14" i="97"/>
  <c r="G14" i="97"/>
  <c r="H14" i="97"/>
  <c r="J14" i="97"/>
  <c r="K14" i="97"/>
  <c r="L14" i="97"/>
  <c r="N14" i="97"/>
  <c r="O14" i="97"/>
  <c r="P14" i="97"/>
  <c r="R14" i="97"/>
  <c r="S14" i="97"/>
  <c r="T14" i="97"/>
  <c r="V14" i="97"/>
  <c r="W14" i="97"/>
  <c r="X14" i="97"/>
  <c r="F10" i="97"/>
  <c r="G10" i="97"/>
  <c r="H10" i="97"/>
  <c r="J10" i="97"/>
  <c r="K10" i="97"/>
  <c r="L10" i="97"/>
  <c r="N10" i="97"/>
  <c r="O10" i="97"/>
  <c r="P10" i="97"/>
  <c r="R10" i="97"/>
  <c r="S10" i="97"/>
  <c r="T10" i="97"/>
  <c r="V10" i="97"/>
  <c r="W10" i="97"/>
  <c r="X10" i="97"/>
  <c r="D12" i="97"/>
  <c r="D15" i="97"/>
  <c r="D16" i="97"/>
  <c r="D19" i="97"/>
  <c r="D18" i="97" s="1"/>
  <c r="C12" i="97"/>
  <c r="C15" i="97"/>
  <c r="C14" i="97" s="1"/>
  <c r="C16" i="97"/>
  <c r="C19" i="97"/>
  <c r="C18" i="97" s="1"/>
  <c r="B12" i="97"/>
  <c r="B15" i="97"/>
  <c r="B16" i="97"/>
  <c r="B19" i="97"/>
  <c r="B18" i="97" s="1"/>
  <c r="C11" i="97"/>
  <c r="D11" i="97"/>
  <c r="D10" i="97" s="1"/>
  <c r="B11" i="97"/>
  <c r="B10" i="97" s="1"/>
  <c r="B14" i="97" l="1"/>
  <c r="C10" i="97"/>
  <c r="D14" i="97"/>
  <c r="C10" i="98"/>
  <c r="B10" i="98"/>
  <c r="D10" i="100"/>
  <c r="C10" i="100"/>
  <c r="B10" i="100"/>
  <c r="C10" i="99"/>
  <c r="D10" i="99"/>
  <c r="B10" i="99"/>
  <c r="B14" i="98"/>
  <c r="D10" i="98"/>
  <c r="C14" i="98"/>
  <c r="D26" i="93"/>
  <c r="D34" i="93"/>
  <c r="D33" i="93"/>
  <c r="D31" i="93"/>
  <c r="C30" i="93"/>
  <c r="D29" i="93"/>
  <c r="C29" i="93"/>
  <c r="B29" i="93"/>
  <c r="D27" i="93"/>
  <c r="C26" i="93"/>
  <c r="B26" i="93"/>
  <c r="D22" i="93"/>
  <c r="C22" i="93"/>
  <c r="B22" i="93"/>
  <c r="D18" i="93"/>
  <c r="D16" i="93"/>
  <c r="D13" i="93"/>
  <c r="D14" i="93"/>
  <c r="C14" i="93"/>
  <c r="B14" i="93"/>
  <c r="F10" i="93"/>
  <c r="G10" i="93"/>
  <c r="H10" i="93"/>
  <c r="J10" i="93"/>
  <c r="K10" i="93"/>
  <c r="L10" i="93"/>
  <c r="N10" i="93"/>
  <c r="O10" i="93"/>
  <c r="P10" i="93"/>
  <c r="R10" i="93"/>
  <c r="S10" i="93"/>
  <c r="T10" i="93"/>
  <c r="V10" i="93"/>
  <c r="W10" i="93"/>
  <c r="X10" i="93"/>
  <c r="Z10" i="93"/>
  <c r="AA10" i="93"/>
  <c r="AB10" i="93"/>
  <c r="D15" i="93"/>
  <c r="D17" i="93"/>
  <c r="D19" i="93"/>
  <c r="D20" i="93"/>
  <c r="D21" i="93"/>
  <c r="D23" i="93"/>
  <c r="D24" i="93"/>
  <c r="D25" i="93"/>
  <c r="D28" i="93"/>
  <c r="D30" i="93"/>
  <c r="D32" i="93"/>
  <c r="D35" i="93"/>
  <c r="D36" i="93"/>
  <c r="D37" i="93"/>
  <c r="C13" i="93"/>
  <c r="C15" i="93"/>
  <c r="C16" i="93"/>
  <c r="C17" i="93"/>
  <c r="C18" i="93"/>
  <c r="C19" i="93"/>
  <c r="C20" i="93"/>
  <c r="C21" i="93"/>
  <c r="C23" i="93"/>
  <c r="C24" i="93"/>
  <c r="C25" i="93"/>
  <c r="C27" i="93"/>
  <c r="C28" i="93"/>
  <c r="C31" i="93"/>
  <c r="C32" i="93"/>
  <c r="C33" i="93"/>
  <c r="C34" i="93"/>
  <c r="C35" i="93"/>
  <c r="C36" i="93"/>
  <c r="C37" i="93"/>
  <c r="B13" i="93"/>
  <c r="B15" i="93"/>
  <c r="B16" i="93"/>
  <c r="B17" i="93"/>
  <c r="B18" i="93"/>
  <c r="B19" i="93"/>
  <c r="B20" i="93"/>
  <c r="B21" i="93"/>
  <c r="B23" i="93"/>
  <c r="B24" i="93"/>
  <c r="B25" i="93"/>
  <c r="B27" i="93"/>
  <c r="B28" i="93"/>
  <c r="B30" i="93"/>
  <c r="B31" i="93"/>
  <c r="B32" i="93"/>
  <c r="B33" i="93"/>
  <c r="B34" i="93"/>
  <c r="B35" i="93"/>
  <c r="B36" i="93"/>
  <c r="B37" i="93"/>
  <c r="C12" i="93"/>
  <c r="D12" i="93"/>
  <c r="B12" i="93"/>
  <c r="F10" i="92"/>
  <c r="G10" i="92"/>
  <c r="H10" i="92"/>
  <c r="J10" i="92"/>
  <c r="K10" i="92"/>
  <c r="L10" i="92"/>
  <c r="N10" i="92"/>
  <c r="O10" i="92"/>
  <c r="P10" i="92"/>
  <c r="R10" i="92"/>
  <c r="S10" i="92"/>
  <c r="T10" i="92"/>
  <c r="V10" i="92"/>
  <c r="W10" i="92"/>
  <c r="X10" i="92"/>
  <c r="Z10" i="92"/>
  <c r="AA10" i="92"/>
  <c r="AB10" i="92"/>
  <c r="D13" i="92"/>
  <c r="D14" i="92"/>
  <c r="D15" i="92"/>
  <c r="D16" i="92"/>
  <c r="D17" i="92"/>
  <c r="D18" i="92"/>
  <c r="D19" i="92"/>
  <c r="D20" i="92"/>
  <c r="D21" i="92"/>
  <c r="D22" i="92"/>
  <c r="D23" i="92"/>
  <c r="D24" i="92"/>
  <c r="D25" i="92"/>
  <c r="D26" i="92"/>
  <c r="D27" i="92"/>
  <c r="D28" i="92"/>
  <c r="D29" i="92"/>
  <c r="D30" i="92"/>
  <c r="D31" i="92"/>
  <c r="D32" i="92"/>
  <c r="D33" i="92"/>
  <c r="D34" i="92"/>
  <c r="D35" i="92"/>
  <c r="D36" i="92"/>
  <c r="D37" i="92"/>
  <c r="D38" i="92"/>
  <c r="C13" i="92"/>
  <c r="C14" i="92"/>
  <c r="C15" i="92"/>
  <c r="C16" i="92"/>
  <c r="C17" i="92"/>
  <c r="C18" i="92"/>
  <c r="C19" i="92"/>
  <c r="C20" i="92"/>
  <c r="C21" i="92"/>
  <c r="C22" i="92"/>
  <c r="C23" i="92"/>
  <c r="C24" i="92"/>
  <c r="C25" i="92"/>
  <c r="C26" i="92"/>
  <c r="C27" i="92"/>
  <c r="C28" i="92"/>
  <c r="C29" i="92"/>
  <c r="C30" i="92"/>
  <c r="C31" i="92"/>
  <c r="C32" i="92"/>
  <c r="C33" i="92"/>
  <c r="C34" i="92"/>
  <c r="C35" i="92"/>
  <c r="C36" i="92"/>
  <c r="C37" i="92"/>
  <c r="C38" i="92"/>
  <c r="B13" i="92"/>
  <c r="B14" i="92"/>
  <c r="B15" i="92"/>
  <c r="B16" i="92"/>
  <c r="B17" i="92"/>
  <c r="B18" i="92"/>
  <c r="B19" i="92"/>
  <c r="B20" i="92"/>
  <c r="B21" i="92"/>
  <c r="B22" i="92"/>
  <c r="B23" i="92"/>
  <c r="B24" i="92"/>
  <c r="B25" i="92"/>
  <c r="B26" i="92"/>
  <c r="B27" i="92"/>
  <c r="B28" i="92"/>
  <c r="B29" i="92"/>
  <c r="B30" i="92"/>
  <c r="B31" i="92"/>
  <c r="B32" i="92"/>
  <c r="B33" i="92"/>
  <c r="B34" i="92"/>
  <c r="B35" i="92"/>
  <c r="B36" i="92"/>
  <c r="B37" i="92"/>
  <c r="B38" i="92"/>
  <c r="C12" i="92"/>
  <c r="D12" i="92"/>
  <c r="B12" i="92"/>
  <c r="D12" i="91"/>
  <c r="D17" i="91"/>
  <c r="C20" i="91"/>
  <c r="F20" i="91"/>
  <c r="G20" i="91"/>
  <c r="H20" i="91"/>
  <c r="J20" i="91"/>
  <c r="K20" i="91"/>
  <c r="L20" i="91"/>
  <c r="N20" i="91"/>
  <c r="O20" i="91"/>
  <c r="P20" i="91"/>
  <c r="R20" i="91"/>
  <c r="S20" i="91"/>
  <c r="T20" i="91"/>
  <c r="V20" i="91"/>
  <c r="W20" i="91"/>
  <c r="X20" i="91"/>
  <c r="Z20" i="91"/>
  <c r="AA20" i="91"/>
  <c r="AB20" i="91"/>
  <c r="F15" i="91"/>
  <c r="G15" i="91"/>
  <c r="H15" i="91"/>
  <c r="J15" i="91"/>
  <c r="K15" i="91"/>
  <c r="L15" i="91"/>
  <c r="N15" i="91"/>
  <c r="O15" i="91"/>
  <c r="P15" i="91"/>
  <c r="R15" i="91"/>
  <c r="S15" i="91"/>
  <c r="T15" i="91"/>
  <c r="V15" i="91"/>
  <c r="W15" i="91"/>
  <c r="X15" i="91"/>
  <c r="Z15" i="91"/>
  <c r="AA15" i="91"/>
  <c r="AB15" i="91"/>
  <c r="F10" i="91"/>
  <c r="G10" i="91"/>
  <c r="H10" i="91"/>
  <c r="J10" i="91"/>
  <c r="K10" i="91"/>
  <c r="L10" i="91"/>
  <c r="N10" i="91"/>
  <c r="O10" i="91"/>
  <c r="P10" i="91"/>
  <c r="R10" i="91"/>
  <c r="S10" i="91"/>
  <c r="T10" i="91"/>
  <c r="V10" i="91"/>
  <c r="W10" i="91"/>
  <c r="X10" i="91"/>
  <c r="Z10" i="91"/>
  <c r="AA10" i="91"/>
  <c r="AB10" i="91"/>
  <c r="C17" i="91"/>
  <c r="B17" i="91"/>
  <c r="C12" i="91"/>
  <c r="B12" i="91"/>
  <c r="D13" i="91"/>
  <c r="D16" i="91"/>
  <c r="D18" i="91"/>
  <c r="D21" i="91"/>
  <c r="D20" i="91" s="1"/>
  <c r="C13" i="91"/>
  <c r="C16" i="91"/>
  <c r="C18" i="91"/>
  <c r="C21" i="91"/>
  <c r="B13" i="91"/>
  <c r="B16" i="91"/>
  <c r="B18" i="91"/>
  <c r="B21" i="91"/>
  <c r="B20" i="91" s="1"/>
  <c r="C11" i="91"/>
  <c r="D11" i="91"/>
  <c r="D10" i="91" s="1"/>
  <c r="B11" i="91"/>
  <c r="B10" i="91" s="1"/>
  <c r="F20" i="90"/>
  <c r="G20" i="90"/>
  <c r="H20" i="90"/>
  <c r="J20" i="90"/>
  <c r="K20" i="90"/>
  <c r="L20" i="90"/>
  <c r="N20" i="90"/>
  <c r="O20" i="90"/>
  <c r="P20" i="90"/>
  <c r="R20" i="90"/>
  <c r="S20" i="90"/>
  <c r="T20" i="90"/>
  <c r="V20" i="90"/>
  <c r="W20" i="90"/>
  <c r="X20" i="90"/>
  <c r="Z20" i="90"/>
  <c r="AA20" i="90"/>
  <c r="AB20" i="90"/>
  <c r="F15" i="90"/>
  <c r="G15" i="90"/>
  <c r="H15" i="90"/>
  <c r="J15" i="90"/>
  <c r="K15" i="90"/>
  <c r="L15" i="90"/>
  <c r="N15" i="90"/>
  <c r="O15" i="90"/>
  <c r="P15" i="90"/>
  <c r="R15" i="90"/>
  <c r="S15" i="90"/>
  <c r="T15" i="90"/>
  <c r="V15" i="90"/>
  <c r="W15" i="90"/>
  <c r="X15" i="90"/>
  <c r="Z15" i="90"/>
  <c r="AA15" i="90"/>
  <c r="AB15" i="90"/>
  <c r="F10" i="90"/>
  <c r="G10" i="90"/>
  <c r="H10" i="90"/>
  <c r="J10" i="90"/>
  <c r="K10" i="90"/>
  <c r="L10" i="90"/>
  <c r="N10" i="90"/>
  <c r="O10" i="90"/>
  <c r="P10" i="90"/>
  <c r="R10" i="90"/>
  <c r="S10" i="90"/>
  <c r="T10" i="90"/>
  <c r="V10" i="90"/>
  <c r="W10" i="90"/>
  <c r="X10" i="90"/>
  <c r="Z10" i="90"/>
  <c r="AA10" i="90"/>
  <c r="AB10" i="90"/>
  <c r="D13" i="90"/>
  <c r="D16" i="90"/>
  <c r="D17" i="90"/>
  <c r="D18" i="90"/>
  <c r="D21" i="90"/>
  <c r="D20" i="90" s="1"/>
  <c r="C13" i="90"/>
  <c r="C16" i="90"/>
  <c r="C17" i="90"/>
  <c r="C18" i="90"/>
  <c r="C21" i="90"/>
  <c r="C20" i="90" s="1"/>
  <c r="B13" i="90"/>
  <c r="B16" i="90"/>
  <c r="B17" i="90"/>
  <c r="B18" i="90"/>
  <c r="B21" i="90"/>
  <c r="B20" i="90" s="1"/>
  <c r="D12" i="90"/>
  <c r="C12" i="90"/>
  <c r="B12" i="90"/>
  <c r="D11" i="90"/>
  <c r="C11" i="90"/>
  <c r="C10" i="90" s="1"/>
  <c r="B11" i="90"/>
  <c r="B15" i="90" l="1"/>
  <c r="D15" i="90"/>
  <c r="C10" i="93"/>
  <c r="B10" i="92"/>
  <c r="D10" i="92"/>
  <c r="C10" i="92"/>
  <c r="D15" i="91"/>
  <c r="B15" i="91"/>
  <c r="C15" i="91"/>
  <c r="C10" i="91"/>
  <c r="B10" i="90"/>
  <c r="C15" i="90"/>
  <c r="D10" i="90"/>
  <c r="B10" i="93"/>
  <c r="D10" i="93"/>
  <c r="B27" i="86" l="1"/>
  <c r="F10" i="86"/>
  <c r="G10" i="86"/>
  <c r="H10" i="86"/>
  <c r="J10" i="86"/>
  <c r="K10" i="86"/>
  <c r="L10" i="86"/>
  <c r="N10" i="86"/>
  <c r="O10" i="86"/>
  <c r="P10" i="86"/>
  <c r="R10" i="86"/>
  <c r="S10" i="86"/>
  <c r="T10" i="86"/>
  <c r="V10" i="86"/>
  <c r="W10" i="86"/>
  <c r="X10" i="86"/>
  <c r="Z10" i="86"/>
  <c r="AA10" i="86"/>
  <c r="D29" i="86"/>
  <c r="D30" i="86"/>
  <c r="D31" i="86"/>
  <c r="D32" i="86"/>
  <c r="D33" i="86"/>
  <c r="D34" i="86"/>
  <c r="D35" i="86"/>
  <c r="D36" i="86"/>
  <c r="D37" i="86"/>
  <c r="D38" i="86"/>
  <c r="C29" i="86"/>
  <c r="C30" i="86"/>
  <c r="C31" i="86"/>
  <c r="C32" i="86"/>
  <c r="C33" i="86"/>
  <c r="C34" i="86"/>
  <c r="C35" i="86"/>
  <c r="C36" i="86"/>
  <c r="C37" i="86"/>
  <c r="C38" i="86"/>
  <c r="B29" i="86"/>
  <c r="B30" i="86"/>
  <c r="B31" i="86"/>
  <c r="B32" i="86"/>
  <c r="B33" i="86"/>
  <c r="B34" i="86"/>
  <c r="B35" i="86"/>
  <c r="B36" i="86"/>
  <c r="B37" i="86"/>
  <c r="B38" i="86"/>
  <c r="D28" i="86"/>
  <c r="C28" i="86"/>
  <c r="B28" i="86"/>
  <c r="D14" i="86"/>
  <c r="D15" i="86"/>
  <c r="D16" i="86"/>
  <c r="D17" i="86"/>
  <c r="D18" i="86"/>
  <c r="D19" i="86"/>
  <c r="D20" i="86"/>
  <c r="D21" i="86"/>
  <c r="D22" i="86"/>
  <c r="D23" i="86"/>
  <c r="D24" i="86"/>
  <c r="D25" i="86"/>
  <c r="D26" i="86"/>
  <c r="C14" i="86"/>
  <c r="C15" i="86"/>
  <c r="C16" i="86"/>
  <c r="C17" i="86"/>
  <c r="C18" i="86"/>
  <c r="C19" i="86"/>
  <c r="C20" i="86"/>
  <c r="C21" i="86"/>
  <c r="C22" i="86"/>
  <c r="C23" i="86"/>
  <c r="C24" i="86"/>
  <c r="C25" i="86"/>
  <c r="C26" i="86"/>
  <c r="B14" i="86"/>
  <c r="B15" i="86"/>
  <c r="B16" i="86"/>
  <c r="B17" i="86"/>
  <c r="B18" i="86"/>
  <c r="B19" i="86"/>
  <c r="B20" i="86"/>
  <c r="B21" i="86"/>
  <c r="B22" i="86"/>
  <c r="B23" i="86"/>
  <c r="B24" i="86"/>
  <c r="B25" i="86"/>
  <c r="B26" i="86"/>
  <c r="D13" i="86"/>
  <c r="C13" i="86"/>
  <c r="B13" i="86"/>
  <c r="D27" i="86"/>
  <c r="F10" i="84"/>
  <c r="G10" i="84"/>
  <c r="H10" i="84"/>
  <c r="J10" i="84"/>
  <c r="K10" i="84"/>
  <c r="L10" i="84"/>
  <c r="N10" i="84"/>
  <c r="O10" i="84"/>
  <c r="P10" i="84"/>
  <c r="R10" i="84"/>
  <c r="S10" i="84"/>
  <c r="T10" i="84"/>
  <c r="V10" i="84"/>
  <c r="W10" i="84"/>
  <c r="X10" i="84"/>
  <c r="Z10" i="84"/>
  <c r="AA10" i="84"/>
  <c r="AB10" i="84"/>
  <c r="D38" i="84"/>
  <c r="C38" i="84"/>
  <c r="B38" i="84"/>
  <c r="D35" i="84"/>
  <c r="C35" i="84"/>
  <c r="B35" i="84"/>
  <c r="D13" i="84"/>
  <c r="D10" i="84" s="1"/>
  <c r="C13" i="84"/>
  <c r="B13" i="84"/>
  <c r="D18" i="84"/>
  <c r="C18" i="84"/>
  <c r="B18" i="84"/>
  <c r="D34" i="84"/>
  <c r="C34" i="84"/>
  <c r="B34" i="84"/>
  <c r="D26" i="84"/>
  <c r="C26" i="84"/>
  <c r="B26" i="84"/>
  <c r="D15" i="84"/>
  <c r="C15" i="84"/>
  <c r="B15" i="84"/>
  <c r="D22" i="84"/>
  <c r="C22" i="84"/>
  <c r="B22" i="84"/>
  <c r="D21" i="84"/>
  <c r="C21" i="84"/>
  <c r="B21" i="84"/>
  <c r="D37" i="84"/>
  <c r="C37" i="84"/>
  <c r="B37" i="84"/>
  <c r="D36" i="84"/>
  <c r="C36" i="84"/>
  <c r="B36" i="84"/>
  <c r="D32" i="84"/>
  <c r="C32" i="84"/>
  <c r="B32" i="84"/>
  <c r="D17" i="84"/>
  <c r="C17" i="84"/>
  <c r="B17" i="84"/>
  <c r="D33" i="84"/>
  <c r="C33" i="84"/>
  <c r="B33" i="84"/>
  <c r="D31" i="84"/>
  <c r="C31" i="84"/>
  <c r="B31" i="84"/>
  <c r="D30" i="84"/>
  <c r="C30" i="84"/>
  <c r="B30" i="84"/>
  <c r="D28" i="84"/>
  <c r="C28" i="84"/>
  <c r="B28" i="84"/>
  <c r="D24" i="84"/>
  <c r="C24" i="84"/>
  <c r="B24" i="84"/>
  <c r="D23" i="84"/>
  <c r="C23" i="84"/>
  <c r="B23" i="84"/>
  <c r="D20" i="84"/>
  <c r="C20" i="84"/>
  <c r="B20" i="84"/>
  <c r="D19" i="84"/>
  <c r="C19" i="84"/>
  <c r="B19" i="84"/>
  <c r="D16" i="84"/>
  <c r="C16" i="84"/>
  <c r="B16" i="84"/>
  <c r="C12" i="86"/>
  <c r="D12" i="86"/>
  <c r="D10" i="86" s="1"/>
  <c r="C27" i="86"/>
  <c r="D12" i="84"/>
  <c r="C12" i="84"/>
  <c r="B12" i="84"/>
  <c r="D14" i="84"/>
  <c r="D25" i="84"/>
  <c r="D27" i="84"/>
  <c r="D29" i="84"/>
  <c r="C14" i="84"/>
  <c r="C25" i="84"/>
  <c r="C27" i="84"/>
  <c r="C29" i="84"/>
  <c r="B14" i="84"/>
  <c r="B25" i="84"/>
  <c r="B27" i="84"/>
  <c r="B29" i="84"/>
  <c r="F20" i="83"/>
  <c r="G20" i="83"/>
  <c r="H20" i="83"/>
  <c r="J20" i="83"/>
  <c r="K20" i="83"/>
  <c r="L20" i="83"/>
  <c r="N20" i="83"/>
  <c r="O20" i="83"/>
  <c r="P20" i="83"/>
  <c r="R20" i="83"/>
  <c r="S20" i="83"/>
  <c r="T20" i="83"/>
  <c r="V20" i="83"/>
  <c r="W20" i="83"/>
  <c r="X20" i="83"/>
  <c r="D22" i="83"/>
  <c r="C22" i="83"/>
  <c r="B22" i="83"/>
  <c r="D21" i="83"/>
  <c r="C21" i="83"/>
  <c r="C20" i="83" s="1"/>
  <c r="B21" i="83"/>
  <c r="B22" i="82"/>
  <c r="F20" i="82"/>
  <c r="G20" i="82"/>
  <c r="H20" i="82"/>
  <c r="J20" i="82"/>
  <c r="K20" i="82"/>
  <c r="L20" i="82"/>
  <c r="N20" i="82"/>
  <c r="O20" i="82"/>
  <c r="P20" i="82"/>
  <c r="R20" i="82"/>
  <c r="S20" i="82"/>
  <c r="T20" i="82"/>
  <c r="V20" i="82"/>
  <c r="W20" i="82"/>
  <c r="X20" i="82"/>
  <c r="Z20" i="82"/>
  <c r="AA20" i="82"/>
  <c r="AB20" i="82"/>
  <c r="D21" i="82"/>
  <c r="C21" i="82"/>
  <c r="C20" i="82" s="1"/>
  <c r="B21" i="82"/>
  <c r="F15" i="83"/>
  <c r="G15" i="83"/>
  <c r="H15" i="83"/>
  <c r="J15" i="83"/>
  <c r="K15" i="83"/>
  <c r="L15" i="83"/>
  <c r="N15" i="83"/>
  <c r="O15" i="83"/>
  <c r="P15" i="83"/>
  <c r="R15" i="83"/>
  <c r="S15" i="83"/>
  <c r="T15" i="83"/>
  <c r="V15" i="83"/>
  <c r="W15" i="83"/>
  <c r="X15" i="83"/>
  <c r="Z15" i="83"/>
  <c r="AA15" i="83"/>
  <c r="F15" i="82"/>
  <c r="G15" i="82"/>
  <c r="H15" i="82"/>
  <c r="J15" i="82"/>
  <c r="K15" i="82"/>
  <c r="L15" i="82"/>
  <c r="N15" i="82"/>
  <c r="O15" i="82"/>
  <c r="P15" i="82"/>
  <c r="R15" i="82"/>
  <c r="S15" i="82"/>
  <c r="T15" i="82"/>
  <c r="V15" i="82"/>
  <c r="W15" i="82"/>
  <c r="X15" i="82"/>
  <c r="Z15" i="82"/>
  <c r="AA15" i="82"/>
  <c r="AB15" i="82"/>
  <c r="D18" i="83"/>
  <c r="C18" i="83"/>
  <c r="B18" i="83"/>
  <c r="D18" i="82"/>
  <c r="C18" i="82"/>
  <c r="B18" i="82"/>
  <c r="D17" i="83"/>
  <c r="C17" i="83"/>
  <c r="B17" i="83"/>
  <c r="D16" i="83"/>
  <c r="F10" i="82"/>
  <c r="G10" i="82"/>
  <c r="H10" i="82"/>
  <c r="J10" i="82"/>
  <c r="K10" i="82"/>
  <c r="L10" i="82"/>
  <c r="N10" i="82"/>
  <c r="O10" i="82"/>
  <c r="P10" i="82"/>
  <c r="R10" i="82"/>
  <c r="S10" i="82"/>
  <c r="T10" i="82"/>
  <c r="V10" i="82"/>
  <c r="W10" i="82"/>
  <c r="X10" i="82"/>
  <c r="Z10" i="82"/>
  <c r="AA10" i="82"/>
  <c r="AB10" i="82"/>
  <c r="F10" i="83"/>
  <c r="G10" i="83"/>
  <c r="H10" i="83"/>
  <c r="J10" i="83"/>
  <c r="K10" i="83"/>
  <c r="L10" i="83"/>
  <c r="N10" i="83"/>
  <c r="O10" i="83"/>
  <c r="P10" i="83"/>
  <c r="R10" i="83"/>
  <c r="S10" i="83"/>
  <c r="T10" i="83"/>
  <c r="V10" i="83"/>
  <c r="W10" i="83"/>
  <c r="X10" i="83"/>
  <c r="Z10" i="83"/>
  <c r="AA10" i="83"/>
  <c r="D13" i="83"/>
  <c r="C13" i="83"/>
  <c r="B13" i="83"/>
  <c r="D13" i="82"/>
  <c r="C13" i="82"/>
  <c r="B13" i="82"/>
  <c r="C12" i="83"/>
  <c r="B12" i="83"/>
  <c r="D11" i="83"/>
  <c r="D12" i="83"/>
  <c r="C16" i="83"/>
  <c r="B16" i="83"/>
  <c r="D12" i="82"/>
  <c r="D16" i="82"/>
  <c r="D17" i="82"/>
  <c r="D22" i="82"/>
  <c r="D20" i="82" s="1"/>
  <c r="C12" i="82"/>
  <c r="C16" i="82"/>
  <c r="C17" i="82"/>
  <c r="C22" i="82"/>
  <c r="B12" i="82"/>
  <c r="B16" i="82"/>
  <c r="B17" i="82"/>
  <c r="C11" i="83"/>
  <c r="B11" i="83"/>
  <c r="C11" i="82"/>
  <c r="D11" i="82"/>
  <c r="B11" i="82"/>
  <c r="C10" i="86" l="1"/>
  <c r="C10" i="84"/>
  <c r="B10" i="84"/>
  <c r="B20" i="83"/>
  <c r="B12" i="86"/>
  <c r="B10" i="86" s="1"/>
  <c r="B20" i="82"/>
  <c r="B15" i="83"/>
  <c r="D20" i="83"/>
  <c r="C10" i="83"/>
  <c r="C15" i="83"/>
  <c r="B10" i="83"/>
  <c r="D15" i="83"/>
  <c r="D10" i="83"/>
  <c r="B10" i="82"/>
  <c r="D15" i="82"/>
  <c r="C15" i="82"/>
  <c r="D10" i="82"/>
  <c r="C10" i="82"/>
  <c r="B15" i="82"/>
  <c r="B19" i="78"/>
  <c r="B11" i="78"/>
  <c r="F10" i="79"/>
  <c r="G10" i="79"/>
  <c r="H10" i="79"/>
  <c r="J10" i="79"/>
  <c r="K10" i="79"/>
  <c r="L10" i="79"/>
  <c r="N10" i="79"/>
  <c r="O10" i="79"/>
  <c r="P10" i="79"/>
  <c r="R10" i="79"/>
  <c r="S10" i="79"/>
  <c r="T10" i="79"/>
  <c r="V10" i="79"/>
  <c r="W10" i="79"/>
  <c r="X10" i="79"/>
  <c r="Z10" i="79"/>
  <c r="AA10" i="79"/>
  <c r="AB10" i="79"/>
  <c r="F10" i="78"/>
  <c r="G10" i="78"/>
  <c r="H10" i="78"/>
  <c r="J10" i="78"/>
  <c r="K10" i="78"/>
  <c r="L10" i="78"/>
  <c r="N10" i="78"/>
  <c r="O10" i="78"/>
  <c r="P10" i="78"/>
  <c r="R10" i="78"/>
  <c r="S10" i="78"/>
  <c r="T10" i="78"/>
  <c r="V10" i="78"/>
  <c r="W10" i="78"/>
  <c r="X10" i="78"/>
  <c r="Z10" i="78"/>
  <c r="AA10" i="78"/>
  <c r="AB10" i="78"/>
  <c r="D13" i="78" l="1"/>
  <c r="C13" i="78"/>
  <c r="B13" i="78"/>
  <c r="D12" i="79"/>
  <c r="C12" i="79"/>
  <c r="B12" i="79"/>
  <c r="D12" i="78"/>
  <c r="C12" i="78"/>
  <c r="B12" i="78"/>
  <c r="D14" i="79"/>
  <c r="C14" i="79"/>
  <c r="B14" i="79"/>
  <c r="D14" i="78"/>
  <c r="C14" i="78"/>
  <c r="B14" i="78"/>
  <c r="D18" i="79"/>
  <c r="B18" i="79"/>
  <c r="D18" i="78"/>
  <c r="C18" i="78"/>
  <c r="B18" i="78"/>
  <c r="D15" i="78"/>
  <c r="C15" i="78"/>
  <c r="B15" i="78"/>
  <c r="D22" i="79"/>
  <c r="C22" i="79"/>
  <c r="B22" i="79"/>
  <c r="D22" i="78"/>
  <c r="C22" i="78"/>
  <c r="B22" i="78"/>
  <c r="D21" i="79"/>
  <c r="B21" i="79"/>
  <c r="D21" i="78"/>
  <c r="C21" i="78"/>
  <c r="B21" i="78"/>
  <c r="D20" i="79"/>
  <c r="C20" i="79"/>
  <c r="B20" i="79"/>
  <c r="D20" i="78"/>
  <c r="C20" i="78"/>
  <c r="B20" i="78"/>
  <c r="D17" i="79" l="1"/>
  <c r="C17" i="79"/>
  <c r="B17" i="79"/>
  <c r="D17" i="78"/>
  <c r="C17" i="78"/>
  <c r="B17" i="78"/>
  <c r="D16" i="78"/>
  <c r="C16" i="78"/>
  <c r="B16" i="78"/>
  <c r="B10" i="78" s="1"/>
  <c r="D19" i="78"/>
  <c r="C19" i="78"/>
  <c r="D11" i="79"/>
  <c r="C11" i="79"/>
  <c r="B11" i="79"/>
  <c r="D19" i="79"/>
  <c r="C19" i="79"/>
  <c r="B19" i="79"/>
  <c r="D11" i="78"/>
  <c r="C11" i="78"/>
  <c r="F10" i="74"/>
  <c r="G10" i="74"/>
  <c r="H10" i="74"/>
  <c r="J10" i="74"/>
  <c r="K10" i="74"/>
  <c r="L10" i="74"/>
  <c r="N10" i="74"/>
  <c r="O10" i="74"/>
  <c r="P10" i="74"/>
  <c r="R10" i="74"/>
  <c r="S10" i="74"/>
  <c r="T10" i="74"/>
  <c r="V10" i="74"/>
  <c r="W10" i="74"/>
  <c r="X10" i="74"/>
  <c r="Z10" i="74"/>
  <c r="AA10" i="74"/>
  <c r="AB10" i="74"/>
  <c r="F10" i="75"/>
  <c r="G10" i="75"/>
  <c r="H10" i="75"/>
  <c r="J10" i="75"/>
  <c r="K10" i="75"/>
  <c r="L10" i="75"/>
  <c r="N10" i="75"/>
  <c r="O10" i="75"/>
  <c r="P10" i="75"/>
  <c r="R10" i="75"/>
  <c r="S10" i="75"/>
  <c r="T10" i="75"/>
  <c r="V10" i="75"/>
  <c r="W10" i="75"/>
  <c r="X10" i="75"/>
  <c r="D33" i="75"/>
  <c r="C33" i="75"/>
  <c r="B33" i="75"/>
  <c r="D33" i="74"/>
  <c r="C33" i="74"/>
  <c r="B33" i="74"/>
  <c r="D14" i="75"/>
  <c r="C14" i="75"/>
  <c r="B14" i="75"/>
  <c r="D13" i="75"/>
  <c r="C13" i="75"/>
  <c r="B13" i="75"/>
  <c r="D13" i="74"/>
  <c r="C13" i="74"/>
  <c r="B13" i="74"/>
  <c r="C32" i="75"/>
  <c r="B32" i="75"/>
  <c r="D32" i="74"/>
  <c r="C32" i="74"/>
  <c r="B32" i="74"/>
  <c r="D24" i="74"/>
  <c r="C24" i="74"/>
  <c r="B24" i="74"/>
  <c r="D15" i="75"/>
  <c r="C15" i="75"/>
  <c r="B15" i="75"/>
  <c r="D15" i="74"/>
  <c r="C15" i="74"/>
  <c r="B15" i="74"/>
  <c r="D20" i="75"/>
  <c r="C20" i="75"/>
  <c r="B20" i="75"/>
  <c r="D35" i="75"/>
  <c r="C35" i="75"/>
  <c r="B35" i="75"/>
  <c r="D35" i="74"/>
  <c r="C35" i="74"/>
  <c r="B35" i="74"/>
  <c r="D34" i="75"/>
  <c r="C34" i="75"/>
  <c r="B34" i="75"/>
  <c r="D34" i="74"/>
  <c r="C34" i="74"/>
  <c r="B34" i="74"/>
  <c r="C30" i="75"/>
  <c r="B30" i="75"/>
  <c r="D30" i="74"/>
  <c r="C30" i="74"/>
  <c r="B30" i="74"/>
  <c r="D17" i="74"/>
  <c r="C17" i="74"/>
  <c r="B17" i="74"/>
  <c r="D31" i="75"/>
  <c r="C31" i="75"/>
  <c r="B31" i="75"/>
  <c r="D31" i="74"/>
  <c r="C31" i="74"/>
  <c r="B31" i="74"/>
  <c r="D29" i="75"/>
  <c r="C29" i="75"/>
  <c r="B29" i="75"/>
  <c r="D29" i="74"/>
  <c r="C29" i="74"/>
  <c r="B29" i="74"/>
  <c r="C28" i="75"/>
  <c r="B28" i="75"/>
  <c r="D28" i="74"/>
  <c r="C28" i="74"/>
  <c r="B28" i="74"/>
  <c r="D27" i="75"/>
  <c r="C27" i="75"/>
  <c r="B27" i="75"/>
  <c r="D26" i="74"/>
  <c r="C26" i="74"/>
  <c r="B26" i="74"/>
  <c r="D25" i="75"/>
  <c r="C25" i="75"/>
  <c r="B25" i="75"/>
  <c r="D25" i="74"/>
  <c r="C25" i="74"/>
  <c r="B25" i="74"/>
  <c r="D23" i="75"/>
  <c r="C23" i="75"/>
  <c r="B23" i="75"/>
  <c r="D22" i="75"/>
  <c r="B22" i="75"/>
  <c r="D22" i="74"/>
  <c r="C22" i="74"/>
  <c r="B22" i="74"/>
  <c r="D21" i="75"/>
  <c r="C21" i="75"/>
  <c r="B21" i="75"/>
  <c r="D21" i="74"/>
  <c r="C21" i="74"/>
  <c r="B21" i="74"/>
  <c r="D19" i="75"/>
  <c r="C19" i="75"/>
  <c r="B19" i="75"/>
  <c r="D19" i="74"/>
  <c r="C19" i="74"/>
  <c r="B19" i="74"/>
  <c r="D18" i="75"/>
  <c r="C18" i="75"/>
  <c r="B18" i="75"/>
  <c r="D18" i="74"/>
  <c r="C18" i="74"/>
  <c r="B18" i="74"/>
  <c r="D16" i="74"/>
  <c r="C16" i="74"/>
  <c r="B16" i="74"/>
  <c r="D12" i="75"/>
  <c r="C12" i="75"/>
  <c r="B12" i="75"/>
  <c r="D12" i="74"/>
  <c r="C12" i="74"/>
  <c r="B12" i="74"/>
  <c r="D14" i="74"/>
  <c r="D20" i="74"/>
  <c r="D23" i="74"/>
  <c r="D27" i="74"/>
  <c r="C14" i="74"/>
  <c r="C20" i="74"/>
  <c r="C23" i="74"/>
  <c r="C27" i="74"/>
  <c r="B14" i="74"/>
  <c r="B20" i="74"/>
  <c r="B23" i="74"/>
  <c r="B27" i="74"/>
  <c r="B10" i="79" l="1"/>
  <c r="C10" i="78"/>
  <c r="D10" i="78"/>
  <c r="D10" i="75"/>
  <c r="B10" i="75"/>
  <c r="C10" i="75"/>
  <c r="C10" i="74"/>
  <c r="D10" i="74"/>
  <c r="B10" i="74"/>
  <c r="C10" i="79"/>
  <c r="D10" i="79"/>
  <c r="B38" i="68"/>
  <c r="C38" i="68"/>
  <c r="D38" i="68"/>
  <c r="D18" i="68"/>
  <c r="D34" i="68"/>
  <c r="C26" i="68"/>
  <c r="B22" i="68"/>
  <c r="C22" i="68"/>
  <c r="D22" i="68"/>
  <c r="D16" i="68"/>
  <c r="D12" i="68"/>
  <c r="D13" i="68"/>
  <c r="D14" i="68"/>
  <c r="D15" i="68"/>
  <c r="D17" i="68"/>
  <c r="D19" i="68"/>
  <c r="D20" i="68"/>
  <c r="D21" i="68"/>
  <c r="D23" i="68"/>
  <c r="D24" i="68"/>
  <c r="D25" i="68"/>
  <c r="D26" i="68"/>
  <c r="D27" i="68"/>
  <c r="D28" i="68"/>
  <c r="D29" i="68"/>
  <c r="D30" i="68"/>
  <c r="D31" i="68"/>
  <c r="D32" i="68"/>
  <c r="D33" i="68"/>
  <c r="D35" i="68"/>
  <c r="D36" i="68"/>
  <c r="D37" i="68"/>
  <c r="C12" i="68"/>
  <c r="C13" i="68"/>
  <c r="C14" i="68"/>
  <c r="C15" i="68"/>
  <c r="C16" i="68"/>
  <c r="C17" i="68"/>
  <c r="C18" i="68"/>
  <c r="C19" i="68"/>
  <c r="C20" i="68"/>
  <c r="C21" i="68"/>
  <c r="C23" i="68"/>
  <c r="C24" i="68"/>
  <c r="C25" i="68"/>
  <c r="C27" i="68"/>
  <c r="C28" i="68"/>
  <c r="C29" i="68"/>
  <c r="C30" i="68"/>
  <c r="C31" i="68"/>
  <c r="C32" i="68"/>
  <c r="C33" i="68"/>
  <c r="C34" i="68"/>
  <c r="C35" i="68"/>
  <c r="C36" i="68"/>
  <c r="C37" i="68"/>
  <c r="B12" i="68"/>
  <c r="B13" i="68"/>
  <c r="B14" i="68"/>
  <c r="B15" i="68"/>
  <c r="B16" i="68"/>
  <c r="B17" i="68"/>
  <c r="B18" i="68"/>
  <c r="B19" i="68"/>
  <c r="B20" i="68"/>
  <c r="B21" i="68"/>
  <c r="B23" i="68"/>
  <c r="B24" i="68"/>
  <c r="B25" i="68"/>
  <c r="B26" i="68"/>
  <c r="B27" i="68"/>
  <c r="B28" i="68"/>
  <c r="B29" i="68"/>
  <c r="B30" i="68"/>
  <c r="B31" i="68"/>
  <c r="B32" i="68"/>
  <c r="B33" i="68"/>
  <c r="B34" i="68"/>
  <c r="B35" i="68"/>
  <c r="B36" i="68"/>
  <c r="B37" i="68"/>
  <c r="D10" i="68"/>
  <c r="C10" i="68"/>
  <c r="B10" i="68"/>
  <c r="D12" i="67"/>
  <c r="D13" i="67"/>
  <c r="D14" i="67"/>
  <c r="D15" i="67"/>
  <c r="D16" i="67"/>
  <c r="D17" i="67"/>
  <c r="D18" i="67"/>
  <c r="D19" i="67"/>
  <c r="D20" i="67"/>
  <c r="D21" i="67"/>
  <c r="D22" i="67"/>
  <c r="D23" i="67"/>
  <c r="D24" i="67"/>
  <c r="D25" i="67"/>
  <c r="D26" i="67"/>
  <c r="D27" i="67"/>
  <c r="D28" i="67"/>
  <c r="D29" i="67"/>
  <c r="D30" i="67"/>
  <c r="D31" i="67"/>
  <c r="D32" i="67"/>
  <c r="D33" i="67"/>
  <c r="D34" i="67"/>
  <c r="D35" i="67"/>
  <c r="D36" i="67"/>
  <c r="D37" i="67"/>
  <c r="D38" i="67"/>
  <c r="C12" i="67"/>
  <c r="C13" i="67"/>
  <c r="C14" i="67"/>
  <c r="C15" i="67"/>
  <c r="C16" i="67"/>
  <c r="C17" i="67"/>
  <c r="C18" i="67"/>
  <c r="C19" i="67"/>
  <c r="C20" i="67"/>
  <c r="C21" i="67"/>
  <c r="C22" i="67"/>
  <c r="C23" i="67"/>
  <c r="C24" i="67"/>
  <c r="C25" i="67"/>
  <c r="C26" i="67"/>
  <c r="C27" i="67"/>
  <c r="C28" i="67"/>
  <c r="C29" i="67"/>
  <c r="C30" i="67"/>
  <c r="C31" i="67"/>
  <c r="C32" i="67"/>
  <c r="C33" i="67"/>
  <c r="C34" i="67"/>
  <c r="C35" i="67"/>
  <c r="C36" i="67"/>
  <c r="C37" i="67"/>
  <c r="C38" i="67"/>
  <c r="B12" i="67"/>
  <c r="B13" i="67"/>
  <c r="B14" i="67"/>
  <c r="B15" i="67"/>
  <c r="B16" i="67"/>
  <c r="B17" i="67"/>
  <c r="B18" i="67"/>
  <c r="B19" i="67"/>
  <c r="B20" i="67"/>
  <c r="B21" i="67"/>
  <c r="B22" i="67"/>
  <c r="B23" i="67"/>
  <c r="B24" i="67"/>
  <c r="B25" i="67"/>
  <c r="B26" i="67"/>
  <c r="B27" i="67"/>
  <c r="B28" i="67"/>
  <c r="B29" i="67"/>
  <c r="B30" i="67"/>
  <c r="B31" i="67"/>
  <c r="B32" i="67"/>
  <c r="B33" i="67"/>
  <c r="B34" i="67"/>
  <c r="B35" i="67"/>
  <c r="B36" i="67"/>
  <c r="B37" i="67"/>
  <c r="B38" i="67"/>
  <c r="D10" i="67"/>
  <c r="C10" i="67"/>
  <c r="B10" i="67"/>
  <c r="F10" i="63" l="1"/>
  <c r="G10" i="63"/>
  <c r="H10" i="63"/>
  <c r="J10" i="63"/>
  <c r="K10" i="63"/>
  <c r="L10" i="63"/>
  <c r="N10" i="63"/>
  <c r="O10" i="63"/>
  <c r="P10" i="63"/>
  <c r="R10" i="63"/>
  <c r="S10" i="63"/>
  <c r="T10" i="63"/>
  <c r="V10" i="63"/>
  <c r="W10" i="63"/>
  <c r="X10" i="63"/>
  <c r="Z10" i="63"/>
  <c r="AA10" i="63"/>
  <c r="AB10" i="63"/>
  <c r="F10" i="64"/>
  <c r="G10" i="64"/>
  <c r="J10" i="64"/>
  <c r="K10" i="64"/>
  <c r="N10" i="64"/>
  <c r="O10" i="64"/>
  <c r="R10" i="64"/>
  <c r="S10" i="64"/>
  <c r="V10" i="64"/>
  <c r="W10" i="64"/>
  <c r="Z10" i="64"/>
  <c r="AA10" i="64"/>
  <c r="B38" i="64"/>
  <c r="C38" i="64"/>
  <c r="D38" i="64"/>
  <c r="D18" i="64"/>
  <c r="D22" i="64"/>
  <c r="C22" i="64"/>
  <c r="B22" i="64"/>
  <c r="AB37" i="64" l="1"/>
  <c r="AB10" i="64" s="1"/>
  <c r="X37" i="64"/>
  <c r="X10" i="64" s="1"/>
  <c r="T37" i="64"/>
  <c r="T10" i="64" s="1"/>
  <c r="P37" i="64"/>
  <c r="L37" i="64"/>
  <c r="L10" i="64" s="1"/>
  <c r="H37" i="64"/>
  <c r="H10" i="64" s="1"/>
  <c r="P10" i="64" l="1"/>
  <c r="D13" i="64"/>
  <c r="D14" i="64"/>
  <c r="D15" i="64"/>
  <c r="D17" i="64"/>
  <c r="D19" i="64"/>
  <c r="D20" i="64"/>
  <c r="D21" i="64"/>
  <c r="D23" i="64"/>
  <c r="D24" i="64"/>
  <c r="D25" i="64"/>
  <c r="D26" i="64"/>
  <c r="D27" i="64"/>
  <c r="D28" i="64"/>
  <c r="D29" i="64"/>
  <c r="D30" i="64"/>
  <c r="D31" i="64"/>
  <c r="D32" i="64"/>
  <c r="D33" i="64"/>
  <c r="D35" i="64"/>
  <c r="D36" i="64"/>
  <c r="D37" i="64"/>
  <c r="C13" i="64"/>
  <c r="C14" i="64"/>
  <c r="C15" i="64"/>
  <c r="C16" i="64"/>
  <c r="C17" i="64"/>
  <c r="C18" i="64"/>
  <c r="C19" i="64"/>
  <c r="C20" i="64"/>
  <c r="C21" i="64"/>
  <c r="C23" i="64"/>
  <c r="C24" i="64"/>
  <c r="C25" i="64"/>
  <c r="C27" i="64"/>
  <c r="C28" i="64"/>
  <c r="C29" i="64"/>
  <c r="C30" i="64"/>
  <c r="C31" i="64"/>
  <c r="C32" i="64"/>
  <c r="C33" i="64"/>
  <c r="C34" i="64"/>
  <c r="C35" i="64"/>
  <c r="C36" i="64"/>
  <c r="C37" i="64"/>
  <c r="B13" i="64"/>
  <c r="B14" i="64"/>
  <c r="B15" i="64"/>
  <c r="B16" i="64"/>
  <c r="B17" i="64"/>
  <c r="B18" i="64"/>
  <c r="B19" i="64"/>
  <c r="B20" i="64"/>
  <c r="B21" i="64"/>
  <c r="B23" i="64"/>
  <c r="B24" i="64"/>
  <c r="B25" i="64"/>
  <c r="B26" i="64"/>
  <c r="B27" i="64"/>
  <c r="B28" i="64"/>
  <c r="B29" i="64"/>
  <c r="B30" i="64"/>
  <c r="B31" i="64"/>
  <c r="B32" i="64"/>
  <c r="B33" i="64"/>
  <c r="B34" i="64"/>
  <c r="B35" i="64"/>
  <c r="B36" i="64"/>
  <c r="B37" i="64"/>
  <c r="D12" i="64"/>
  <c r="C12" i="64"/>
  <c r="B12" i="64"/>
  <c r="D13" i="63"/>
  <c r="D14" i="63"/>
  <c r="D15" i="63"/>
  <c r="D16" i="63"/>
  <c r="D17" i="63"/>
  <c r="D18" i="63"/>
  <c r="D19" i="63"/>
  <c r="D20" i="63"/>
  <c r="D21" i="63"/>
  <c r="D22" i="63"/>
  <c r="D23" i="63"/>
  <c r="D24" i="63"/>
  <c r="D25" i="63"/>
  <c r="D26" i="63"/>
  <c r="D27" i="63"/>
  <c r="D28" i="63"/>
  <c r="D29" i="63"/>
  <c r="D30" i="63"/>
  <c r="D31" i="63"/>
  <c r="D32" i="63"/>
  <c r="D33" i="63"/>
  <c r="D34" i="63"/>
  <c r="D35" i="63"/>
  <c r="D36" i="63"/>
  <c r="D37" i="63"/>
  <c r="D38" i="63"/>
  <c r="C13" i="63"/>
  <c r="C14" i="63"/>
  <c r="C15" i="63"/>
  <c r="C16" i="63"/>
  <c r="C17" i="63"/>
  <c r="C18" i="63"/>
  <c r="C19" i="63"/>
  <c r="C20" i="63"/>
  <c r="C21" i="63"/>
  <c r="C22" i="63"/>
  <c r="C23" i="63"/>
  <c r="C24" i="63"/>
  <c r="C25" i="63"/>
  <c r="C26" i="63"/>
  <c r="C27" i="63"/>
  <c r="C28" i="63"/>
  <c r="C29" i="63"/>
  <c r="C30" i="63"/>
  <c r="C31" i="63"/>
  <c r="C32" i="63"/>
  <c r="C33" i="63"/>
  <c r="C34" i="63"/>
  <c r="C35" i="63"/>
  <c r="C36" i="63"/>
  <c r="C37" i="63"/>
  <c r="C38" i="63"/>
  <c r="B13" i="63"/>
  <c r="B14" i="63"/>
  <c r="B15" i="63"/>
  <c r="B16" i="63"/>
  <c r="B17" i="63"/>
  <c r="B18" i="63"/>
  <c r="B19" i="63"/>
  <c r="B20" i="63"/>
  <c r="B21" i="63"/>
  <c r="B22" i="63"/>
  <c r="B23" i="63"/>
  <c r="B24" i="63"/>
  <c r="B25" i="63"/>
  <c r="B26" i="63"/>
  <c r="B27" i="63"/>
  <c r="B28" i="63"/>
  <c r="B29" i="63"/>
  <c r="B30" i="63"/>
  <c r="B31" i="63"/>
  <c r="B32" i="63"/>
  <c r="B33" i="63"/>
  <c r="B34" i="63"/>
  <c r="B35" i="63"/>
  <c r="B36" i="63"/>
  <c r="B37" i="63"/>
  <c r="B38" i="63"/>
  <c r="D12" i="63"/>
  <c r="C12" i="63"/>
  <c r="B12" i="63"/>
  <c r="E10" i="62"/>
  <c r="F10" i="62"/>
  <c r="G10" i="62"/>
  <c r="H10" i="62"/>
  <c r="I10" i="62"/>
  <c r="J10" i="62"/>
  <c r="K10" i="62"/>
  <c r="L10" i="62"/>
  <c r="M10" i="62"/>
  <c r="N10" i="62"/>
  <c r="O10" i="62"/>
  <c r="P10" i="62"/>
  <c r="Q10" i="62"/>
  <c r="R10" i="62"/>
  <c r="S10" i="62"/>
  <c r="T10" i="62"/>
  <c r="U10" i="62"/>
  <c r="V10" i="62"/>
  <c r="W10" i="62"/>
  <c r="X10" i="62"/>
  <c r="Y10" i="62"/>
  <c r="Z10" i="62"/>
  <c r="AA10" i="62"/>
  <c r="AB10" i="62"/>
  <c r="D12" i="62"/>
  <c r="C12" i="62"/>
  <c r="B12" i="62"/>
  <c r="D13" i="62"/>
  <c r="C13" i="62"/>
  <c r="B13" i="62"/>
  <c r="D11" i="62"/>
  <c r="C11" i="62"/>
  <c r="B11" i="62"/>
  <c r="E20" i="62"/>
  <c r="F20" i="62"/>
  <c r="G20" i="62"/>
  <c r="H20" i="62"/>
  <c r="I20" i="62"/>
  <c r="J20" i="62"/>
  <c r="K20" i="62"/>
  <c r="L20" i="62"/>
  <c r="M20" i="62"/>
  <c r="N20" i="62"/>
  <c r="O20" i="62"/>
  <c r="P20" i="62"/>
  <c r="Q20" i="62"/>
  <c r="R20" i="62"/>
  <c r="S20" i="62"/>
  <c r="T20" i="62"/>
  <c r="U20" i="62"/>
  <c r="V20" i="62"/>
  <c r="W20" i="62"/>
  <c r="X20" i="62"/>
  <c r="Y20" i="62"/>
  <c r="Z20" i="62"/>
  <c r="AA20" i="62"/>
  <c r="AB20" i="62"/>
  <c r="E15" i="62"/>
  <c r="F15" i="62"/>
  <c r="G15" i="62"/>
  <c r="H15" i="62"/>
  <c r="I15" i="62"/>
  <c r="J15" i="62"/>
  <c r="K15" i="62"/>
  <c r="L15" i="62"/>
  <c r="M15" i="62"/>
  <c r="N15" i="62"/>
  <c r="O15" i="62"/>
  <c r="P15" i="62"/>
  <c r="Q15" i="62"/>
  <c r="R15" i="62"/>
  <c r="S15" i="62"/>
  <c r="T15" i="62"/>
  <c r="U15" i="62"/>
  <c r="V15" i="62"/>
  <c r="W15" i="62"/>
  <c r="X15" i="62"/>
  <c r="Y15" i="62"/>
  <c r="Z15" i="62"/>
  <c r="AA15" i="62"/>
  <c r="AB15" i="62"/>
  <c r="E20" i="61"/>
  <c r="F20" i="61"/>
  <c r="G20" i="61"/>
  <c r="H20" i="61"/>
  <c r="I20" i="61"/>
  <c r="J20" i="61"/>
  <c r="K20" i="61"/>
  <c r="L20" i="61"/>
  <c r="N20" i="61"/>
  <c r="O20" i="61"/>
  <c r="P20" i="61"/>
  <c r="R20" i="61"/>
  <c r="S20" i="61"/>
  <c r="T20" i="61"/>
  <c r="V20" i="61"/>
  <c r="W20" i="61"/>
  <c r="X20" i="61"/>
  <c r="Y20" i="61"/>
  <c r="Z20" i="61"/>
  <c r="AA20" i="61"/>
  <c r="AB20" i="61"/>
  <c r="E15" i="61"/>
  <c r="F15" i="61"/>
  <c r="G15" i="61"/>
  <c r="H15" i="61"/>
  <c r="I15" i="61"/>
  <c r="J15" i="61"/>
  <c r="K15" i="61"/>
  <c r="L15" i="61"/>
  <c r="N15" i="61"/>
  <c r="O15" i="61"/>
  <c r="P15" i="61"/>
  <c r="R15" i="61"/>
  <c r="S15" i="61"/>
  <c r="T15" i="61"/>
  <c r="V15" i="61"/>
  <c r="W15" i="61"/>
  <c r="X15" i="61"/>
  <c r="Y15" i="61"/>
  <c r="Z15" i="61"/>
  <c r="AA15" i="61"/>
  <c r="AB15" i="61"/>
  <c r="D22" i="62"/>
  <c r="C22" i="62"/>
  <c r="B22" i="62"/>
  <c r="D21" i="62"/>
  <c r="C21" i="62"/>
  <c r="B21" i="62"/>
  <c r="D21" i="61"/>
  <c r="D22" i="61"/>
  <c r="C21" i="61"/>
  <c r="C22" i="61"/>
  <c r="B21" i="61"/>
  <c r="B22" i="61"/>
  <c r="D17" i="62"/>
  <c r="C17" i="62"/>
  <c r="B17" i="62"/>
  <c r="D18" i="62"/>
  <c r="C18" i="62"/>
  <c r="B18" i="62"/>
  <c r="D16" i="61"/>
  <c r="D17" i="61"/>
  <c r="D18" i="61"/>
  <c r="C16" i="61"/>
  <c r="C17" i="61"/>
  <c r="C18" i="61"/>
  <c r="B16" i="61"/>
  <c r="B17" i="61"/>
  <c r="B18" i="61"/>
  <c r="D16" i="62"/>
  <c r="C16" i="62"/>
  <c r="B16" i="62"/>
  <c r="C10" i="63" l="1"/>
  <c r="D10" i="63"/>
  <c r="B10" i="63"/>
  <c r="B10" i="64"/>
  <c r="D10" i="64"/>
  <c r="C10" i="64"/>
  <c r="B15" i="62"/>
  <c r="B20" i="62"/>
  <c r="B10" i="62"/>
  <c r="D15" i="62"/>
  <c r="C20" i="62"/>
  <c r="C10" i="62"/>
  <c r="D20" i="62"/>
  <c r="D10" i="62"/>
  <c r="C15" i="62"/>
  <c r="C15" i="61"/>
  <c r="D20" i="61"/>
  <c r="C20" i="61"/>
  <c r="B15" i="61"/>
  <c r="B20" i="61"/>
  <c r="D15" i="61"/>
  <c r="F10" i="61" l="1"/>
  <c r="G10" i="61"/>
  <c r="H10" i="61"/>
  <c r="J10" i="61"/>
  <c r="K10" i="61"/>
  <c r="L10" i="61"/>
  <c r="N10" i="61"/>
  <c r="O10" i="61"/>
  <c r="P10" i="61"/>
  <c r="R10" i="61"/>
  <c r="S10" i="61"/>
  <c r="T10" i="61"/>
  <c r="V10" i="61"/>
  <c r="W10" i="61"/>
  <c r="X10" i="61"/>
  <c r="Z10" i="61"/>
  <c r="AA10" i="61"/>
  <c r="AB10" i="61"/>
  <c r="D12" i="61"/>
  <c r="D13" i="61"/>
  <c r="C12" i="61"/>
  <c r="C13" i="61"/>
  <c r="B12" i="61"/>
  <c r="B13" i="61"/>
  <c r="D11" i="61"/>
  <c r="C11" i="61"/>
  <c r="B11" i="61"/>
  <c r="C10" i="61" l="1"/>
  <c r="B10" i="61"/>
  <c r="D10" i="61"/>
  <c r="AB22" i="50" l="1"/>
  <c r="P22" i="50"/>
  <c r="D22" i="50" s="1"/>
  <c r="L22" i="50"/>
  <c r="H22" i="50"/>
  <c r="C22" i="50"/>
  <c r="B22" i="50"/>
  <c r="AB21" i="50"/>
  <c r="X21" i="50"/>
  <c r="X20" i="50" s="1"/>
  <c r="T21" i="50"/>
  <c r="T20" i="50" s="1"/>
  <c r="P21" i="50"/>
  <c r="L21" i="50"/>
  <c r="L20" i="50" s="1"/>
  <c r="H21" i="50"/>
  <c r="H20" i="50" s="1"/>
  <c r="C21" i="50"/>
  <c r="C20" i="50" s="1"/>
  <c r="B21" i="50"/>
  <c r="AA20" i="50"/>
  <c r="Z20" i="50"/>
  <c r="W20" i="50"/>
  <c r="V20" i="50"/>
  <c r="S20" i="50"/>
  <c r="R20" i="50"/>
  <c r="O20" i="50"/>
  <c r="N20" i="50"/>
  <c r="K20" i="50"/>
  <c r="J20" i="50"/>
  <c r="G20" i="50"/>
  <c r="F20" i="50"/>
  <c r="AB18" i="50"/>
  <c r="X18" i="50"/>
  <c r="T18" i="50"/>
  <c r="P18" i="50"/>
  <c r="H18" i="50"/>
  <c r="C18" i="50"/>
  <c r="B18" i="50"/>
  <c r="AB17" i="50"/>
  <c r="X17" i="50"/>
  <c r="T17" i="50"/>
  <c r="P17" i="50"/>
  <c r="L17" i="50"/>
  <c r="H17" i="50"/>
  <c r="C17" i="50"/>
  <c r="B17" i="50"/>
  <c r="AB16" i="50"/>
  <c r="X16" i="50"/>
  <c r="T16" i="50"/>
  <c r="P16" i="50"/>
  <c r="P15" i="50" s="1"/>
  <c r="L16" i="50"/>
  <c r="L15" i="50" s="1"/>
  <c r="H16" i="50"/>
  <c r="H15" i="50" s="1"/>
  <c r="C16" i="50"/>
  <c r="B16" i="50"/>
  <c r="AA15" i="50"/>
  <c r="Z15" i="50"/>
  <c r="W15" i="50"/>
  <c r="V15" i="50"/>
  <c r="S15" i="50"/>
  <c r="R15" i="50"/>
  <c r="O15" i="50"/>
  <c r="N15" i="50"/>
  <c r="K15" i="50"/>
  <c r="J15" i="50"/>
  <c r="G15" i="50"/>
  <c r="F15" i="50"/>
  <c r="AB13" i="50"/>
  <c r="X13" i="50"/>
  <c r="T13" i="50"/>
  <c r="P13" i="50"/>
  <c r="H13" i="50"/>
  <c r="C13" i="50"/>
  <c r="B13" i="50"/>
  <c r="AB12" i="50"/>
  <c r="X12" i="50"/>
  <c r="T12" i="50"/>
  <c r="P12" i="50"/>
  <c r="L12" i="50"/>
  <c r="H12" i="50"/>
  <c r="C12" i="50"/>
  <c r="B12" i="50"/>
  <c r="AB11" i="50"/>
  <c r="X11" i="50"/>
  <c r="T11" i="50"/>
  <c r="T10" i="50" s="1"/>
  <c r="P11" i="50"/>
  <c r="P10" i="50" s="1"/>
  <c r="L11" i="50"/>
  <c r="H11" i="50"/>
  <c r="H10" i="50" s="1"/>
  <c r="C11" i="50"/>
  <c r="B11" i="50"/>
  <c r="AA10" i="50"/>
  <c r="Z10" i="50"/>
  <c r="W10" i="50"/>
  <c r="V10" i="50"/>
  <c r="S10" i="50"/>
  <c r="R10" i="50"/>
  <c r="O10" i="50"/>
  <c r="N10" i="50"/>
  <c r="L10" i="50"/>
  <c r="K10" i="50"/>
  <c r="J10" i="50"/>
  <c r="G10" i="50"/>
  <c r="F10" i="50"/>
  <c r="AB22" i="49"/>
  <c r="X22" i="49"/>
  <c r="T22" i="49"/>
  <c r="P22" i="49"/>
  <c r="L22" i="49"/>
  <c r="H22" i="49"/>
  <c r="C22" i="49"/>
  <c r="B22" i="49"/>
  <c r="AB21" i="49"/>
  <c r="X21" i="49"/>
  <c r="X20" i="49" s="1"/>
  <c r="T21" i="49"/>
  <c r="T20" i="49" s="1"/>
  <c r="P21" i="49"/>
  <c r="L21" i="49"/>
  <c r="H21" i="49"/>
  <c r="H20" i="49" s="1"/>
  <c r="C21" i="49"/>
  <c r="C20" i="49" s="1"/>
  <c r="B21" i="49"/>
  <c r="AA20" i="49"/>
  <c r="Z20" i="49"/>
  <c r="W20" i="49"/>
  <c r="V20" i="49"/>
  <c r="S20" i="49"/>
  <c r="R20" i="49"/>
  <c r="O20" i="49"/>
  <c r="N20" i="49"/>
  <c r="K20" i="49"/>
  <c r="J20" i="49"/>
  <c r="G20" i="49"/>
  <c r="F20" i="49"/>
  <c r="AB18" i="49"/>
  <c r="X18" i="49"/>
  <c r="T18" i="49"/>
  <c r="P18" i="49"/>
  <c r="L18" i="49"/>
  <c r="H18" i="49"/>
  <c r="C18" i="49"/>
  <c r="B18" i="49"/>
  <c r="AB17" i="49"/>
  <c r="X17" i="49"/>
  <c r="T17" i="49"/>
  <c r="P17" i="49"/>
  <c r="L17" i="49"/>
  <c r="H17" i="49"/>
  <c r="C17" i="49"/>
  <c r="B17" i="49"/>
  <c r="AB16" i="49"/>
  <c r="X16" i="49"/>
  <c r="X15" i="49" s="1"/>
  <c r="T16" i="49"/>
  <c r="P16" i="49"/>
  <c r="L16" i="49"/>
  <c r="H16" i="49"/>
  <c r="C16" i="49"/>
  <c r="B16" i="49"/>
  <c r="AA15" i="49"/>
  <c r="Z15" i="49"/>
  <c r="W15" i="49"/>
  <c r="V15" i="49"/>
  <c r="S15" i="49"/>
  <c r="R15" i="49"/>
  <c r="O15" i="49"/>
  <c r="N15" i="49"/>
  <c r="K15" i="49"/>
  <c r="J15" i="49"/>
  <c r="G15" i="49"/>
  <c r="F15" i="49"/>
  <c r="AB13" i="49"/>
  <c r="X13" i="49"/>
  <c r="T13" i="49"/>
  <c r="P13" i="49"/>
  <c r="L13" i="49"/>
  <c r="H13" i="49"/>
  <c r="C13" i="49"/>
  <c r="B13" i="49"/>
  <c r="AB12" i="49"/>
  <c r="X12" i="49"/>
  <c r="T12" i="49"/>
  <c r="P12" i="49"/>
  <c r="L12" i="49"/>
  <c r="H12" i="49"/>
  <c r="C12" i="49"/>
  <c r="B12" i="49"/>
  <c r="AB11" i="49"/>
  <c r="X11" i="49"/>
  <c r="T11" i="49"/>
  <c r="P11" i="49"/>
  <c r="L11" i="49"/>
  <c r="H11" i="49"/>
  <c r="C11" i="49"/>
  <c r="B11" i="49"/>
  <c r="AA10" i="49"/>
  <c r="Z10" i="49"/>
  <c r="W10" i="49"/>
  <c r="V10" i="49"/>
  <c r="S10" i="49"/>
  <c r="R10" i="49"/>
  <c r="O10" i="49"/>
  <c r="N10" i="49"/>
  <c r="K10" i="49"/>
  <c r="J10" i="49"/>
  <c r="G10" i="49"/>
  <c r="F10" i="49"/>
  <c r="M24" i="47"/>
  <c r="M23" i="47" s="1"/>
  <c r="M17" i="47"/>
  <c r="M16" i="47" s="1"/>
  <c r="M13" i="47"/>
  <c r="M12" i="47"/>
  <c r="M11" i="47"/>
  <c r="M34" i="45"/>
  <c r="M30" i="45"/>
  <c r="M29" i="45" s="1"/>
  <c r="M24" i="45"/>
  <c r="M20" i="45"/>
  <c r="M19" i="45" s="1"/>
  <c r="M16" i="45"/>
  <c r="M15" i="45"/>
  <c r="M13" i="45"/>
  <c r="M12" i="45"/>
  <c r="M11" i="45"/>
  <c r="M36" i="43"/>
  <c r="M32" i="43"/>
  <c r="M31" i="43" s="1"/>
  <c r="M25" i="43"/>
  <c r="M14" i="43" s="1"/>
  <c r="M21" i="43"/>
  <c r="M10" i="43" s="1"/>
  <c r="M20" i="43"/>
  <c r="M17" i="43"/>
  <c r="M16" i="43"/>
  <c r="M15" i="43"/>
  <c r="M13" i="43"/>
  <c r="M12" i="43"/>
  <c r="M11" i="43"/>
  <c r="M36" i="41"/>
  <c r="L36" i="41"/>
  <c r="K36" i="41"/>
  <c r="J36" i="41"/>
  <c r="I36" i="41"/>
  <c r="H36" i="41"/>
  <c r="G36" i="41"/>
  <c r="F36" i="41"/>
  <c r="E36" i="41"/>
  <c r="D36" i="41"/>
  <c r="C36" i="41"/>
  <c r="B36" i="41"/>
  <c r="M32" i="41"/>
  <c r="M31" i="41" s="1"/>
  <c r="L32" i="41"/>
  <c r="L31" i="41" s="1"/>
  <c r="K32" i="41"/>
  <c r="K31" i="41" s="1"/>
  <c r="J32" i="41"/>
  <c r="J31" i="41" s="1"/>
  <c r="I32" i="41"/>
  <c r="H32" i="41"/>
  <c r="G32" i="41"/>
  <c r="G31" i="41" s="1"/>
  <c r="F32" i="41"/>
  <c r="E32" i="41"/>
  <c r="E31" i="41" s="1"/>
  <c r="D32" i="41"/>
  <c r="D31" i="41" s="1"/>
  <c r="C32" i="41"/>
  <c r="C31" i="41" s="1"/>
  <c r="B32" i="41"/>
  <c r="B31" i="41" s="1"/>
  <c r="M25" i="41"/>
  <c r="M14" i="41" s="1"/>
  <c r="L25" i="41"/>
  <c r="L14" i="41" s="1"/>
  <c r="K25" i="41"/>
  <c r="K14" i="41" s="1"/>
  <c r="J25" i="41"/>
  <c r="J14" i="41" s="1"/>
  <c r="I25" i="41"/>
  <c r="H25" i="41"/>
  <c r="G25" i="41"/>
  <c r="F25" i="41"/>
  <c r="E25" i="41"/>
  <c r="D25" i="41"/>
  <c r="C25" i="41"/>
  <c r="C14" i="41" s="1"/>
  <c r="B25" i="41"/>
  <c r="M21" i="41"/>
  <c r="M10" i="41" s="1"/>
  <c r="L21" i="41"/>
  <c r="L20" i="41" s="1"/>
  <c r="K21" i="41"/>
  <c r="K10" i="41" s="1"/>
  <c r="J21" i="41"/>
  <c r="J10" i="41" s="1"/>
  <c r="I21" i="41"/>
  <c r="I20" i="41" s="1"/>
  <c r="H21" i="41"/>
  <c r="H20" i="41" s="1"/>
  <c r="G21" i="41"/>
  <c r="G10" i="41" s="1"/>
  <c r="F21" i="41"/>
  <c r="F20" i="41" s="1"/>
  <c r="E21" i="41"/>
  <c r="D21" i="41"/>
  <c r="C21" i="41"/>
  <c r="B21" i="41"/>
  <c r="J20" i="41"/>
  <c r="J9" i="41" s="1"/>
  <c r="M17" i="41"/>
  <c r="L17" i="41"/>
  <c r="K17" i="41"/>
  <c r="J17" i="41"/>
  <c r="I17" i="41"/>
  <c r="H17" i="41"/>
  <c r="G17" i="41"/>
  <c r="F17" i="41"/>
  <c r="E17" i="41"/>
  <c r="D17" i="41"/>
  <c r="C17" i="41"/>
  <c r="B17" i="41"/>
  <c r="M16" i="41"/>
  <c r="L16" i="41"/>
  <c r="K16" i="41"/>
  <c r="J16" i="41"/>
  <c r="I16" i="41"/>
  <c r="H16" i="41"/>
  <c r="G16" i="41"/>
  <c r="F16" i="41"/>
  <c r="E16" i="41"/>
  <c r="D16" i="41"/>
  <c r="C16" i="41"/>
  <c r="B16" i="41"/>
  <c r="M15" i="41"/>
  <c r="L15" i="41"/>
  <c r="K15" i="41"/>
  <c r="J15" i="41"/>
  <c r="I15" i="41"/>
  <c r="H15" i="41"/>
  <c r="G15" i="41"/>
  <c r="F15" i="41"/>
  <c r="E15" i="41"/>
  <c r="D15" i="41"/>
  <c r="C15" i="41"/>
  <c r="B15" i="41"/>
  <c r="E14" i="41"/>
  <c r="D14" i="41"/>
  <c r="M13" i="41"/>
  <c r="L13" i="41"/>
  <c r="K13" i="41"/>
  <c r="J13" i="41"/>
  <c r="I13" i="41"/>
  <c r="H13" i="41"/>
  <c r="G13" i="41"/>
  <c r="F13" i="41"/>
  <c r="E13" i="41"/>
  <c r="D13" i="41"/>
  <c r="C13" i="41"/>
  <c r="B13" i="41"/>
  <c r="M12" i="41"/>
  <c r="L12" i="41"/>
  <c r="K12" i="41"/>
  <c r="J12" i="41"/>
  <c r="I12" i="41"/>
  <c r="H12" i="41"/>
  <c r="G12" i="41"/>
  <c r="F12" i="41"/>
  <c r="E12" i="41"/>
  <c r="D12" i="41"/>
  <c r="C12" i="41"/>
  <c r="B12" i="41"/>
  <c r="M11" i="41"/>
  <c r="L11" i="41"/>
  <c r="K11" i="41"/>
  <c r="J11" i="41"/>
  <c r="I11" i="41"/>
  <c r="H11" i="41"/>
  <c r="G11" i="41"/>
  <c r="F11" i="41"/>
  <c r="E11" i="41"/>
  <c r="D11" i="41"/>
  <c r="C11" i="41"/>
  <c r="B11" i="41"/>
  <c r="M36" i="39"/>
  <c r="L36" i="39"/>
  <c r="K36" i="39"/>
  <c r="J36" i="39"/>
  <c r="I36" i="39"/>
  <c r="H36" i="39"/>
  <c r="G36" i="39"/>
  <c r="F36" i="39"/>
  <c r="E36" i="39"/>
  <c r="D36" i="39"/>
  <c r="C36" i="39"/>
  <c r="B36" i="39"/>
  <c r="M32" i="39"/>
  <c r="M31" i="39" s="1"/>
  <c r="L32" i="39"/>
  <c r="L31" i="39" s="1"/>
  <c r="K32" i="39"/>
  <c r="K31" i="39" s="1"/>
  <c r="J32" i="39"/>
  <c r="J31" i="39" s="1"/>
  <c r="I32" i="39"/>
  <c r="H32" i="39"/>
  <c r="G32" i="39"/>
  <c r="G31" i="39" s="1"/>
  <c r="F32" i="39"/>
  <c r="F31" i="39" s="1"/>
  <c r="E32" i="39"/>
  <c r="E31" i="39" s="1"/>
  <c r="D32" i="39"/>
  <c r="D31" i="39" s="1"/>
  <c r="C32" i="39"/>
  <c r="C31" i="39" s="1"/>
  <c r="B32" i="39"/>
  <c r="B31" i="39" s="1"/>
  <c r="M25" i="39"/>
  <c r="L25" i="39"/>
  <c r="L14" i="39" s="1"/>
  <c r="K25" i="39"/>
  <c r="J25" i="39"/>
  <c r="J14" i="39" s="1"/>
  <c r="I25" i="39"/>
  <c r="H25" i="39"/>
  <c r="G25" i="39"/>
  <c r="F25" i="39"/>
  <c r="E25" i="39"/>
  <c r="E14" i="39" s="1"/>
  <c r="D25" i="39"/>
  <c r="D14" i="39" s="1"/>
  <c r="C25" i="39"/>
  <c r="C20" i="39" s="1"/>
  <c r="B25" i="39"/>
  <c r="B14" i="39" s="1"/>
  <c r="M21" i="39"/>
  <c r="M10" i="39" s="1"/>
  <c r="L21" i="39"/>
  <c r="L20" i="39" s="1"/>
  <c r="K21" i="39"/>
  <c r="J21" i="39"/>
  <c r="I21" i="39"/>
  <c r="H21" i="39"/>
  <c r="H20" i="39" s="1"/>
  <c r="G21" i="39"/>
  <c r="G20" i="39" s="1"/>
  <c r="F21" i="39"/>
  <c r="F20" i="39" s="1"/>
  <c r="E21" i="39"/>
  <c r="E10" i="39" s="1"/>
  <c r="D21" i="39"/>
  <c r="C21" i="39"/>
  <c r="C10" i="39" s="1"/>
  <c r="B21" i="39"/>
  <c r="B20" i="39" s="1"/>
  <c r="D20" i="39"/>
  <c r="D9" i="39" s="1"/>
  <c r="M17" i="39"/>
  <c r="L17" i="39"/>
  <c r="K17" i="39"/>
  <c r="J17" i="39"/>
  <c r="I17" i="39"/>
  <c r="H17" i="39"/>
  <c r="G17" i="39"/>
  <c r="F17" i="39"/>
  <c r="E17" i="39"/>
  <c r="D17" i="39"/>
  <c r="C17" i="39"/>
  <c r="B17" i="39"/>
  <c r="M16" i="39"/>
  <c r="L16" i="39"/>
  <c r="K16" i="39"/>
  <c r="J16" i="39"/>
  <c r="I16" i="39"/>
  <c r="H16" i="39"/>
  <c r="G16" i="39"/>
  <c r="F16" i="39"/>
  <c r="E16" i="39"/>
  <c r="D16" i="39"/>
  <c r="C16" i="39"/>
  <c r="B16" i="39"/>
  <c r="M15" i="39"/>
  <c r="L15" i="39"/>
  <c r="K15" i="39"/>
  <c r="J15" i="39"/>
  <c r="I15" i="39"/>
  <c r="H15" i="39"/>
  <c r="G15" i="39"/>
  <c r="F15" i="39"/>
  <c r="E15" i="39"/>
  <c r="D15" i="39"/>
  <c r="C15" i="39"/>
  <c r="B15" i="39"/>
  <c r="M14" i="39"/>
  <c r="M13" i="39"/>
  <c r="L13" i="39"/>
  <c r="K13" i="39"/>
  <c r="J13" i="39"/>
  <c r="I13" i="39"/>
  <c r="H13" i="39"/>
  <c r="G13" i="39"/>
  <c r="F13" i="39"/>
  <c r="E13" i="39"/>
  <c r="D13" i="39"/>
  <c r="C13" i="39"/>
  <c r="B13" i="39"/>
  <c r="M12" i="39"/>
  <c r="L12" i="39"/>
  <c r="K12" i="39"/>
  <c r="J12" i="39"/>
  <c r="I12" i="39"/>
  <c r="H12" i="39"/>
  <c r="G12" i="39"/>
  <c r="F12" i="39"/>
  <c r="E12" i="39"/>
  <c r="D12" i="39"/>
  <c r="C12" i="39"/>
  <c r="B12" i="39"/>
  <c r="M11" i="39"/>
  <c r="L11" i="39"/>
  <c r="K11" i="39"/>
  <c r="J11" i="39"/>
  <c r="I11" i="39"/>
  <c r="H11" i="39"/>
  <c r="G11" i="39"/>
  <c r="F11" i="39"/>
  <c r="E11" i="39"/>
  <c r="D11" i="39"/>
  <c r="C11" i="39"/>
  <c r="B11" i="39"/>
  <c r="D10" i="39"/>
  <c r="T34" i="38"/>
  <c r="S34" i="38"/>
  <c r="R34" i="38"/>
  <c r="Q34" i="38"/>
  <c r="P34" i="38"/>
  <c r="O34" i="38"/>
  <c r="N34" i="38"/>
  <c r="M34" i="38"/>
  <c r="L34" i="38"/>
  <c r="K34" i="38"/>
  <c r="J34" i="38"/>
  <c r="I34" i="38"/>
  <c r="H34" i="38"/>
  <c r="G34" i="38"/>
  <c r="F34" i="38"/>
  <c r="E34" i="38"/>
  <c r="D34" i="38"/>
  <c r="C34" i="38"/>
  <c r="B34" i="38"/>
  <c r="T33" i="38"/>
  <c r="S33" i="38"/>
  <c r="R33" i="38"/>
  <c r="Q33" i="38"/>
  <c r="P33" i="38"/>
  <c r="O33" i="38"/>
  <c r="N33" i="38"/>
  <c r="M33" i="38"/>
  <c r="L33" i="38"/>
  <c r="K33" i="38"/>
  <c r="J33" i="38"/>
  <c r="I33" i="38"/>
  <c r="H33" i="38"/>
  <c r="G33" i="38"/>
  <c r="F33" i="38"/>
  <c r="E33" i="38"/>
  <c r="D33" i="38"/>
  <c r="C33" i="38"/>
  <c r="B33" i="38"/>
  <c r="T32" i="38"/>
  <c r="S32" i="38"/>
  <c r="R32" i="38"/>
  <c r="Q32" i="38"/>
  <c r="P32" i="38"/>
  <c r="O32" i="38"/>
  <c r="N32" i="38"/>
  <c r="M32" i="38"/>
  <c r="L32" i="38"/>
  <c r="K32" i="38"/>
  <c r="J32" i="38"/>
  <c r="I32" i="38"/>
  <c r="H32" i="38"/>
  <c r="G32" i="38"/>
  <c r="F32" i="38"/>
  <c r="E32" i="38"/>
  <c r="D32" i="38"/>
  <c r="C32" i="38"/>
  <c r="B32" i="38"/>
  <c r="T31" i="38"/>
  <c r="S31" i="38"/>
  <c r="R31" i="38"/>
  <c r="Q31" i="38"/>
  <c r="P31" i="38"/>
  <c r="O31" i="38"/>
  <c r="N31" i="38"/>
  <c r="M31" i="38"/>
  <c r="L31" i="38"/>
  <c r="K31" i="38"/>
  <c r="J31" i="38"/>
  <c r="I31" i="38"/>
  <c r="H31" i="38"/>
  <c r="G31" i="38"/>
  <c r="F31" i="38"/>
  <c r="E31" i="38"/>
  <c r="D31" i="38"/>
  <c r="C31" i="38"/>
  <c r="B31" i="38"/>
  <c r="T28" i="38"/>
  <c r="S28" i="38"/>
  <c r="R28" i="38"/>
  <c r="Q28" i="38"/>
  <c r="P28" i="38"/>
  <c r="O28" i="38"/>
  <c r="N28" i="38"/>
  <c r="M28" i="38"/>
  <c r="L28" i="38"/>
  <c r="K28" i="38"/>
  <c r="J28" i="38"/>
  <c r="I28" i="38"/>
  <c r="H28" i="38"/>
  <c r="G28" i="38"/>
  <c r="F28" i="38"/>
  <c r="E28" i="38"/>
  <c r="D28" i="38"/>
  <c r="C28" i="38"/>
  <c r="B28" i="38"/>
  <c r="T27" i="38"/>
  <c r="S27" i="38"/>
  <c r="R27" i="38"/>
  <c r="Q27" i="38"/>
  <c r="P27" i="38"/>
  <c r="O27" i="38"/>
  <c r="N27" i="38"/>
  <c r="M27" i="38"/>
  <c r="L27" i="38"/>
  <c r="K27" i="38"/>
  <c r="J27" i="38"/>
  <c r="I27" i="38"/>
  <c r="H27" i="38"/>
  <c r="G27" i="38"/>
  <c r="F27" i="38"/>
  <c r="E27" i="38"/>
  <c r="D27" i="38"/>
  <c r="C27" i="38"/>
  <c r="B27" i="38"/>
  <c r="T26" i="38"/>
  <c r="S26" i="38"/>
  <c r="R26" i="38"/>
  <c r="Q26" i="38"/>
  <c r="P26" i="38"/>
  <c r="O26" i="38"/>
  <c r="N26" i="38"/>
  <c r="M26" i="38"/>
  <c r="L26" i="38"/>
  <c r="K26" i="38"/>
  <c r="J26" i="38"/>
  <c r="I26" i="38"/>
  <c r="H26" i="38"/>
  <c r="G26" i="38"/>
  <c r="F26" i="38"/>
  <c r="E26" i="38"/>
  <c r="D26" i="38"/>
  <c r="C26" i="38"/>
  <c r="B26" i="38"/>
  <c r="T25" i="38"/>
  <c r="S25" i="38"/>
  <c r="R25" i="38"/>
  <c r="Q25" i="38"/>
  <c r="P25" i="38"/>
  <c r="O25" i="38"/>
  <c r="N25" i="38"/>
  <c r="M25" i="38"/>
  <c r="L25" i="38"/>
  <c r="K25" i="38"/>
  <c r="J25" i="38"/>
  <c r="I25" i="38"/>
  <c r="H25" i="38"/>
  <c r="G25" i="38"/>
  <c r="F25" i="38"/>
  <c r="E25" i="38"/>
  <c r="D25" i="38"/>
  <c r="C25" i="38"/>
  <c r="B25" i="38"/>
  <c r="T16" i="38"/>
  <c r="S16" i="38"/>
  <c r="R16" i="38"/>
  <c r="Q16" i="38"/>
  <c r="P16" i="38"/>
  <c r="O16" i="38"/>
  <c r="N16" i="38"/>
  <c r="M16" i="38"/>
  <c r="L16" i="38"/>
  <c r="K16" i="38"/>
  <c r="J16" i="38"/>
  <c r="I16" i="38"/>
  <c r="H16" i="38"/>
  <c r="G16" i="38"/>
  <c r="F16" i="38"/>
  <c r="E16" i="38"/>
  <c r="D16" i="38"/>
  <c r="C16" i="38"/>
  <c r="B16" i="38"/>
  <c r="T10" i="38"/>
  <c r="S10" i="38"/>
  <c r="R10" i="38"/>
  <c r="Q10" i="38"/>
  <c r="P10" i="38"/>
  <c r="P24" i="38" s="1"/>
  <c r="O10" i="38"/>
  <c r="N10" i="38"/>
  <c r="M10" i="38"/>
  <c r="L10" i="38"/>
  <c r="K10" i="38"/>
  <c r="J10" i="38"/>
  <c r="I10" i="38"/>
  <c r="H10" i="38"/>
  <c r="G10" i="38"/>
  <c r="F10" i="38"/>
  <c r="E10" i="38"/>
  <c r="D10" i="38"/>
  <c r="C10" i="38"/>
  <c r="B10" i="38"/>
  <c r="U36" i="36"/>
  <c r="U14" i="36" s="1"/>
  <c r="T36" i="36"/>
  <c r="T14" i="36" s="1"/>
  <c r="S36" i="36"/>
  <c r="R36" i="36"/>
  <c r="Q36" i="36"/>
  <c r="Q31" i="36" s="1"/>
  <c r="P36" i="36"/>
  <c r="U32" i="36"/>
  <c r="T32" i="36"/>
  <c r="S32" i="36"/>
  <c r="R32" i="36"/>
  <c r="Q32" i="36"/>
  <c r="P32" i="36"/>
  <c r="S31" i="36"/>
  <c r="R31" i="36"/>
  <c r="U25" i="36"/>
  <c r="T25" i="36"/>
  <c r="S25" i="36"/>
  <c r="R25" i="36"/>
  <c r="Q25" i="36"/>
  <c r="P25" i="36"/>
  <c r="U21" i="36"/>
  <c r="U20" i="36" s="1"/>
  <c r="T21" i="36"/>
  <c r="T10" i="36" s="1"/>
  <c r="S21" i="36"/>
  <c r="S10" i="36" s="1"/>
  <c r="R21" i="36"/>
  <c r="R20" i="36" s="1"/>
  <c r="Q21" i="36"/>
  <c r="P21" i="36"/>
  <c r="U17" i="36"/>
  <c r="T17" i="36"/>
  <c r="S17" i="36"/>
  <c r="R17" i="36"/>
  <c r="Q17" i="36"/>
  <c r="P17" i="36"/>
  <c r="U16" i="36"/>
  <c r="T16" i="36"/>
  <c r="S16" i="36"/>
  <c r="R16" i="36"/>
  <c r="Q16" i="36"/>
  <c r="P16" i="36"/>
  <c r="U15" i="36"/>
  <c r="T15" i="36"/>
  <c r="S15" i="36"/>
  <c r="R15" i="36"/>
  <c r="Q15" i="36"/>
  <c r="P15" i="36"/>
  <c r="U13" i="36"/>
  <c r="T13" i="36"/>
  <c r="S13" i="36"/>
  <c r="R13" i="36"/>
  <c r="Q13" i="36"/>
  <c r="P13" i="36"/>
  <c r="U12" i="36"/>
  <c r="T12" i="36"/>
  <c r="S12" i="36"/>
  <c r="R12" i="36"/>
  <c r="Q12" i="36"/>
  <c r="P12" i="36"/>
  <c r="U11" i="36"/>
  <c r="T11" i="36"/>
  <c r="S11" i="36"/>
  <c r="R11" i="36"/>
  <c r="Q11" i="36"/>
  <c r="P11" i="36"/>
  <c r="U10" i="34"/>
  <c r="R9" i="36" l="1"/>
  <c r="T31" i="36"/>
  <c r="U31" i="36"/>
  <c r="K20" i="39"/>
  <c r="F14" i="39"/>
  <c r="G14" i="39"/>
  <c r="H14" i="39"/>
  <c r="K20" i="41"/>
  <c r="K9" i="41" s="1"/>
  <c r="M20" i="41"/>
  <c r="M9" i="41" s="1"/>
  <c r="B20" i="41"/>
  <c r="L10" i="41"/>
  <c r="D20" i="41"/>
  <c r="E20" i="41"/>
  <c r="C20" i="41"/>
  <c r="C9" i="41" s="1"/>
  <c r="B14" i="41"/>
  <c r="F14" i="41"/>
  <c r="H14" i="41"/>
  <c r="I14" i="41"/>
  <c r="G14" i="41"/>
  <c r="M9" i="45"/>
  <c r="M14" i="45"/>
  <c r="AB15" i="49"/>
  <c r="D22" i="49"/>
  <c r="D13" i="49"/>
  <c r="D17" i="49"/>
  <c r="C10" i="49"/>
  <c r="H10" i="49"/>
  <c r="C15" i="49"/>
  <c r="B20" i="49"/>
  <c r="L10" i="49"/>
  <c r="H15" i="49"/>
  <c r="P10" i="49"/>
  <c r="P15" i="49"/>
  <c r="L15" i="49"/>
  <c r="X10" i="49"/>
  <c r="T15" i="49"/>
  <c r="P20" i="49"/>
  <c r="P20" i="50"/>
  <c r="AB10" i="50"/>
  <c r="AB20" i="50"/>
  <c r="AB15" i="50"/>
  <c r="X15" i="50"/>
  <c r="B10" i="50"/>
  <c r="B15" i="50"/>
  <c r="C10" i="50"/>
  <c r="C15" i="50"/>
  <c r="B20" i="50"/>
  <c r="D13" i="50"/>
  <c r="D18" i="50"/>
  <c r="X10" i="50"/>
  <c r="D12" i="50"/>
  <c r="T15" i="50"/>
  <c r="D16" i="50"/>
  <c r="D11" i="50"/>
  <c r="D17" i="50"/>
  <c r="D21" i="50"/>
  <c r="D20" i="50" s="1"/>
  <c r="AB10" i="49"/>
  <c r="D18" i="49"/>
  <c r="D12" i="49"/>
  <c r="L20" i="49"/>
  <c r="B10" i="49"/>
  <c r="T10" i="49"/>
  <c r="B15" i="49"/>
  <c r="AB20" i="49"/>
  <c r="D11" i="49"/>
  <c r="D16" i="49"/>
  <c r="D15" i="49" s="1"/>
  <c r="D21" i="49"/>
  <c r="D20" i="49" s="1"/>
  <c r="M9" i="47"/>
  <c r="M10" i="47"/>
  <c r="M10" i="45"/>
  <c r="M9" i="43"/>
  <c r="F31" i="41"/>
  <c r="D10" i="41"/>
  <c r="H31" i="41"/>
  <c r="H9" i="41" s="1"/>
  <c r="F9" i="41"/>
  <c r="I9" i="41"/>
  <c r="B10" i="41"/>
  <c r="C10" i="41"/>
  <c r="E10" i="41"/>
  <c r="I31" i="41"/>
  <c r="B9" i="41"/>
  <c r="L9" i="41"/>
  <c r="D9" i="41"/>
  <c r="E9" i="41"/>
  <c r="F10" i="41"/>
  <c r="G20" i="41"/>
  <c r="G9" i="41" s="1"/>
  <c r="H10" i="41"/>
  <c r="I10" i="41"/>
  <c r="E20" i="39"/>
  <c r="E9" i="39" s="1"/>
  <c r="F9" i="39"/>
  <c r="J20" i="39"/>
  <c r="M20" i="39"/>
  <c r="L10" i="39"/>
  <c r="G9" i="39"/>
  <c r="J10" i="39"/>
  <c r="I14" i="39"/>
  <c r="K10" i="39"/>
  <c r="C14" i="39"/>
  <c r="I20" i="39"/>
  <c r="B10" i="39"/>
  <c r="I31" i="39"/>
  <c r="K9" i="39"/>
  <c r="L9" i="39"/>
  <c r="M9" i="39"/>
  <c r="B9" i="39"/>
  <c r="J9" i="39"/>
  <c r="C9" i="39"/>
  <c r="K14" i="39"/>
  <c r="H31" i="39"/>
  <c r="H9" i="39" s="1"/>
  <c r="F10" i="39"/>
  <c r="G10" i="39"/>
  <c r="H10" i="39"/>
  <c r="I10" i="39"/>
  <c r="I30" i="38"/>
  <c r="Q30" i="38"/>
  <c r="B30" i="38"/>
  <c r="J30" i="38"/>
  <c r="R30" i="38"/>
  <c r="F24" i="38"/>
  <c r="N24" i="38"/>
  <c r="G24" i="38"/>
  <c r="O24" i="38"/>
  <c r="C24" i="38"/>
  <c r="K30" i="38"/>
  <c r="S24" i="38"/>
  <c r="H24" i="38"/>
  <c r="I24" i="38"/>
  <c r="J24" i="38"/>
  <c r="Q24" i="38"/>
  <c r="R24" i="38"/>
  <c r="D24" i="38"/>
  <c r="L24" i="38"/>
  <c r="T24" i="38"/>
  <c r="M24" i="38"/>
  <c r="N30" i="38"/>
  <c r="G30" i="38"/>
  <c r="O30" i="38"/>
  <c r="E24" i="38"/>
  <c r="B24" i="38"/>
  <c r="F30" i="38"/>
  <c r="H30" i="38"/>
  <c r="P30" i="38"/>
  <c r="C30" i="38"/>
  <c r="S30" i="38"/>
  <c r="D30" i="38"/>
  <c r="L30" i="38"/>
  <c r="T30" i="38"/>
  <c r="E30" i="38"/>
  <c r="M30" i="38"/>
  <c r="K24" i="38"/>
  <c r="T20" i="36"/>
  <c r="T9" i="36" s="1"/>
  <c r="P31" i="36"/>
  <c r="Q14" i="36"/>
  <c r="P10" i="36"/>
  <c r="R14" i="36"/>
  <c r="P14" i="36"/>
  <c r="U10" i="36"/>
  <c r="Q20" i="36"/>
  <c r="Q9" i="36" s="1"/>
  <c r="S20" i="36"/>
  <c r="S9" i="36" s="1"/>
  <c r="U9" i="36"/>
  <c r="P20" i="36"/>
  <c r="Q10" i="36"/>
  <c r="R10" i="36"/>
  <c r="S14" i="36"/>
  <c r="P9" i="36" l="1"/>
  <c r="D10" i="50"/>
  <c r="D15" i="50"/>
  <c r="D10" i="49"/>
  <c r="I9" i="39"/>
  <c r="T27" i="33" l="1"/>
  <c r="S27" i="33"/>
  <c r="R27" i="33"/>
  <c r="Q27" i="33"/>
  <c r="P27" i="33"/>
  <c r="U25" i="33"/>
  <c r="U21" i="33" s="1"/>
  <c r="U24" i="33"/>
  <c r="U20" i="33" s="1"/>
  <c r="U23" i="33"/>
  <c r="T23" i="33"/>
  <c r="S23" i="33"/>
  <c r="R23" i="33"/>
  <c r="Q23" i="33"/>
  <c r="P23" i="33"/>
  <c r="T21" i="33"/>
  <c r="S21" i="33"/>
  <c r="R21" i="33"/>
  <c r="Q21" i="33"/>
  <c r="P21" i="33"/>
  <c r="T20" i="33"/>
  <c r="S20" i="33"/>
  <c r="R20" i="33"/>
  <c r="Q20" i="33"/>
  <c r="P20" i="33"/>
  <c r="P19" i="33" s="1"/>
  <c r="S14" i="33"/>
  <c r="R14" i="33"/>
  <c r="Q14" i="33"/>
  <c r="P14" i="33"/>
  <c r="S9" i="33"/>
  <c r="R9" i="33"/>
  <c r="Q9" i="33"/>
  <c r="P9" i="33"/>
  <c r="U19" i="33" l="1"/>
  <c r="Q19" i="33"/>
  <c r="R19" i="33"/>
  <c r="S19" i="33"/>
  <c r="T19" i="33"/>
  <c r="B35" i="25" l="1"/>
  <c r="C35" i="25"/>
  <c r="H35" i="25"/>
  <c r="D35" i="25" s="1"/>
  <c r="P35" i="25"/>
  <c r="L35" i="25"/>
  <c r="C32" i="25"/>
  <c r="C29" i="25"/>
  <c r="T29" i="25"/>
  <c r="H29" i="25"/>
  <c r="D29" i="25" s="1"/>
  <c r="C21" i="25"/>
  <c r="H18" i="25"/>
  <c r="C18" i="25"/>
  <c r="C12" i="25"/>
  <c r="B12" i="25"/>
  <c r="AB35" i="25"/>
  <c r="X35" i="25"/>
  <c r="AB32" i="25"/>
  <c r="D32" i="25" s="1"/>
  <c r="AB21" i="25"/>
  <c r="B19" i="27"/>
  <c r="F10" i="27"/>
  <c r="H10" i="27"/>
  <c r="J10" i="27"/>
  <c r="K10" i="27"/>
  <c r="N10" i="27"/>
  <c r="O10" i="27"/>
  <c r="R10" i="27"/>
  <c r="T10" i="27"/>
  <c r="V10" i="27"/>
  <c r="W10" i="27"/>
  <c r="Z10" i="27"/>
  <c r="AA10" i="27"/>
  <c r="P20" i="27"/>
  <c r="AB15" i="27"/>
  <c r="AB10" i="27" s="1"/>
  <c r="P15" i="27"/>
  <c r="P10" i="27" s="1"/>
  <c r="C13" i="27"/>
  <c r="C15" i="27"/>
  <c r="C12" i="27"/>
  <c r="D15" i="27" l="1"/>
  <c r="D20" i="27"/>
  <c r="B20" i="27"/>
  <c r="C19" i="27"/>
  <c r="C10" i="27" s="1"/>
  <c r="B15" i="27"/>
  <c r="X13" i="27"/>
  <c r="B13" i="27"/>
  <c r="B12" i="27"/>
  <c r="F10" i="26"/>
  <c r="G10" i="26"/>
  <c r="J10" i="26"/>
  <c r="K10" i="26"/>
  <c r="N10" i="26"/>
  <c r="O10" i="26"/>
  <c r="R10" i="26"/>
  <c r="S10" i="26"/>
  <c r="V10" i="26"/>
  <c r="W10" i="26"/>
  <c r="Z10" i="26"/>
  <c r="AA10" i="26"/>
  <c r="AB22" i="26"/>
  <c r="X22" i="26"/>
  <c r="T22" i="26"/>
  <c r="P22" i="26"/>
  <c r="L22" i="26"/>
  <c r="H22" i="26"/>
  <c r="C22" i="26"/>
  <c r="B22" i="26"/>
  <c r="AB21" i="26"/>
  <c r="X21" i="26"/>
  <c r="T21" i="26"/>
  <c r="P21" i="26"/>
  <c r="L21" i="26"/>
  <c r="H21" i="26"/>
  <c r="C21" i="26"/>
  <c r="B21" i="26"/>
  <c r="AB20" i="26"/>
  <c r="X20" i="26"/>
  <c r="T20" i="26"/>
  <c r="P20" i="26"/>
  <c r="L20" i="26"/>
  <c r="H20" i="26"/>
  <c r="C20" i="26"/>
  <c r="B20" i="26"/>
  <c r="AB19" i="26"/>
  <c r="X19" i="26"/>
  <c r="T19" i="26"/>
  <c r="P19" i="26"/>
  <c r="L19" i="26"/>
  <c r="H19" i="26"/>
  <c r="C19" i="26"/>
  <c r="B19" i="26"/>
  <c r="AB18" i="26"/>
  <c r="X18" i="26"/>
  <c r="T18" i="26"/>
  <c r="P18" i="26"/>
  <c r="L18" i="26"/>
  <c r="H18" i="26"/>
  <c r="C18" i="26"/>
  <c r="B18" i="26"/>
  <c r="AB17" i="26"/>
  <c r="X17" i="26"/>
  <c r="T17" i="26"/>
  <c r="P17" i="26"/>
  <c r="L17" i="26"/>
  <c r="H17" i="26"/>
  <c r="C17" i="26"/>
  <c r="B17" i="26"/>
  <c r="AB16" i="26"/>
  <c r="X16" i="26"/>
  <c r="T16" i="26"/>
  <c r="P16" i="26"/>
  <c r="L16" i="26"/>
  <c r="H16" i="26"/>
  <c r="C16" i="26"/>
  <c r="B16" i="26"/>
  <c r="AB15" i="26"/>
  <c r="X15" i="26"/>
  <c r="T15" i="26"/>
  <c r="P15" i="26"/>
  <c r="L15" i="26"/>
  <c r="H15" i="26"/>
  <c r="C15" i="26"/>
  <c r="B15" i="26"/>
  <c r="AB14" i="26"/>
  <c r="X14" i="26"/>
  <c r="T14" i="26"/>
  <c r="P14" i="26"/>
  <c r="L14" i="26"/>
  <c r="H14" i="26"/>
  <c r="C14" i="26"/>
  <c r="B14" i="26"/>
  <c r="AB13" i="26"/>
  <c r="X13" i="26"/>
  <c r="T13" i="26"/>
  <c r="P13" i="26"/>
  <c r="L13" i="26"/>
  <c r="H13" i="26"/>
  <c r="C13" i="26"/>
  <c r="B13" i="26"/>
  <c r="AB12" i="26"/>
  <c r="X12" i="26"/>
  <c r="T12" i="26"/>
  <c r="P12" i="26"/>
  <c r="L12" i="26"/>
  <c r="H12" i="26"/>
  <c r="C12" i="26"/>
  <c r="B12" i="26"/>
  <c r="AB11" i="26"/>
  <c r="X11" i="26"/>
  <c r="T11" i="26"/>
  <c r="P11" i="26"/>
  <c r="L11" i="26"/>
  <c r="H11" i="26"/>
  <c r="C11" i="26"/>
  <c r="B11" i="26"/>
  <c r="C10" i="26" l="1"/>
  <c r="B10" i="26"/>
  <c r="P10" i="26"/>
  <c r="T10" i="26"/>
  <c r="L10" i="26"/>
  <c r="D22" i="26"/>
  <c r="H10" i="26"/>
  <c r="X10" i="26"/>
  <c r="D13" i="26"/>
  <c r="D21" i="26"/>
  <c r="AB10" i="26"/>
  <c r="D11" i="26"/>
  <c r="D18" i="26"/>
  <c r="D16" i="26"/>
  <c r="D19" i="26"/>
  <c r="D12" i="26"/>
  <c r="D15" i="26"/>
  <c r="D20" i="26"/>
  <c r="D14" i="26"/>
  <c r="X10" i="27"/>
  <c r="D13" i="27"/>
  <c r="D12" i="27"/>
  <c r="D10" i="27" s="1"/>
  <c r="B10" i="27"/>
  <c r="D17" i="26"/>
  <c r="D10" i="26" l="1"/>
  <c r="C33" i="25"/>
  <c r="B33" i="25"/>
  <c r="B32" i="25"/>
  <c r="C24" i="25"/>
  <c r="B24" i="25"/>
  <c r="C20" i="25"/>
  <c r="B20" i="25"/>
  <c r="C34" i="25"/>
  <c r="B34" i="25"/>
  <c r="C31" i="25"/>
  <c r="B31" i="25"/>
  <c r="B29" i="25"/>
  <c r="C27" i="25"/>
  <c r="B27" i="25"/>
  <c r="C25" i="25"/>
  <c r="B25" i="25"/>
  <c r="C23" i="25"/>
  <c r="B23" i="25"/>
  <c r="B18" i="25" l="1"/>
  <c r="AB13" i="25"/>
  <c r="AB14" i="25"/>
  <c r="AB15" i="25"/>
  <c r="D25" i="25"/>
  <c r="X13" i="25"/>
  <c r="X14" i="25"/>
  <c r="X15" i="25"/>
  <c r="T13" i="25"/>
  <c r="T14" i="25"/>
  <c r="T15" i="25"/>
  <c r="T21" i="25"/>
  <c r="P13" i="25"/>
  <c r="P14" i="25"/>
  <c r="P18" i="25"/>
  <c r="D18" i="25" s="1"/>
  <c r="P20" i="25"/>
  <c r="L13" i="25"/>
  <c r="L14" i="25"/>
  <c r="L15" i="25"/>
  <c r="L20" i="25"/>
  <c r="L21" i="25"/>
  <c r="L23" i="25"/>
  <c r="D33" i="25"/>
  <c r="H13" i="25"/>
  <c r="H14" i="25"/>
  <c r="H15" i="25"/>
  <c r="H23" i="25"/>
  <c r="C13" i="25"/>
  <c r="C14" i="25"/>
  <c r="C15" i="25"/>
  <c r="B13" i="25"/>
  <c r="B14" i="25"/>
  <c r="B15" i="25"/>
  <c r="B21" i="25"/>
  <c r="F10" i="25"/>
  <c r="G10" i="25"/>
  <c r="J10" i="25"/>
  <c r="K10" i="25"/>
  <c r="N10" i="25"/>
  <c r="O10" i="25"/>
  <c r="R10" i="25"/>
  <c r="S10" i="25"/>
  <c r="V10" i="25"/>
  <c r="W10" i="25"/>
  <c r="Z10" i="25"/>
  <c r="AA10" i="25"/>
  <c r="H12" i="25"/>
  <c r="L12" i="25"/>
  <c r="T12" i="25"/>
  <c r="AB12" i="25"/>
  <c r="AB13" i="24"/>
  <c r="AB14" i="24"/>
  <c r="AB15" i="24"/>
  <c r="AB16" i="24"/>
  <c r="AB17" i="24"/>
  <c r="AB18" i="24"/>
  <c r="AB19" i="24"/>
  <c r="AB20" i="24"/>
  <c r="AB21" i="24"/>
  <c r="AB22" i="24"/>
  <c r="AB23" i="24"/>
  <c r="AB24" i="24"/>
  <c r="AB25" i="24"/>
  <c r="AB26" i="24"/>
  <c r="AB27" i="24"/>
  <c r="AB28" i="24"/>
  <c r="AB29" i="24"/>
  <c r="AB30" i="24"/>
  <c r="AB31" i="24"/>
  <c r="AB32" i="24"/>
  <c r="AB33" i="24"/>
  <c r="AB34" i="24"/>
  <c r="AB35" i="24"/>
  <c r="X13" i="24"/>
  <c r="X14" i="24"/>
  <c r="X15" i="24"/>
  <c r="X16" i="24"/>
  <c r="X17" i="24"/>
  <c r="X18" i="24"/>
  <c r="X19" i="24"/>
  <c r="X20" i="24"/>
  <c r="X21" i="24"/>
  <c r="X22" i="24"/>
  <c r="X23" i="24"/>
  <c r="X24" i="24"/>
  <c r="X25" i="24"/>
  <c r="X26" i="24"/>
  <c r="X27" i="24"/>
  <c r="X28" i="24"/>
  <c r="X29" i="24"/>
  <c r="X30" i="24"/>
  <c r="X31" i="24"/>
  <c r="X32" i="24"/>
  <c r="X33" i="24"/>
  <c r="X34" i="24"/>
  <c r="X35" i="24"/>
  <c r="T13" i="24"/>
  <c r="T14" i="24"/>
  <c r="T15" i="24"/>
  <c r="T16" i="24"/>
  <c r="T17" i="24"/>
  <c r="T18" i="24"/>
  <c r="T19" i="24"/>
  <c r="T20" i="24"/>
  <c r="T21" i="24"/>
  <c r="T22" i="24"/>
  <c r="T23" i="24"/>
  <c r="T24" i="24"/>
  <c r="T25" i="24"/>
  <c r="T26" i="24"/>
  <c r="T27" i="24"/>
  <c r="T28" i="24"/>
  <c r="T29" i="24"/>
  <c r="T30" i="24"/>
  <c r="T31" i="24"/>
  <c r="T32" i="24"/>
  <c r="T33" i="24"/>
  <c r="T34" i="24"/>
  <c r="T35" i="24"/>
  <c r="P13" i="24"/>
  <c r="P14" i="24"/>
  <c r="P15" i="24"/>
  <c r="P16" i="24"/>
  <c r="P17" i="24"/>
  <c r="P18" i="24"/>
  <c r="P19" i="24"/>
  <c r="P20" i="24"/>
  <c r="P21" i="24"/>
  <c r="P22" i="24"/>
  <c r="P23" i="24"/>
  <c r="P24" i="24"/>
  <c r="P25" i="24"/>
  <c r="P26" i="24"/>
  <c r="P27" i="24"/>
  <c r="P28" i="24"/>
  <c r="P29" i="24"/>
  <c r="P30" i="24"/>
  <c r="P31" i="24"/>
  <c r="P32" i="24"/>
  <c r="P33" i="24"/>
  <c r="P34" i="24"/>
  <c r="P35" i="24"/>
  <c r="L13" i="24"/>
  <c r="L14" i="24"/>
  <c r="L15" i="24"/>
  <c r="L16" i="24"/>
  <c r="L17" i="24"/>
  <c r="L18" i="24"/>
  <c r="L19" i="24"/>
  <c r="L20" i="24"/>
  <c r="L21" i="24"/>
  <c r="L22" i="24"/>
  <c r="L23" i="24"/>
  <c r="L24" i="24"/>
  <c r="L25" i="24"/>
  <c r="L26" i="24"/>
  <c r="L27" i="24"/>
  <c r="L28" i="24"/>
  <c r="L29" i="24"/>
  <c r="L30" i="24"/>
  <c r="L31" i="24"/>
  <c r="L32" i="24"/>
  <c r="L33" i="24"/>
  <c r="L34" i="24"/>
  <c r="L35" i="24"/>
  <c r="H13" i="24"/>
  <c r="H14" i="24"/>
  <c r="H15" i="24"/>
  <c r="H16" i="24"/>
  <c r="H17" i="24"/>
  <c r="H18" i="24"/>
  <c r="H19" i="24"/>
  <c r="H20" i="24"/>
  <c r="H21" i="24"/>
  <c r="H22" i="24"/>
  <c r="H23" i="24"/>
  <c r="H25" i="24"/>
  <c r="H26" i="24"/>
  <c r="H27" i="24"/>
  <c r="H28" i="24"/>
  <c r="H29" i="24"/>
  <c r="H30" i="24"/>
  <c r="H31" i="24"/>
  <c r="H32" i="24"/>
  <c r="H33" i="24"/>
  <c r="H34" i="24"/>
  <c r="H35" i="24"/>
  <c r="C13" i="24"/>
  <c r="C14" i="24"/>
  <c r="C15" i="24"/>
  <c r="C16" i="24"/>
  <c r="C17" i="24"/>
  <c r="C18" i="24"/>
  <c r="C19" i="24"/>
  <c r="C20" i="24"/>
  <c r="C21" i="24"/>
  <c r="C22" i="24"/>
  <c r="C23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B13" i="24"/>
  <c r="B14" i="24"/>
  <c r="B15" i="24"/>
  <c r="B16" i="24"/>
  <c r="B17" i="24"/>
  <c r="B18" i="24"/>
  <c r="B19" i="24"/>
  <c r="B20" i="24"/>
  <c r="B21" i="24"/>
  <c r="B22" i="24"/>
  <c r="B23" i="24"/>
  <c r="B24" i="24"/>
  <c r="B25" i="24"/>
  <c r="B26" i="24"/>
  <c r="B27" i="24"/>
  <c r="B28" i="24"/>
  <c r="B29" i="24"/>
  <c r="B30" i="24"/>
  <c r="B31" i="24"/>
  <c r="B32" i="24"/>
  <c r="B33" i="24"/>
  <c r="B34" i="24"/>
  <c r="B35" i="24"/>
  <c r="F10" i="24"/>
  <c r="G10" i="24"/>
  <c r="J10" i="24"/>
  <c r="K10" i="24"/>
  <c r="N10" i="24"/>
  <c r="O10" i="24"/>
  <c r="R10" i="24"/>
  <c r="S10" i="24"/>
  <c r="V10" i="24"/>
  <c r="W10" i="24"/>
  <c r="Z10" i="24"/>
  <c r="AA10" i="24"/>
  <c r="C12" i="24"/>
  <c r="B12" i="24"/>
  <c r="H12" i="24"/>
  <c r="L12" i="24"/>
  <c r="P12" i="24"/>
  <c r="T12" i="24"/>
  <c r="X12" i="24"/>
  <c r="AB12" i="24"/>
  <c r="AB13" i="23"/>
  <c r="AB14" i="23"/>
  <c r="AB15" i="23"/>
  <c r="AB17" i="23"/>
  <c r="AB19" i="23"/>
  <c r="AB20" i="23"/>
  <c r="AB21" i="23"/>
  <c r="AB22" i="23"/>
  <c r="AB23" i="23"/>
  <c r="AB24" i="23"/>
  <c r="AB25" i="23"/>
  <c r="AB26" i="23"/>
  <c r="AB27" i="23"/>
  <c r="AB29" i="23"/>
  <c r="AB30" i="23"/>
  <c r="AB31" i="23"/>
  <c r="AB32" i="23"/>
  <c r="AB33" i="23"/>
  <c r="AB34" i="23"/>
  <c r="AB36" i="23"/>
  <c r="AB37" i="23"/>
  <c r="AB38" i="23"/>
  <c r="X13" i="23"/>
  <c r="X14" i="23"/>
  <c r="X15" i="23"/>
  <c r="X16" i="23"/>
  <c r="X17" i="23"/>
  <c r="X19" i="23"/>
  <c r="X20" i="23"/>
  <c r="X21" i="23"/>
  <c r="X22" i="23"/>
  <c r="X23" i="23"/>
  <c r="X24" i="23"/>
  <c r="X25" i="23"/>
  <c r="X26" i="23"/>
  <c r="X27" i="23"/>
  <c r="X28" i="23"/>
  <c r="X29" i="23"/>
  <c r="X30" i="23"/>
  <c r="X31" i="23"/>
  <c r="X32" i="23"/>
  <c r="X33" i="23"/>
  <c r="X34" i="23"/>
  <c r="X35" i="23"/>
  <c r="X36" i="23"/>
  <c r="X37" i="23"/>
  <c r="X38" i="23"/>
  <c r="T13" i="23"/>
  <c r="T14" i="23"/>
  <c r="T15" i="23"/>
  <c r="T16" i="23"/>
  <c r="T17" i="23"/>
  <c r="T18" i="23"/>
  <c r="T19" i="23"/>
  <c r="T20" i="23"/>
  <c r="T21" i="23"/>
  <c r="T22" i="23"/>
  <c r="T23" i="23"/>
  <c r="T24" i="23"/>
  <c r="T25" i="23"/>
  <c r="T26" i="23"/>
  <c r="T27" i="23"/>
  <c r="T28" i="23"/>
  <c r="T29" i="23"/>
  <c r="T30" i="23"/>
  <c r="T31" i="23"/>
  <c r="T32" i="23"/>
  <c r="T33" i="23"/>
  <c r="T34" i="23"/>
  <c r="T35" i="23"/>
  <c r="T36" i="23"/>
  <c r="T37" i="23"/>
  <c r="T38" i="23"/>
  <c r="P13" i="23"/>
  <c r="P14" i="23"/>
  <c r="P15" i="23"/>
  <c r="P16" i="23"/>
  <c r="P17" i="23"/>
  <c r="P18" i="23"/>
  <c r="P19" i="23"/>
  <c r="P20" i="23"/>
  <c r="P21" i="23"/>
  <c r="P22" i="23"/>
  <c r="P23" i="23"/>
  <c r="P24" i="23"/>
  <c r="P25" i="23"/>
  <c r="P26" i="23"/>
  <c r="P27" i="23"/>
  <c r="P28" i="23"/>
  <c r="P29" i="23"/>
  <c r="P30" i="23"/>
  <c r="P31" i="23"/>
  <c r="P32" i="23"/>
  <c r="P33" i="23"/>
  <c r="P34" i="23"/>
  <c r="P35" i="23"/>
  <c r="P36" i="23"/>
  <c r="P37" i="23"/>
  <c r="P38" i="23"/>
  <c r="L13" i="23"/>
  <c r="L14" i="23"/>
  <c r="L15" i="23"/>
  <c r="L16" i="23"/>
  <c r="L17" i="23"/>
  <c r="L18" i="23"/>
  <c r="D18" i="23" s="1"/>
  <c r="L19" i="23"/>
  <c r="L20" i="23"/>
  <c r="L21" i="23"/>
  <c r="L22" i="23"/>
  <c r="L23" i="23"/>
  <c r="L24" i="23"/>
  <c r="L25" i="23"/>
  <c r="L26" i="23"/>
  <c r="L27" i="23"/>
  <c r="D27" i="23" s="1"/>
  <c r="L28" i="23"/>
  <c r="D28" i="23" s="1"/>
  <c r="L29" i="23"/>
  <c r="L30" i="23"/>
  <c r="D30" i="23" s="1"/>
  <c r="L31" i="23"/>
  <c r="L32" i="23"/>
  <c r="L33" i="23"/>
  <c r="L34" i="23"/>
  <c r="L35" i="23"/>
  <c r="L36" i="23"/>
  <c r="L37" i="23"/>
  <c r="L38" i="23"/>
  <c r="H14" i="23"/>
  <c r="H15" i="23"/>
  <c r="H17" i="23"/>
  <c r="H19" i="23"/>
  <c r="H20" i="23"/>
  <c r="H21" i="23"/>
  <c r="H23" i="23"/>
  <c r="H24" i="23"/>
  <c r="H25" i="23"/>
  <c r="H26" i="23"/>
  <c r="H29" i="23"/>
  <c r="H31" i="23"/>
  <c r="H32" i="23"/>
  <c r="H34" i="23"/>
  <c r="H36" i="23"/>
  <c r="H37" i="23"/>
  <c r="H38" i="23"/>
  <c r="H13" i="23"/>
  <c r="D13" i="23" s="1"/>
  <c r="C13" i="23"/>
  <c r="C14" i="23"/>
  <c r="C15" i="23"/>
  <c r="C17" i="23"/>
  <c r="C19" i="23"/>
  <c r="C20" i="23"/>
  <c r="C21" i="23"/>
  <c r="C22" i="23"/>
  <c r="C23" i="23"/>
  <c r="C24" i="23"/>
  <c r="C25" i="23"/>
  <c r="C26" i="23"/>
  <c r="C27" i="23"/>
  <c r="C29" i="23"/>
  <c r="C30" i="23"/>
  <c r="C31" i="23"/>
  <c r="C32" i="23"/>
  <c r="C33" i="23"/>
  <c r="C34" i="23"/>
  <c r="C36" i="23"/>
  <c r="C37" i="23"/>
  <c r="C38" i="23"/>
  <c r="B13" i="23"/>
  <c r="B14" i="23"/>
  <c r="B15" i="23"/>
  <c r="B16" i="23"/>
  <c r="B17" i="23"/>
  <c r="B19" i="23"/>
  <c r="B20" i="23"/>
  <c r="B21" i="23"/>
  <c r="B22" i="23"/>
  <c r="B23" i="23"/>
  <c r="B24" i="23"/>
  <c r="B25" i="23"/>
  <c r="B26" i="23"/>
  <c r="B27" i="23"/>
  <c r="B28" i="23"/>
  <c r="B29" i="23"/>
  <c r="B30" i="23"/>
  <c r="B31" i="23"/>
  <c r="B32" i="23"/>
  <c r="B33" i="23"/>
  <c r="B34" i="23"/>
  <c r="B35" i="23"/>
  <c r="B36" i="23"/>
  <c r="B37" i="23"/>
  <c r="B38" i="23"/>
  <c r="C12" i="23"/>
  <c r="B12" i="23"/>
  <c r="H12" i="23"/>
  <c r="L12" i="23"/>
  <c r="P12" i="23"/>
  <c r="T12" i="23"/>
  <c r="X12" i="23"/>
  <c r="AB12" i="23"/>
  <c r="D12" i="23" s="1"/>
  <c r="AB13" i="22"/>
  <c r="AB14" i="22"/>
  <c r="AB15" i="22"/>
  <c r="AB16" i="22"/>
  <c r="AB17" i="22"/>
  <c r="AB18" i="22"/>
  <c r="AB19" i="22"/>
  <c r="AB20" i="22"/>
  <c r="AB21" i="22"/>
  <c r="AB22" i="22"/>
  <c r="AB23" i="22"/>
  <c r="AB24" i="22"/>
  <c r="AB25" i="22"/>
  <c r="AB26" i="22"/>
  <c r="AB27" i="22"/>
  <c r="AB28" i="22"/>
  <c r="AB29" i="22"/>
  <c r="AB30" i="22"/>
  <c r="AB31" i="22"/>
  <c r="AB32" i="22"/>
  <c r="AB33" i="22"/>
  <c r="AB34" i="22"/>
  <c r="AB35" i="22"/>
  <c r="AB36" i="22"/>
  <c r="AB37" i="22"/>
  <c r="AB38" i="22"/>
  <c r="X13" i="22"/>
  <c r="X14" i="22"/>
  <c r="X15" i="22"/>
  <c r="X16" i="22"/>
  <c r="X17" i="22"/>
  <c r="X18" i="22"/>
  <c r="X19" i="22"/>
  <c r="X20" i="22"/>
  <c r="X21" i="22"/>
  <c r="X22" i="22"/>
  <c r="X23" i="22"/>
  <c r="X24" i="22"/>
  <c r="X25" i="22"/>
  <c r="X26" i="22"/>
  <c r="X27" i="22"/>
  <c r="X28" i="22"/>
  <c r="X29" i="22"/>
  <c r="X30" i="22"/>
  <c r="X31" i="22"/>
  <c r="X32" i="22"/>
  <c r="X33" i="22"/>
  <c r="X34" i="22"/>
  <c r="X35" i="22"/>
  <c r="X36" i="22"/>
  <c r="X37" i="22"/>
  <c r="X38" i="22"/>
  <c r="T13" i="22"/>
  <c r="T14" i="22"/>
  <c r="T15" i="22"/>
  <c r="T16" i="22"/>
  <c r="T17" i="22"/>
  <c r="T18" i="22"/>
  <c r="T19" i="22"/>
  <c r="T20" i="22"/>
  <c r="T21" i="22"/>
  <c r="T22" i="22"/>
  <c r="T23" i="22"/>
  <c r="T24" i="22"/>
  <c r="T25" i="22"/>
  <c r="T26" i="22"/>
  <c r="T27" i="22"/>
  <c r="T28" i="22"/>
  <c r="T29" i="22"/>
  <c r="T30" i="22"/>
  <c r="T31" i="22"/>
  <c r="T32" i="22"/>
  <c r="T33" i="22"/>
  <c r="T34" i="22"/>
  <c r="T35" i="22"/>
  <c r="T36" i="22"/>
  <c r="T37" i="22"/>
  <c r="T38" i="22"/>
  <c r="P13" i="22"/>
  <c r="P14" i="22"/>
  <c r="P15" i="22"/>
  <c r="P16" i="22"/>
  <c r="P17" i="22"/>
  <c r="P18" i="22"/>
  <c r="P19" i="22"/>
  <c r="P20" i="22"/>
  <c r="P21" i="22"/>
  <c r="P22" i="22"/>
  <c r="P23" i="22"/>
  <c r="P24" i="22"/>
  <c r="P25" i="22"/>
  <c r="P26" i="22"/>
  <c r="P27" i="22"/>
  <c r="P28" i="22"/>
  <c r="P29" i="22"/>
  <c r="P30" i="22"/>
  <c r="P31" i="22"/>
  <c r="P32" i="22"/>
  <c r="P33" i="22"/>
  <c r="P34" i="22"/>
  <c r="P35" i="22"/>
  <c r="P36" i="22"/>
  <c r="P37" i="22"/>
  <c r="P38" i="22"/>
  <c r="L13" i="22"/>
  <c r="L14" i="22"/>
  <c r="L15" i="22"/>
  <c r="L16" i="22"/>
  <c r="L17" i="22"/>
  <c r="L18" i="22"/>
  <c r="L19" i="22"/>
  <c r="L20" i="22"/>
  <c r="L21" i="22"/>
  <c r="L22" i="22"/>
  <c r="L23" i="22"/>
  <c r="L24" i="22"/>
  <c r="L25" i="22"/>
  <c r="L26" i="22"/>
  <c r="L27" i="22"/>
  <c r="L28" i="22"/>
  <c r="L29" i="22"/>
  <c r="L30" i="22"/>
  <c r="L31" i="22"/>
  <c r="L32" i="22"/>
  <c r="L33" i="22"/>
  <c r="L34" i="22"/>
  <c r="L35" i="22"/>
  <c r="L36" i="22"/>
  <c r="L37" i="22"/>
  <c r="L38" i="22"/>
  <c r="H13" i="22"/>
  <c r="H14" i="22"/>
  <c r="H15" i="22"/>
  <c r="H16" i="22"/>
  <c r="H17" i="22"/>
  <c r="H18" i="22"/>
  <c r="H19" i="22"/>
  <c r="H20" i="22"/>
  <c r="H21" i="22"/>
  <c r="H22" i="22"/>
  <c r="H23" i="22"/>
  <c r="H24" i="22"/>
  <c r="H25" i="22"/>
  <c r="H26" i="22"/>
  <c r="H27" i="22"/>
  <c r="H28" i="22"/>
  <c r="H29" i="22"/>
  <c r="H30" i="22"/>
  <c r="H31" i="22"/>
  <c r="H32" i="22"/>
  <c r="H33" i="22"/>
  <c r="H34" i="22"/>
  <c r="H35" i="22"/>
  <c r="H36" i="22"/>
  <c r="H37" i="22"/>
  <c r="H38" i="22"/>
  <c r="C13" i="22"/>
  <c r="C14" i="22"/>
  <c r="C15" i="22"/>
  <c r="C16" i="22"/>
  <c r="C17" i="22"/>
  <c r="C18" i="22"/>
  <c r="C19" i="22"/>
  <c r="C20" i="22"/>
  <c r="C21" i="22"/>
  <c r="C22" i="22"/>
  <c r="C23" i="22"/>
  <c r="C24" i="22"/>
  <c r="C25" i="22"/>
  <c r="C26" i="22"/>
  <c r="C27" i="22"/>
  <c r="C28" i="22"/>
  <c r="C29" i="22"/>
  <c r="C30" i="22"/>
  <c r="C31" i="22"/>
  <c r="C32" i="22"/>
  <c r="C33" i="22"/>
  <c r="C34" i="22"/>
  <c r="C35" i="22"/>
  <c r="C36" i="22"/>
  <c r="C37" i="22"/>
  <c r="C38" i="22"/>
  <c r="B13" i="22"/>
  <c r="B14" i="22"/>
  <c r="B15" i="22"/>
  <c r="B16" i="22"/>
  <c r="B17" i="22"/>
  <c r="B18" i="22"/>
  <c r="B19" i="22"/>
  <c r="B20" i="22"/>
  <c r="B21" i="22"/>
  <c r="B22" i="22"/>
  <c r="B23" i="22"/>
  <c r="B24" i="22"/>
  <c r="B25" i="22"/>
  <c r="B26" i="22"/>
  <c r="B27" i="22"/>
  <c r="B28" i="22"/>
  <c r="B29" i="22"/>
  <c r="B30" i="22"/>
  <c r="B31" i="22"/>
  <c r="B32" i="22"/>
  <c r="B33" i="22"/>
  <c r="B34" i="22"/>
  <c r="B35" i="22"/>
  <c r="B36" i="22"/>
  <c r="B37" i="22"/>
  <c r="B38" i="22"/>
  <c r="C12" i="22"/>
  <c r="B12" i="22"/>
  <c r="H12" i="22"/>
  <c r="L12" i="22"/>
  <c r="P12" i="22"/>
  <c r="T12" i="22"/>
  <c r="X12" i="22"/>
  <c r="AB12" i="22"/>
  <c r="F10" i="23"/>
  <c r="G10" i="23"/>
  <c r="J10" i="23"/>
  <c r="K10" i="23"/>
  <c r="N10" i="23"/>
  <c r="O10" i="23"/>
  <c r="R10" i="23"/>
  <c r="S10" i="23"/>
  <c r="V10" i="23"/>
  <c r="W10" i="23"/>
  <c r="Z10" i="23"/>
  <c r="AA10" i="23"/>
  <c r="F10" i="22"/>
  <c r="G10" i="22"/>
  <c r="J10" i="22"/>
  <c r="K10" i="22"/>
  <c r="N10" i="22"/>
  <c r="O10" i="22"/>
  <c r="R10" i="22"/>
  <c r="S10" i="22"/>
  <c r="V10" i="22"/>
  <c r="W10" i="22"/>
  <c r="Z10" i="22"/>
  <c r="AA10" i="22"/>
  <c r="AB10" i="25" l="1"/>
  <c r="D21" i="25"/>
  <c r="D24" i="24"/>
  <c r="D35" i="23"/>
  <c r="D22" i="23"/>
  <c r="D33" i="23"/>
  <c r="D34" i="22"/>
  <c r="D14" i="22"/>
  <c r="D12" i="22"/>
  <c r="D13" i="22"/>
  <c r="B10" i="25"/>
  <c r="D12" i="25"/>
  <c r="D20" i="25"/>
  <c r="D23" i="25"/>
  <c r="D15" i="25"/>
  <c r="D14" i="23"/>
  <c r="D23" i="23"/>
  <c r="D38" i="23"/>
  <c r="D12" i="24"/>
  <c r="D14" i="25"/>
  <c r="D14" i="24"/>
  <c r="D13" i="25"/>
  <c r="D13" i="24"/>
  <c r="D20" i="24"/>
  <c r="D35" i="24"/>
  <c r="D30" i="24"/>
  <c r="D31" i="24"/>
  <c r="D29" i="24"/>
  <c r="D28" i="24"/>
  <c r="D27" i="24"/>
  <c r="D23" i="24"/>
  <c r="D22" i="24"/>
  <c r="B10" i="24"/>
  <c r="D21" i="24"/>
  <c r="X10" i="24"/>
  <c r="H10" i="25"/>
  <c r="AB10" i="24"/>
  <c r="T10" i="24"/>
  <c r="H10" i="24"/>
  <c r="L10" i="25"/>
  <c r="X10" i="25"/>
  <c r="C10" i="25"/>
  <c r="T10" i="25"/>
  <c r="C10" i="24"/>
  <c r="L10" i="24"/>
  <c r="P10" i="25"/>
  <c r="D16" i="24"/>
  <c r="D15" i="24"/>
  <c r="D32" i="24"/>
  <c r="D17" i="24"/>
  <c r="P10" i="24"/>
  <c r="D34" i="24"/>
  <c r="D26" i="24"/>
  <c r="D19" i="24"/>
  <c r="D33" i="24"/>
  <c r="D25" i="24"/>
  <c r="D18" i="24"/>
  <c r="D38" i="22"/>
  <c r="D37" i="23"/>
  <c r="D37" i="22"/>
  <c r="D33" i="22"/>
  <c r="D32" i="22"/>
  <c r="D31" i="22"/>
  <c r="D30" i="22"/>
  <c r="D29" i="23"/>
  <c r="D29" i="22"/>
  <c r="X10" i="22"/>
  <c r="D26" i="23"/>
  <c r="D26" i="22"/>
  <c r="D25" i="23"/>
  <c r="D25" i="22"/>
  <c r="D24" i="23"/>
  <c r="D24" i="22"/>
  <c r="D23" i="22"/>
  <c r="D22" i="22"/>
  <c r="D21" i="23"/>
  <c r="D21" i="22"/>
  <c r="AB10" i="23"/>
  <c r="AB10" i="22"/>
  <c r="H10" i="22"/>
  <c r="X10" i="23"/>
  <c r="H10" i="23"/>
  <c r="T10" i="23"/>
  <c r="B10" i="23"/>
  <c r="D16" i="23"/>
  <c r="D15" i="23"/>
  <c r="D32" i="23"/>
  <c r="D31" i="23"/>
  <c r="D34" i="23"/>
  <c r="D17" i="23"/>
  <c r="C10" i="23"/>
  <c r="P10" i="23"/>
  <c r="D19" i="23"/>
  <c r="L10" i="23"/>
  <c r="D36" i="23"/>
  <c r="D20" i="23"/>
  <c r="T10" i="22"/>
  <c r="C10" i="22"/>
  <c r="L10" i="22"/>
  <c r="B10" i="22"/>
  <c r="D16" i="22"/>
  <c r="D15" i="22"/>
  <c r="D18" i="22"/>
  <c r="D17" i="22"/>
  <c r="P10" i="22"/>
  <c r="D36" i="22"/>
  <c r="D28" i="22"/>
  <c r="D20" i="22"/>
  <c r="D35" i="22"/>
  <c r="D27" i="22"/>
  <c r="D19" i="22"/>
  <c r="D10" i="25" l="1"/>
  <c r="D10" i="24"/>
  <c r="D10" i="23"/>
  <c r="D10" i="22"/>
  <c r="H14" i="21" l="1"/>
  <c r="H15" i="21"/>
  <c r="H17" i="21"/>
  <c r="F10" i="21" l="1"/>
  <c r="G10" i="21"/>
  <c r="J10" i="21"/>
  <c r="K10" i="21"/>
  <c r="N10" i="21"/>
  <c r="O10" i="21"/>
  <c r="R10" i="21"/>
  <c r="S10" i="21"/>
  <c r="V10" i="21"/>
  <c r="W10" i="21"/>
  <c r="Z10" i="21"/>
  <c r="AA10" i="21"/>
  <c r="AB13" i="21"/>
  <c r="AB14" i="21"/>
  <c r="AB15" i="21"/>
  <c r="AB17" i="21"/>
  <c r="AB19" i="21"/>
  <c r="AB20" i="21"/>
  <c r="AB21" i="21"/>
  <c r="AB22" i="21"/>
  <c r="AB23" i="21"/>
  <c r="AB24" i="21"/>
  <c r="AB25" i="21"/>
  <c r="AB26" i="21"/>
  <c r="AB27" i="21"/>
  <c r="AB29" i="21"/>
  <c r="AB30" i="21"/>
  <c r="AB31" i="21"/>
  <c r="AB32" i="21"/>
  <c r="AB33" i="21"/>
  <c r="AB34" i="21"/>
  <c r="AB36" i="21"/>
  <c r="AB37" i="21"/>
  <c r="AB38" i="21"/>
  <c r="X13" i="21"/>
  <c r="X14" i="21"/>
  <c r="X15" i="21"/>
  <c r="X16" i="21"/>
  <c r="X17" i="21"/>
  <c r="X19" i="21"/>
  <c r="X20" i="21"/>
  <c r="X21" i="21"/>
  <c r="X22" i="21"/>
  <c r="X23" i="21"/>
  <c r="X24" i="21"/>
  <c r="X25" i="21"/>
  <c r="X26" i="21"/>
  <c r="X27" i="21"/>
  <c r="X28" i="21"/>
  <c r="X29" i="21"/>
  <c r="X30" i="21"/>
  <c r="X31" i="21"/>
  <c r="X32" i="21"/>
  <c r="X33" i="21"/>
  <c r="X34" i="21"/>
  <c r="X35" i="21"/>
  <c r="X36" i="21"/>
  <c r="X37" i="21"/>
  <c r="X38" i="21"/>
  <c r="T13" i="21"/>
  <c r="T14" i="21"/>
  <c r="T15" i="21"/>
  <c r="T16" i="21"/>
  <c r="T17" i="21"/>
  <c r="T18" i="21"/>
  <c r="T19" i="21"/>
  <c r="T20" i="21"/>
  <c r="T21" i="21"/>
  <c r="T22" i="21"/>
  <c r="T23" i="21"/>
  <c r="T24" i="21"/>
  <c r="T25" i="21"/>
  <c r="T26" i="21"/>
  <c r="T27" i="21"/>
  <c r="T28" i="21"/>
  <c r="T29" i="21"/>
  <c r="T30" i="21"/>
  <c r="T31" i="21"/>
  <c r="T32" i="21"/>
  <c r="T33" i="21"/>
  <c r="T34" i="21"/>
  <c r="T35" i="21"/>
  <c r="T36" i="21"/>
  <c r="T37" i="21"/>
  <c r="T38" i="21"/>
  <c r="P13" i="21"/>
  <c r="P14" i="21"/>
  <c r="P15" i="21"/>
  <c r="P16" i="21"/>
  <c r="P17" i="21"/>
  <c r="P18" i="21"/>
  <c r="P19" i="21"/>
  <c r="P20" i="21"/>
  <c r="P21" i="21"/>
  <c r="P22" i="21"/>
  <c r="P23" i="21"/>
  <c r="P24" i="21"/>
  <c r="P25" i="21"/>
  <c r="P26" i="21"/>
  <c r="P27" i="21"/>
  <c r="P28" i="21"/>
  <c r="P29" i="21"/>
  <c r="P30" i="21"/>
  <c r="P31" i="21"/>
  <c r="P32" i="21"/>
  <c r="P33" i="21"/>
  <c r="P34" i="21"/>
  <c r="P35" i="21"/>
  <c r="P36" i="21"/>
  <c r="P37" i="21"/>
  <c r="P38" i="21"/>
  <c r="L13" i="21"/>
  <c r="L14" i="21"/>
  <c r="L15" i="21"/>
  <c r="L16" i="21"/>
  <c r="L17" i="21"/>
  <c r="L18" i="21"/>
  <c r="D18" i="21" s="1"/>
  <c r="L19" i="21"/>
  <c r="L20" i="21"/>
  <c r="L21" i="21"/>
  <c r="L22" i="21"/>
  <c r="L23" i="21"/>
  <c r="L24" i="21"/>
  <c r="L25" i="21"/>
  <c r="L26" i="21"/>
  <c r="L27" i="21"/>
  <c r="L28" i="21"/>
  <c r="D28" i="21" s="1"/>
  <c r="L29" i="21"/>
  <c r="L30" i="21"/>
  <c r="D30" i="21" s="1"/>
  <c r="L31" i="21"/>
  <c r="L32" i="21"/>
  <c r="L33" i="21"/>
  <c r="D33" i="21" s="1"/>
  <c r="L34" i="21"/>
  <c r="L35" i="21"/>
  <c r="L36" i="21"/>
  <c r="L37" i="21"/>
  <c r="L38" i="21"/>
  <c r="H13" i="21"/>
  <c r="H19" i="21"/>
  <c r="H20" i="21"/>
  <c r="H21" i="21"/>
  <c r="H23" i="21"/>
  <c r="H24" i="21"/>
  <c r="H25" i="21"/>
  <c r="H26" i="21"/>
  <c r="H29" i="21"/>
  <c r="H31" i="21"/>
  <c r="H32" i="21"/>
  <c r="H34" i="21"/>
  <c r="H36" i="21"/>
  <c r="H37" i="21"/>
  <c r="H38" i="21"/>
  <c r="C13" i="21"/>
  <c r="C14" i="21"/>
  <c r="C15" i="21"/>
  <c r="C17" i="21"/>
  <c r="C19" i="21"/>
  <c r="C20" i="21"/>
  <c r="C21" i="21"/>
  <c r="C22" i="21"/>
  <c r="C23" i="21"/>
  <c r="C24" i="21"/>
  <c r="C25" i="21"/>
  <c r="C26" i="21"/>
  <c r="C27" i="21"/>
  <c r="C29" i="21"/>
  <c r="C30" i="21"/>
  <c r="C31" i="21"/>
  <c r="C32" i="21"/>
  <c r="C33" i="21"/>
  <c r="C34" i="21"/>
  <c r="C36" i="21"/>
  <c r="C37" i="21"/>
  <c r="C38" i="21"/>
  <c r="B13" i="21"/>
  <c r="B14" i="21"/>
  <c r="B15" i="21"/>
  <c r="B16" i="21"/>
  <c r="B17" i="21"/>
  <c r="B19" i="21"/>
  <c r="B20" i="21"/>
  <c r="B21" i="21"/>
  <c r="B22" i="21"/>
  <c r="B23" i="21"/>
  <c r="B24" i="21"/>
  <c r="B25" i="21"/>
  <c r="B26" i="21"/>
  <c r="B27" i="21"/>
  <c r="B28" i="21"/>
  <c r="B29" i="21"/>
  <c r="B30" i="21"/>
  <c r="B31" i="21"/>
  <c r="B32" i="21"/>
  <c r="B33" i="21"/>
  <c r="B34" i="21"/>
  <c r="B35" i="21"/>
  <c r="B36" i="21"/>
  <c r="B37" i="21"/>
  <c r="B38" i="21"/>
  <c r="C12" i="21"/>
  <c r="B12" i="21"/>
  <c r="H12" i="21"/>
  <c r="L12" i="21"/>
  <c r="P12" i="21"/>
  <c r="T12" i="21"/>
  <c r="X12" i="21"/>
  <c r="AB12" i="21"/>
  <c r="F10" i="20"/>
  <c r="G10" i="20"/>
  <c r="J10" i="20"/>
  <c r="K10" i="20"/>
  <c r="N10" i="20"/>
  <c r="O10" i="20"/>
  <c r="R10" i="20"/>
  <c r="S10" i="20"/>
  <c r="V10" i="20"/>
  <c r="W10" i="20"/>
  <c r="Z10" i="20"/>
  <c r="AA10" i="20"/>
  <c r="B36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X13" i="20"/>
  <c r="X14" i="20"/>
  <c r="X15" i="20"/>
  <c r="X16" i="20"/>
  <c r="X17" i="20"/>
  <c r="X18" i="20"/>
  <c r="X19" i="20"/>
  <c r="X20" i="20"/>
  <c r="X21" i="20"/>
  <c r="X22" i="20"/>
  <c r="X23" i="20"/>
  <c r="X24" i="20"/>
  <c r="X25" i="20"/>
  <c r="X26" i="20"/>
  <c r="X27" i="20"/>
  <c r="X28" i="20"/>
  <c r="X29" i="20"/>
  <c r="X30" i="20"/>
  <c r="X31" i="20"/>
  <c r="X32" i="20"/>
  <c r="X33" i="20"/>
  <c r="X34" i="20"/>
  <c r="X35" i="20"/>
  <c r="X36" i="20"/>
  <c r="X37" i="20"/>
  <c r="X38" i="20"/>
  <c r="T13" i="20"/>
  <c r="T14" i="20"/>
  <c r="T15" i="20"/>
  <c r="T16" i="20"/>
  <c r="T17" i="20"/>
  <c r="T18" i="20"/>
  <c r="T19" i="20"/>
  <c r="T20" i="20"/>
  <c r="T21" i="20"/>
  <c r="T22" i="20"/>
  <c r="T23" i="20"/>
  <c r="T24" i="20"/>
  <c r="T25" i="20"/>
  <c r="T26" i="20"/>
  <c r="T27" i="20"/>
  <c r="T28" i="20"/>
  <c r="T29" i="20"/>
  <c r="T30" i="20"/>
  <c r="T31" i="20"/>
  <c r="T32" i="20"/>
  <c r="T33" i="20"/>
  <c r="T34" i="20"/>
  <c r="T35" i="20"/>
  <c r="T36" i="20"/>
  <c r="T37" i="20"/>
  <c r="T38" i="20"/>
  <c r="P13" i="20"/>
  <c r="P14" i="20"/>
  <c r="P15" i="20"/>
  <c r="P16" i="20"/>
  <c r="P17" i="20"/>
  <c r="P18" i="20"/>
  <c r="P19" i="20"/>
  <c r="P20" i="20"/>
  <c r="P21" i="20"/>
  <c r="P22" i="20"/>
  <c r="P23" i="20"/>
  <c r="P24" i="20"/>
  <c r="P25" i="20"/>
  <c r="P26" i="20"/>
  <c r="P27" i="20"/>
  <c r="P28" i="20"/>
  <c r="P29" i="20"/>
  <c r="P30" i="20"/>
  <c r="P31" i="20"/>
  <c r="P32" i="20"/>
  <c r="P33" i="20"/>
  <c r="P34" i="20"/>
  <c r="P35" i="20"/>
  <c r="P36" i="20"/>
  <c r="P37" i="20"/>
  <c r="P38" i="20"/>
  <c r="L13" i="20"/>
  <c r="L14" i="20"/>
  <c r="L15" i="20"/>
  <c r="L16" i="20"/>
  <c r="L17" i="20"/>
  <c r="L18" i="20"/>
  <c r="L19" i="20"/>
  <c r="L20" i="20"/>
  <c r="L21" i="20"/>
  <c r="L22" i="20"/>
  <c r="L23" i="20"/>
  <c r="L24" i="20"/>
  <c r="L25" i="20"/>
  <c r="L26" i="20"/>
  <c r="L27" i="20"/>
  <c r="L28" i="20"/>
  <c r="L29" i="20"/>
  <c r="L30" i="20"/>
  <c r="L31" i="20"/>
  <c r="L32" i="20"/>
  <c r="L33" i="20"/>
  <c r="L34" i="20"/>
  <c r="L35" i="20"/>
  <c r="L36" i="20"/>
  <c r="L37" i="20"/>
  <c r="L38" i="20"/>
  <c r="H38" i="20"/>
  <c r="H13" i="20"/>
  <c r="H14" i="20"/>
  <c r="H15" i="20"/>
  <c r="H16" i="20"/>
  <c r="H17" i="20"/>
  <c r="H18" i="20"/>
  <c r="H19" i="20"/>
  <c r="H20" i="20"/>
  <c r="H21" i="20"/>
  <c r="H22" i="20"/>
  <c r="H23" i="20"/>
  <c r="H24" i="20"/>
  <c r="H25" i="20"/>
  <c r="H26" i="20"/>
  <c r="H27" i="20"/>
  <c r="H28" i="20"/>
  <c r="H29" i="20"/>
  <c r="H30" i="20"/>
  <c r="H31" i="20"/>
  <c r="H32" i="20"/>
  <c r="H33" i="20"/>
  <c r="H34" i="20"/>
  <c r="H35" i="20"/>
  <c r="H36" i="20"/>
  <c r="H37" i="20"/>
  <c r="C13" i="20"/>
  <c r="C14" i="20"/>
  <c r="C15" i="20"/>
  <c r="C16" i="20"/>
  <c r="C17" i="20"/>
  <c r="C18" i="20"/>
  <c r="C19" i="20"/>
  <c r="C20" i="20"/>
  <c r="C21" i="20"/>
  <c r="C22" i="20"/>
  <c r="C23" i="20"/>
  <c r="C24" i="20"/>
  <c r="C25" i="20"/>
  <c r="C26" i="20"/>
  <c r="C27" i="20"/>
  <c r="C28" i="20"/>
  <c r="C29" i="20"/>
  <c r="C30" i="20"/>
  <c r="C31" i="20"/>
  <c r="C32" i="20"/>
  <c r="C33" i="20"/>
  <c r="C34" i="20"/>
  <c r="C35" i="20"/>
  <c r="C36" i="20"/>
  <c r="C37" i="20"/>
  <c r="C38" i="20"/>
  <c r="B13" i="20"/>
  <c r="B14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7" i="20"/>
  <c r="B38" i="20"/>
  <c r="C12" i="20"/>
  <c r="B12" i="20"/>
  <c r="H12" i="20"/>
  <c r="L12" i="20"/>
  <c r="P12" i="20"/>
  <c r="T12" i="20"/>
  <c r="X12" i="20"/>
  <c r="AB12" i="20"/>
  <c r="D27" i="21" l="1"/>
  <c r="D35" i="21"/>
  <c r="D22" i="21"/>
  <c r="D12" i="20"/>
  <c r="P10" i="20"/>
  <c r="T10" i="20"/>
  <c r="C10" i="20"/>
  <c r="B10" i="20"/>
  <c r="H10" i="20"/>
  <c r="X10" i="20"/>
  <c r="L10" i="20"/>
  <c r="AB10" i="20"/>
  <c r="D38" i="21"/>
  <c r="D37" i="21"/>
  <c r="D32" i="21"/>
  <c r="D29" i="21"/>
  <c r="D26" i="21"/>
  <c r="D25" i="21"/>
  <c r="D24" i="21"/>
  <c r="D21" i="21"/>
  <c r="T10" i="21"/>
  <c r="B10" i="21"/>
  <c r="AB10" i="21"/>
  <c r="X10" i="21"/>
  <c r="P10" i="21"/>
  <c r="C10" i="21"/>
  <c r="H10" i="21"/>
  <c r="D12" i="21"/>
  <c r="L10" i="21"/>
  <c r="D16" i="21"/>
  <c r="D14" i="21"/>
  <c r="D13" i="21"/>
  <c r="D34" i="21"/>
  <c r="D17" i="21"/>
  <c r="D31" i="21"/>
  <c r="D23" i="21"/>
  <c r="D15" i="21"/>
  <c r="D36" i="21"/>
  <c r="D20" i="21"/>
  <c r="D19" i="21"/>
  <c r="D38" i="20"/>
  <c r="D37" i="20"/>
  <c r="D34" i="20"/>
  <c r="D33" i="20"/>
  <c r="D32" i="20"/>
  <c r="D31" i="20"/>
  <c r="D30" i="20"/>
  <c r="D29" i="20"/>
  <c r="D26" i="20"/>
  <c r="D25" i="20"/>
  <c r="D24" i="20"/>
  <c r="D23" i="20"/>
  <c r="D22" i="20"/>
  <c r="D21" i="20"/>
  <c r="D18" i="20"/>
  <c r="D16" i="20"/>
  <c r="D15" i="20"/>
  <c r="D14" i="20"/>
  <c r="D13" i="20"/>
  <c r="D17" i="20"/>
  <c r="D35" i="20"/>
  <c r="D27" i="20"/>
  <c r="D19" i="20"/>
  <c r="D36" i="20"/>
  <c r="D28" i="20"/>
  <c r="D20" i="20"/>
  <c r="D10" i="20" l="1"/>
  <c r="D10" i="21"/>
</calcChain>
</file>

<file path=xl/sharedStrings.xml><?xml version="1.0" encoding="utf-8"?>
<sst xmlns="http://schemas.openxmlformats.org/spreadsheetml/2006/main" count="9463" uniqueCount="420">
  <si>
    <t> </t>
  </si>
  <si>
    <t>Contenido</t>
  </si>
  <si>
    <t>Personal del Departamento de Análisis Estadístico 
que participó en esta Publicación</t>
  </si>
  <si>
    <t>Josette Cristina Ramírez Barahona</t>
  </si>
  <si>
    <t>Supervisión y revisión</t>
  </si>
  <si>
    <t>Dixie Brenes Vindas</t>
  </si>
  <si>
    <t>Carlos Nájera Morales</t>
  </si>
  <si>
    <t>Olga Leitón Aguilar</t>
  </si>
  <si>
    <t>Jorge Soto Calderón</t>
  </si>
  <si>
    <t>Carolina Carmona Chaves</t>
  </si>
  <si>
    <t>Tatiana Román Méndez</t>
  </si>
  <si>
    <t>Valeria Carvajal Camacho</t>
  </si>
  <si>
    <t>Luis Carlos Garro Montero</t>
  </si>
  <si>
    <t>Dirección General:</t>
  </si>
  <si>
    <t>Olmer Núñez Sosa</t>
  </si>
  <si>
    <t>CONTENIDO</t>
  </si>
  <si>
    <t>Número de Cuadro</t>
  </si>
  <si>
    <t>Portada</t>
  </si>
  <si>
    <t>Funcionarios que participaron en la publicación</t>
  </si>
  <si>
    <t>SH</t>
  </si>
  <si>
    <t>Serie Histórica</t>
  </si>
  <si>
    <t>C1</t>
  </si>
  <si>
    <t>Rendimiento Definitivo en Educación Regular, Según  Nivel de Enseñanza, Dependencia Pública, Privada y Subvencionada, Periodo 2002-2022</t>
  </si>
  <si>
    <t>C2</t>
  </si>
  <si>
    <t>Rendimiento Definitivo en Educación Regular, Según  Nivel de Enseñanza, Dependencia Pública, Privada y Subvencionada, Periodo 2002-2022  (Cifras Relativas)</t>
  </si>
  <si>
    <t>C3</t>
  </si>
  <si>
    <t>Rendimiento Definitivo en I y II Ciclos, Según Año Cursado, Dependencia Pública, Privada y Subvencionada, Periodo 2002-2022</t>
  </si>
  <si>
    <t>C4</t>
  </si>
  <si>
    <t>Rendimiento Definitivo en I y II Ciclos, Según Año Cursado, Dependencia Pública, Privada y Subvencionada, Periodo 2002-2022 (Cifras Relativas)</t>
  </si>
  <si>
    <t>C5</t>
  </si>
  <si>
    <t>Rendimiento Definitivo en Escuelas Nocturnas, Según Nivel Cursado, Dependencia Pública, Periodo 2002-2022</t>
  </si>
  <si>
    <t>C6</t>
  </si>
  <si>
    <t>Rendimiento Definitivo en III Ciclo y Educación Diversificada, Diurna y Nocturna, Según Año Cursado,  Dependencia Pública, Privada y Subvencionada, Periodo 2010-2022</t>
  </si>
  <si>
    <t>C7</t>
  </si>
  <si>
    <t>Rendimiento Definitivo en III Ciclo y Educación Diversificada, Diurna y Nocturna, Según Año Cursado, Dependencia Pública, Privada y Subvencionada, Periodo 2010-2022 (Cifras Relativas)</t>
  </si>
  <si>
    <t>C8</t>
  </si>
  <si>
    <t xml:space="preserve">Rendimiento Definitivo en III Ciclo y Educación Diversificada Academica Diurna, Según Ciclo y Año Cursado, Dependencia Pública, Privada y Subvencionada, Periodo 2010-2022  </t>
  </si>
  <si>
    <t>C9</t>
  </si>
  <si>
    <t xml:space="preserve">Rendimiento Definitivo en III Ciclo y Educación Diversificada Académica Diurna, Según Ciclo y Año Cursado, Dependencia Pública, Privada y Subvencionada, Periodo 2010-2022 (Cifras Relativas) </t>
  </si>
  <si>
    <t>C10</t>
  </si>
  <si>
    <t xml:space="preserve">Rendimiento Definitivo en III Ciclo y Educación Diversificada Técnica Diurna, Según Año Cursado, Dependencia Pública, Privada y Subvencionada, Periodo 2010-2022  </t>
  </si>
  <si>
    <t>C11</t>
  </si>
  <si>
    <t xml:space="preserve">Rendimiento Definitivo en III Ciclo y Educación Diversificada Técnica Diurna, Según Año Cursado, Dependencia Pública, Privada y Subvencionada, Periodo 2010-2022 (Cifras Relativas) </t>
  </si>
  <si>
    <t>C12</t>
  </si>
  <si>
    <t xml:space="preserve">Rendimiento Definitivo en III Ciclo y Educación Diversificada Academica Nocturna, Según Ciclo y Año Cursado, Dependencia Pública, Privada y Subvencionada, Periodo 2010-2022  </t>
  </si>
  <si>
    <t>C13</t>
  </si>
  <si>
    <t xml:space="preserve">Rendimiento Definitivo en III Ciclo y Educación Diversificada Académica Nocturna, Según Año Cursado, Dependencia Pública, Privada y Subvencionada, Periodo 2010-2022 (Cifras Relativas) </t>
  </si>
  <si>
    <t>C14</t>
  </si>
  <si>
    <t xml:space="preserve">Rendimiento Definitivo en III Ciclo y Educación Diversificada Técnica Nocturna, Según Año Cursado, Dependencia Pública, Privada y Subvencionada, Periodo 2010-2022  </t>
  </si>
  <si>
    <t>C15</t>
  </si>
  <si>
    <t xml:space="preserve">Rendimiento Definitivo en III Ciclo y Educación Diversificada Técnica Nocturna, Según Año Cursado, Dependencia Pública, Privada y Subvencionada, Periodo 2010-2022 (Cifras Relativas) </t>
  </si>
  <si>
    <t>I-II</t>
  </si>
  <si>
    <t>I y II Ciclos</t>
  </si>
  <si>
    <t>C16</t>
  </si>
  <si>
    <t>Aprobados en I y II Ciclos, Por Año Cursado y Sexo, Según Zona y Dependencia, Año 2022</t>
  </si>
  <si>
    <t>C17</t>
  </si>
  <si>
    <t>Reprobados en I y II Ciclos, Por Año Cursado y Sexo, Según Zona y Dependencia, Año 2022</t>
  </si>
  <si>
    <t>C18</t>
  </si>
  <si>
    <t>Aprobados en I y II Ciclos, Por Año Cursado y Sexo, Según Dirección Regional, Dependencia Pública, Privada y Subvencionada, Año 2022</t>
  </si>
  <si>
    <t>C19</t>
  </si>
  <si>
    <t>Porcentaje de Aprobación en I y II Ciclos, Por Año Cursado y Sexo, Según Dirección Regional, Dependencia Pública, Privada y Subvencionada, Año 2022</t>
  </si>
  <si>
    <t>C20</t>
  </si>
  <si>
    <t>Reprobados en I y II Ciclos, Por Año Cursado y Sexo, Según Dirección Regional, Dependencia Pública, Privada y Subvencionada, Año 2022</t>
  </si>
  <si>
    <t>C21</t>
  </si>
  <si>
    <t>Porcentaje de Reprobación en I y II Ciclos, Por Año Cursado y Sexo, Según Dirección Regional, Dependencia Pública, Privada y Subvencionada, Año 2022</t>
  </si>
  <si>
    <t>C22</t>
  </si>
  <si>
    <t>Aprobados en I y II Ciclos, Por Año Cursado y Sexo, Según Dirección Regional, Dependencia Pública, Año 2022</t>
  </si>
  <si>
    <t>C23</t>
  </si>
  <si>
    <t>Porcentaje en Aprobación en I y II Ciclos, Por Año Cursado y Sexo, Según Dirección Regional, Dependencia Pública, Año 2022</t>
  </si>
  <si>
    <t>C24</t>
  </si>
  <si>
    <t>Reporbados en I y II Ciclos, Por Año Cursado y Sexo, Según Dirección Regional, Dependencia Pública, Año 2022</t>
  </si>
  <si>
    <t>C25</t>
  </si>
  <si>
    <t>Porcentaje en Reporbación en I y II Ciclos, Por Año Cursado y Sexo, Según Dirección Regional, Dependencia Pública, Año 2022</t>
  </si>
  <si>
    <t>C26</t>
  </si>
  <si>
    <t>Aprobados en I y II Ciclos, Por Año Cursado y Sexo, Según Dirección Regional, Dependencia Privada, Año 2022</t>
  </si>
  <si>
    <t>C27</t>
  </si>
  <si>
    <t>Porcentaje en Aprobación en I y II Ciclos, Por Año Cursado y Sexo, Según Dirección Regional, Dependencia Privada, Año 2022</t>
  </si>
  <si>
    <t>C28</t>
  </si>
  <si>
    <t>Reporbados en I y II Ciclos, Por Año Cursado y Sexo, Según Dirección Regional, Dependencia Privada, Año 2022</t>
  </si>
  <si>
    <t>C29</t>
  </si>
  <si>
    <t>Porcentaje en Reporbación en I y II Ciclos, Por Año Cursado y Sexo, Según Dirección Regional, Dependencia Privada, Año 2022</t>
  </si>
  <si>
    <t>C30</t>
  </si>
  <si>
    <t>Aprobados en I y II Ciclos, Por Año Cursado y Sexo, Según Dirección Regional, Dependencia Subvencionada, Año 2022</t>
  </si>
  <si>
    <t>C31</t>
  </si>
  <si>
    <t>Reporbados en I y II Ciclos, Por Año Cursado y Sexo, Según Dirección Regional, Dependencia Subvencionada, Año 2022</t>
  </si>
  <si>
    <t>EN</t>
  </si>
  <si>
    <t>Escuelas Nocturnas</t>
  </si>
  <si>
    <t>C32</t>
  </si>
  <si>
    <t>Aprobados en Escuelas Nocturnas, Por Nivel Cursado y Sexo, Según Dirección Regional,  Dependencia Pública, Año 2022</t>
  </si>
  <si>
    <t>C33</t>
  </si>
  <si>
    <t>Reprobados en Escuelas Nocturnas, Por Nivel Cursado y Sexo, Según Dirección Regional,  Dependencia Pública, Año 2022</t>
  </si>
  <si>
    <t>III-ED</t>
  </si>
  <si>
    <t>III Ciclo y  Educación Diversificada, Diurna y Nocturna</t>
  </si>
  <si>
    <t>C34</t>
  </si>
  <si>
    <t>Aprobados en III Ciclo y Educación Diversificada Diurna y Nocturna, Por Año Cursado y Sexo, Según Zona y Dependencia, Año 2022</t>
  </si>
  <si>
    <t>C35</t>
  </si>
  <si>
    <t>Reprobados en III Ciclo y Educación Diversificada Diurna y Nocturna, Por Año Cursado y Sexo, Según Zona y Dependencia, Año 2022</t>
  </si>
  <si>
    <t>C36</t>
  </si>
  <si>
    <t>Aprobados en III Ciclo y Educación Diversificada Diurna y Nocturna, Por Año Cursado y Sexo, Según Dirección Regional, Dependencia Pública, Privada y Subvencionada, Año 2022</t>
  </si>
  <si>
    <t>C37</t>
  </si>
  <si>
    <t>Porcentaje de Aprobación en III Ciclo y Educación Diversificada Diurna y Nocturna, Por Año Cursado y Sexo, Según Dirección Regional, Dependencia Pública, Privada y Subvencionada, Año 2022</t>
  </si>
  <si>
    <t>C38</t>
  </si>
  <si>
    <t>Reprobados en III Ciclo y Educación Diversificada Diurna y Nocturna, Por Año Cursado y Sexo, Según Dirección Regional, Dependencia Pública, Privada y Subvencionada, Año 2022</t>
  </si>
  <si>
    <t>C39</t>
  </si>
  <si>
    <t>Porcentaje A Reprobación en III Ciclo y Educación Diversificada Diurna y Nocturna, Por Año Cursado y Sexo, Según Dirección Regional, Dependencia Pública, Privada y Subvencionada, Año 2022</t>
  </si>
  <si>
    <t>C40</t>
  </si>
  <si>
    <t>Aprobados en III Ciclo y Educación Diversificada Diurna y Nocturna, Por Año Cursado y Sexo, Según Dirección Regional, Dependencia Pública,  Año 2022</t>
  </si>
  <si>
    <t>C41</t>
  </si>
  <si>
    <t>Porcentaje de Aprobación en III Ciclo y Educación Diversificada Diurna y Nocturna, Por Año Cursado y Sexo, Según Dirección Regional, Dependencia Pública,  Año 2022</t>
  </si>
  <si>
    <t>C42</t>
  </si>
  <si>
    <t>Reprobados en III Ciclo y Educación Diversificada Diurna y Nocturna, Por Año Cursado y Sexo, Según Dirección Regional, Dependencia Pública, Año 2022</t>
  </si>
  <si>
    <t>C43</t>
  </si>
  <si>
    <t>Porcentaje A Reprobación en III Ciclo y Educación Diversificada Diurna y Nocturna, Por Año Cursado y Sexo, Según Dirección Regional, Dependencia Pública,  Año 2022</t>
  </si>
  <si>
    <t>C44</t>
  </si>
  <si>
    <t>Aprobados en III Ciclo y Educación Diversificada Diurna y Nocturna , Por Año Cursado y Sexo, Según Dirección Regional, Dependencia Privada, Año 2022</t>
  </si>
  <si>
    <t>C45</t>
  </si>
  <si>
    <t>Porcentaje de Aprobación en III Ciclo y Educación Diversificada Diurna y Nocturna, Por Año Cursado y Sexo, Según Dirección Regional, Dependencia Privada,  Año 2022</t>
  </si>
  <si>
    <t>C46</t>
  </si>
  <si>
    <t>Reprobados en III Ciclo y Educación Diversificada Diurna y Nocturna , Por Año Cursado y Sexo, Según Dirección Regional, Dependencia Privada, Año 2022</t>
  </si>
  <si>
    <t>C47</t>
  </si>
  <si>
    <t>Porcentaje de Reprobación en III Ciclo y Educación Diversificada Diurna y Nocturna, Por Año Cursado y Sexo, Según Dirección Regional, Dependencia Privada,  Año 2022</t>
  </si>
  <si>
    <t>C48</t>
  </si>
  <si>
    <t>Aprobados en III Ciclo y Educación Diversificada Diurna y Nocturna , Por Año Cursado y Sexo, Según Dirección Regional, Dependencia Subvencionada, Año 2022</t>
  </si>
  <si>
    <t>C49</t>
  </si>
  <si>
    <t>Reprobados en III Ciclo y Educación Diversificada Diurna y Nocturna , Por Año Cursado y Sexo, Según Dirección Regional, Dependencia Subvencionada, Año 2022</t>
  </si>
  <si>
    <t>III-ED (A.D)</t>
  </si>
  <si>
    <t>III Ciclo y Educación Diversificada, Académica Diurna</t>
  </si>
  <si>
    <t>C50</t>
  </si>
  <si>
    <t>Aprobados en III Ciclo y Educación Diversificada, Académica Diurna , Por Año Cursado y Sexo, Según Zona y Dependencia, Año 2022</t>
  </si>
  <si>
    <t>C51</t>
  </si>
  <si>
    <t>Reprobados en III Ciclo y Educación Diversificada Académica Diurna , Por Año Cursado y Sexo, Según Zona y Dependencia, Año 2022</t>
  </si>
  <si>
    <t>C52</t>
  </si>
  <si>
    <t>Aprobados en III Ciclo y Educación Diversificada, Académica Diurna , Por Año Cursado y Sexo, Según Dirección Regional, Dependencia Pública, Privada y Subvencionada,  Año 2022</t>
  </si>
  <si>
    <t>C53</t>
  </si>
  <si>
    <t>Porcentaje de Aprobación en III Ciclo y Educación Diversificada, Académica Diurna , Por Año Cursado y Sexo, Según Dirección Regional, Dependencia Pública, Privada y Subvencionada,  Año 2022</t>
  </si>
  <si>
    <t>C54</t>
  </si>
  <si>
    <t>Reprobados en III Ciclo y Educación Diversificada, Académica Diurna , Por Año Cursado y Sexo, Según Dirección Regional, Dependencia Pública, Privada y Subvencionada,  Año 2022</t>
  </si>
  <si>
    <t>C55</t>
  </si>
  <si>
    <t>Porcentaje de Reprobación en III Ciclo y Educación Diversificada, Académica Diurna , Por Año Cursado y Sexo, Según Dirección Regional, Dependencia Pública, Privada y Subvencionada,  Año 2022</t>
  </si>
  <si>
    <t>III-ED (T.D)</t>
  </si>
  <si>
    <t>III Ciclo y Educación Diversificada, Técnica Diurna</t>
  </si>
  <si>
    <t>C56</t>
  </si>
  <si>
    <t>Aprobados en III Ciclo y Educación Diversificada, Técnica Diurna , Por Año Cursado y Sexo, Según Zona y Dependencia, Año 2022</t>
  </si>
  <si>
    <t>C57</t>
  </si>
  <si>
    <t>Reprobados en III Ciclo y Educación Diversificada Técnica Diurna , Por Año Cursado y Sexo, Según Zona y Dependencia, Año 2022</t>
  </si>
  <si>
    <t>C58</t>
  </si>
  <si>
    <t>Aprobados en III Ciclo y Educación Diversificada, Ténica Diurna , Por Año Cursado y Sexo, Según Dirección Regional, Dependencia Pública, Privada y Subvencionada,  Año 2022</t>
  </si>
  <si>
    <t>C59</t>
  </si>
  <si>
    <t>Porcentaje de Aprobación en III Ciclo y Educación Diversificada, Técnica Diurna , Por Año Cursado y Sexo, Según Dirección Regional, Dependencia Pública, Privada y Subvencionada,  Año 2022</t>
  </si>
  <si>
    <t>C60</t>
  </si>
  <si>
    <t>Reprobados en III Ciclo y Educación Diversificada, Técnica Diurna , Por Año Cursado y Sexo, Según Dirección Regional, Dependencia Pública, Privada y Subvencionada,  Año 2022</t>
  </si>
  <si>
    <t>C61</t>
  </si>
  <si>
    <t>Porcentaje de Reprobación en III Ciclo y Educación Diversificada, Técnica Diurna , Por Año Cursado y Sexo, Según Dirección Regional, Dependencia Pública, Privada y Subvencionada,  Año 2022</t>
  </si>
  <si>
    <t>III-ED (A.N)</t>
  </si>
  <si>
    <t>III Ciclo y Educación Diversificada, Académica Nocturna</t>
  </si>
  <si>
    <t>C62</t>
  </si>
  <si>
    <t>Aprobados en III Ciclo y Educación Diversificada, Académica Nocturna, Por Año Cursado y Sexo, Según Zona y Dependencia, Año 2022</t>
  </si>
  <si>
    <t>C63</t>
  </si>
  <si>
    <t>Reprobados en III Ciclo y Educación Diversificada Académica Nocturna, Por Año Cursado y Sexo, Según Zona y Dependencia, Año 2022</t>
  </si>
  <si>
    <t>C64</t>
  </si>
  <si>
    <t>Aprobados en III Ciclo y Educación Diversificada, Académica Nocturna, Por Año Cursado y Sexo, Según Dirección Regional, Dependencia Pública, Privada,  Año 2022</t>
  </si>
  <si>
    <t>C65</t>
  </si>
  <si>
    <t>Porcentaje de Aprobación en III Ciclo y Educación Diversificada, Académica Nocturna, Por Año Cursado y Sexo, Según Dirección Regional, Dependencia Pública y Privada,  Año 2022</t>
  </si>
  <si>
    <t>C66</t>
  </si>
  <si>
    <t>Reprobados en III Ciclo y Educación Diversificada, Académica Nocturna, Por Año Cursado y Sexo, Según Dirección Regional, Dependencia Pública y Privada,  Año 2022</t>
  </si>
  <si>
    <t>C67</t>
  </si>
  <si>
    <t>Porcentaje de Reprobación en III Ciclo y Educación Diversificada, Académica Nocturna, Por Año Cursado y Sexo, Según Dirección Regional, Dependencia Pública y Privada,  Año 2022</t>
  </si>
  <si>
    <t>III-ED (T.N)</t>
  </si>
  <si>
    <t>III Ciclo y Educación Diversificada, Técnica Nocturna</t>
  </si>
  <si>
    <t>C68</t>
  </si>
  <si>
    <t>Aprobados en III Ciclo y Educación Diversificada, Técnica Nocturna , Por Año Cursado y Sexo, Según Zona y Dependencia, Año 2022</t>
  </si>
  <si>
    <t>C69</t>
  </si>
  <si>
    <t>Reprobados en III Ciclo y Educación Diversificada Técnica Nocturna , Por Año Cursado y Sexo, Según Zona y Dependencia, Año 2022</t>
  </si>
  <si>
    <t>C70</t>
  </si>
  <si>
    <t>Aprobados en III Ciclo y Educación Diversificada, Ténica Nocturna , Por Año Cursado y Sexo, Según Dirección Regional, Dependencia Pública  y Subvencionada,  Año 2022</t>
  </si>
  <si>
    <t>C71</t>
  </si>
  <si>
    <t>Porcentaje de Aprobación en III Ciclo y Educación Diversificada, Técnica Nocturna , Por Año Cursado y Sexo, Según Dirección Regional, Dependencia Pública  y Subvencionada,  Año 2022</t>
  </si>
  <si>
    <t>C72</t>
  </si>
  <si>
    <t>Reprobados en III Ciclo y Educación Diversificada, Técnica Nocturna , Por Año Cursado y Sexo, Según Dirección Regional, Dependencia Pública  y Subvencionada,  Año 2022</t>
  </si>
  <si>
    <t>C73</t>
  </si>
  <si>
    <t>Porcentaje de Reprobación en III Ciclo y Educación Diversificada, Técnica Nocturna , Por Año Cursado y Sexo, Según Dirección Regional, Dependencia Pública  y Subvencionada,  Año 2022</t>
  </si>
  <si>
    <t>CNV</t>
  </si>
  <si>
    <t>Colegios Nacionales Virtuales</t>
  </si>
  <si>
    <t>C74</t>
  </si>
  <si>
    <t>Aprobados en Colegios Nacionales Virtuales, por Año Cursado y Sexo, Según Dirección Regional, Dependencia Pública, Año 2022</t>
  </si>
  <si>
    <t>C75</t>
  </si>
  <si>
    <t>Reprobados en Colegios Nacionales Virtuales, por Año Cursado y Sexo, Según Dirección Regional, Dependencia Pública, Año 2022</t>
  </si>
  <si>
    <t>P-AE</t>
  </si>
  <si>
    <t>Aula Edad</t>
  </si>
  <si>
    <t>C76</t>
  </si>
  <si>
    <t>Aprobados en Programa Aula Edad, Por Nivel Cursado y Sexo, según Dirección Regional, Dependencia Pública, Año 2022</t>
  </si>
  <si>
    <t>C77</t>
  </si>
  <si>
    <t>Reprobados en Programa Aula Edad, Por Nivel Cursado y Sexo, según Dirección Regional, Dependencia Pública, Año 2022</t>
  </si>
  <si>
    <t>Cuadro 1</t>
  </si>
  <si>
    <t xml:space="preserve">Rendimiento Definitivo en Educación Regular, </t>
  </si>
  <si>
    <t xml:space="preserve">Según  Nivel de Enseñanza, </t>
  </si>
  <si>
    <t xml:space="preserve">Dependencia Pública, Privada y Subvencionada, </t>
  </si>
  <si>
    <t>Periodo 2002-2022</t>
  </si>
  <si>
    <t>Nivel Educativo y Rendimiento</t>
  </si>
  <si>
    <t xml:space="preserve">     Matrícula Final</t>
  </si>
  <si>
    <t xml:space="preserve">     Aprobados</t>
  </si>
  <si>
    <t xml:space="preserve">     Reprobados</t>
  </si>
  <si>
    <t>III Ciclo y Educación Diversificada Diurna</t>
  </si>
  <si>
    <t>Académica Diurna</t>
  </si>
  <si>
    <t xml:space="preserve">Técnica Diurna </t>
  </si>
  <si>
    <r>
      <t xml:space="preserve">Fuente: </t>
    </r>
    <r>
      <rPr>
        <sz val="10"/>
        <rFont val="Calibri"/>
        <family val="2"/>
        <scheme val="minor"/>
      </rPr>
      <t>Departamento de Análisis Estadístico, MEP</t>
    </r>
  </si>
  <si>
    <t>Cuadro 2</t>
  </si>
  <si>
    <t>(Cifras Relativas)</t>
  </si>
  <si>
    <t>Cuadro 3</t>
  </si>
  <si>
    <t xml:space="preserve">Rendimiento Definitivo en I y II Ciclos, </t>
  </si>
  <si>
    <t xml:space="preserve">Según Año Cursado, </t>
  </si>
  <si>
    <t>Periodo 2002 -2022</t>
  </si>
  <si>
    <t>Año Cursado</t>
  </si>
  <si>
    <t>Matrícula Final</t>
  </si>
  <si>
    <t>Total</t>
  </si>
  <si>
    <t>I Ciclo</t>
  </si>
  <si>
    <t>1º</t>
  </si>
  <si>
    <t>2º</t>
  </si>
  <si>
    <t>3º</t>
  </si>
  <si>
    <t>II Ciclo</t>
  </si>
  <si>
    <t>4º</t>
  </si>
  <si>
    <t>5º</t>
  </si>
  <si>
    <t>6º</t>
  </si>
  <si>
    <t>Aprobados</t>
  </si>
  <si>
    <t>Reprobados</t>
  </si>
  <si>
    <t>Cuadro 4</t>
  </si>
  <si>
    <t>Cuadro 5</t>
  </si>
  <si>
    <t xml:space="preserve">Rendimiento Definitivo en Escuelas Nocturnas, </t>
  </si>
  <si>
    <t xml:space="preserve">Según Nivel Cursado, </t>
  </si>
  <si>
    <t>Dependencia Pública,</t>
  </si>
  <si>
    <t>Nivel Cursado</t>
  </si>
  <si>
    <t>Cifras Absolutas</t>
  </si>
  <si>
    <t xml:space="preserve">Total </t>
  </si>
  <si>
    <t>I</t>
  </si>
  <si>
    <t>II</t>
  </si>
  <si>
    <t>III</t>
  </si>
  <si>
    <t>IV</t>
  </si>
  <si>
    <t>Cifras Relativas</t>
  </si>
  <si>
    <t>Cuadro 6</t>
  </si>
  <si>
    <t xml:space="preserve">Rendimiento Definitivo en III Ciclo y Educación Diversificada, Diurna y Nocturna, </t>
  </si>
  <si>
    <t>Periodo 2010-2022</t>
  </si>
  <si>
    <t>III Ciclo</t>
  </si>
  <si>
    <t>7º</t>
  </si>
  <si>
    <t>8º</t>
  </si>
  <si>
    <t>9º</t>
  </si>
  <si>
    <t>Educación Diversificada</t>
  </si>
  <si>
    <t>10º</t>
  </si>
  <si>
    <t>11º</t>
  </si>
  <si>
    <t>12º</t>
  </si>
  <si>
    <r>
      <t>Fuente:</t>
    </r>
    <r>
      <rPr>
        <sz val="10"/>
        <rFont val="Calibri"/>
        <family val="2"/>
        <scheme val="minor"/>
      </rPr>
      <t xml:space="preserve"> Departamento de Análisis Estadístico, MEP</t>
    </r>
  </si>
  <si>
    <t>Cuadro 7</t>
  </si>
  <si>
    <t>Cuadro 8</t>
  </si>
  <si>
    <t xml:space="preserve">Rendimiento Definitivo en III Ciclo y Educación Diversificada Académica Diurna, </t>
  </si>
  <si>
    <t>Cuadro 9</t>
  </si>
  <si>
    <t>Cuadro 10</t>
  </si>
  <si>
    <t xml:space="preserve">Rendimiento Definitivo en III Ciclo y Educación Diversificada Técnica Diurna, </t>
  </si>
  <si>
    <t xml:space="preserve">Periodo 2010-2022  </t>
  </si>
  <si>
    <t>Cuadro 11</t>
  </si>
  <si>
    <t>Cuadro 12</t>
  </si>
  <si>
    <t xml:space="preserve">Rendimiento Definitivo en III Ciclo y Educación Diversificada Académica Nocturna, </t>
  </si>
  <si>
    <t>Cuadro 13</t>
  </si>
  <si>
    <t>Cuadro 14</t>
  </si>
  <si>
    <t xml:space="preserve">Rendimiento Definitivo en III Ciclo y Educación Diversificada Técnica Nocturna, </t>
  </si>
  <si>
    <t>Cuadro 15</t>
  </si>
  <si>
    <t>Cuadro 16</t>
  </si>
  <si>
    <t>Aprobados en I y II Ciclos,</t>
  </si>
  <si>
    <t xml:space="preserve"> Por Año Cursado y Sexo, Según Zona y Dependencia, </t>
  </si>
  <si>
    <t>Año 2022</t>
  </si>
  <si>
    <t>Zona y Dependencia</t>
  </si>
  <si>
    <t>Hombre</t>
  </si>
  <si>
    <t>Mujer</t>
  </si>
  <si>
    <t>Pública</t>
  </si>
  <si>
    <t xml:space="preserve">Privada </t>
  </si>
  <si>
    <t>Subvencionada</t>
  </si>
  <si>
    <t>Urbana</t>
  </si>
  <si>
    <t>Rural</t>
  </si>
  <si>
    <t>-</t>
  </si>
  <si>
    <t>Cuadro 17</t>
  </si>
  <si>
    <t>Reprobados en I y II Ciclos,</t>
  </si>
  <si>
    <t>Cuadro 18</t>
  </si>
  <si>
    <t xml:space="preserve"> Por Año Cursado y Sexo, Según Dirección Regional, </t>
  </si>
  <si>
    <t>Dirección Regional</t>
  </si>
  <si>
    <t>San José Central</t>
  </si>
  <si>
    <t>San José Norte</t>
  </si>
  <si>
    <t>San José Oeste</t>
  </si>
  <si>
    <t>Desamparados</t>
  </si>
  <si>
    <t>Puriscal</t>
  </si>
  <si>
    <t>Pérez Zeledón</t>
  </si>
  <si>
    <t>Los Santos</t>
  </si>
  <si>
    <t>Alajuela</t>
  </si>
  <si>
    <t>Occidente</t>
  </si>
  <si>
    <t>San Carlos</t>
  </si>
  <si>
    <t>Zona Norte-Norte</t>
  </si>
  <si>
    <t>Cartago</t>
  </si>
  <si>
    <t>Turrialba</t>
  </si>
  <si>
    <t>Heredia</t>
  </si>
  <si>
    <t>Sarapiqui</t>
  </si>
  <si>
    <t>Liberia</t>
  </si>
  <si>
    <t>Nicoya</t>
  </si>
  <si>
    <t>Santa Cruz</t>
  </si>
  <si>
    <t>Cañas</t>
  </si>
  <si>
    <t>Puntarenas</t>
  </si>
  <si>
    <t>Coto</t>
  </si>
  <si>
    <t>Aguirre</t>
  </si>
  <si>
    <t>Grande del Térraba</t>
  </si>
  <si>
    <t>Peninsular</t>
  </si>
  <si>
    <t>Limón</t>
  </si>
  <si>
    <t>Guápiles</t>
  </si>
  <si>
    <t>Sulá</t>
  </si>
  <si>
    <t>Cuadro 19</t>
  </si>
  <si>
    <t>Porcentaje de Aprobación en I y II Ciclos,</t>
  </si>
  <si>
    <t>Cuadro 20</t>
  </si>
  <si>
    <t>Cuadro 21</t>
  </si>
  <si>
    <t>Porcentaje de Reprobación en I y II Ciclos,</t>
  </si>
  <si>
    <t>Cuadro 22</t>
  </si>
  <si>
    <t xml:space="preserve">Dependencia Pública, </t>
  </si>
  <si>
    <t>Cuadro 23</t>
  </si>
  <si>
    <t>Cuadro 24</t>
  </si>
  <si>
    <t>Cuadro 25</t>
  </si>
  <si>
    <t>Cuadro 26</t>
  </si>
  <si>
    <t xml:space="preserve">Dependencia Privada, </t>
  </si>
  <si>
    <t>Cuadro 27</t>
  </si>
  <si>
    <t>Cuadro 28</t>
  </si>
  <si>
    <t>Cuadro 29</t>
  </si>
  <si>
    <t>Cuadro 30</t>
  </si>
  <si>
    <t xml:space="preserve">Dependencia Subvencionada, </t>
  </si>
  <si>
    <t>Cuadro 31</t>
  </si>
  <si>
    <t>Escuelas 
Nocturnas</t>
  </si>
  <si>
    <t>Cuadro 32</t>
  </si>
  <si>
    <t xml:space="preserve">Aprobados en Escuelas Nocturnas, </t>
  </si>
  <si>
    <t xml:space="preserve">Por Nivel Cursado y Sexo, Según Dirección Regional,  </t>
  </si>
  <si>
    <t>San José  Oeste</t>
  </si>
  <si>
    <t>Cuadro 33</t>
  </si>
  <si>
    <t xml:space="preserve">Reprobados en Escuelas Nocturnas, </t>
  </si>
  <si>
    <t>Cuadro 34</t>
  </si>
  <si>
    <t>Aprobados en III Ciclo y Educación Diversificada Diurna y Nocturna,</t>
  </si>
  <si>
    <t>Cuadro 35</t>
  </si>
  <si>
    <t>Reprobados en III Ciclo y Educación Diversificada Diurna y Nocturna,</t>
  </si>
  <si>
    <t>Cuadro 36</t>
  </si>
  <si>
    <t>Cuadro 37</t>
  </si>
  <si>
    <t>Porcentaje de Aprobación en III Ciclo y Educación Diversificada Diurna y Nocturna,</t>
  </si>
  <si>
    <t>Fuente: Departamento de Análisis Estadístico, MEP</t>
  </si>
  <si>
    <t>Cuadro 38</t>
  </si>
  <si>
    <t>Cuadro 39</t>
  </si>
  <si>
    <t>Porcentaje de Reprobación en III Ciclo y Educación Diversificada Diurna y Nocturna,</t>
  </si>
  <si>
    <t>Cuadro 40</t>
  </si>
  <si>
    <t>Cuadro 41</t>
  </si>
  <si>
    <t>Cuadro 42</t>
  </si>
  <si>
    <t>Cuadro 43</t>
  </si>
  <si>
    <t>Cuadro 44</t>
  </si>
  <si>
    <t>Cuadro 45</t>
  </si>
  <si>
    <t>Cuadro 46</t>
  </si>
  <si>
    <t>Cuadro 47</t>
  </si>
  <si>
    <t>Cuadro 48</t>
  </si>
  <si>
    <t>Cuadro 49</t>
  </si>
  <si>
    <t>Cuadro 50</t>
  </si>
  <si>
    <t>Aprobados en III Ciclo y Educación Diversificada, Académica Diurna,</t>
  </si>
  <si>
    <t>Cuadro 51</t>
  </si>
  <si>
    <t>Reprobados en III Ciclo y Educación Diversificada, Académica Diurna,</t>
  </si>
  <si>
    <t>Cuadro 52</t>
  </si>
  <si>
    <t>Cuadro 53</t>
  </si>
  <si>
    <t>Porcentaje de Aprobación en IIII Ciclo y Educación Diversificada, Académica Diurna,</t>
  </si>
  <si>
    <t>Cuadro 54</t>
  </si>
  <si>
    <t>Cuadro 55</t>
  </si>
  <si>
    <t>Porcentaje de Reprobación en IIII Ciclo y Educación Diversificada, Académica Diurna,</t>
  </si>
  <si>
    <t xml:space="preserve">Año 2022 </t>
  </si>
  <si>
    <t>Cuadro 56</t>
  </si>
  <si>
    <t>Aprobados en III Ciclo y Educación Diversificada, Técnica Diurna,</t>
  </si>
  <si>
    <t>Cuadro 57</t>
  </si>
  <si>
    <t>Reprobados en III Ciclo y Educación Diversificada, Técnica Diurna,</t>
  </si>
  <si>
    <t>Cuadro 58</t>
  </si>
  <si>
    <t>Cuadro 59</t>
  </si>
  <si>
    <t>Porcentaje de Aprobación en IIII Ciclo y Educación Diversificada, Técnica Diurna,</t>
  </si>
  <si>
    <t>Cuadro 60</t>
  </si>
  <si>
    <t>Cuadro 61</t>
  </si>
  <si>
    <t>Porcentaje de Reprobación en IIII Ciclo y Educación Diversificada, Técnica Diurna,</t>
  </si>
  <si>
    <t>Cuadro 62</t>
  </si>
  <si>
    <t xml:space="preserve">Aprobados en III Ciclo y Educación Diversificada, Académica Nocturna, </t>
  </si>
  <si>
    <t>Por Año Cursado y Sexo, Según Zona y Dependencia,</t>
  </si>
  <si>
    <t xml:space="preserve"> Año 2022</t>
  </si>
  <si>
    <t>Cuadro 63</t>
  </si>
  <si>
    <t xml:space="preserve">Reprobados en III Ciclo y Educación Diversificada, Académica Nocturna, </t>
  </si>
  <si>
    <t>Cuadro 64</t>
  </si>
  <si>
    <t>Aprobados en III Ciclo y Educación Diversificada, Académica Nocturna,</t>
  </si>
  <si>
    <t xml:space="preserve">Dependencia Pública y Privada, </t>
  </si>
  <si>
    <t>Cuadro 65</t>
  </si>
  <si>
    <t>Porcentaje de Aprobación en IIII Ciclo y Educación Diversificada, Académica Nocturna,</t>
  </si>
  <si>
    <t>Cuadro 66</t>
  </si>
  <si>
    <t>Reprobados en III Ciclo y Educación Diversificada, Académica Nocturna,</t>
  </si>
  <si>
    <t>Cuadro 67</t>
  </si>
  <si>
    <t>Porcentaje de Reprobación en IIII Ciclo y Educación Diversificada, Académica Nocturna,</t>
  </si>
  <si>
    <t>Cuadro 68</t>
  </si>
  <si>
    <t xml:space="preserve">Aprobados en III Ciclo y Educación Diversificada, Técnica Nocturna, </t>
  </si>
  <si>
    <t xml:space="preserve">Subvencionada </t>
  </si>
  <si>
    <t>Cuadro 69</t>
  </si>
  <si>
    <t xml:space="preserve">Reprobados en III Ciclo y Educación Diversificada, Técnica Nocturna, </t>
  </si>
  <si>
    <t>Cuadro 70</t>
  </si>
  <si>
    <t>Aprobados en III Ciclo y Educación Diversificada, Técnica Nocturna,</t>
  </si>
  <si>
    <t xml:space="preserve">Dependencia Pública y Subvencionada, </t>
  </si>
  <si>
    <t>Cuadro 71</t>
  </si>
  <si>
    <t>Porcentaje de Aprobación en III Ciclo y Educación Diversificada, Técnica Nocturna,</t>
  </si>
  <si>
    <t>Cuadro 72</t>
  </si>
  <si>
    <t>Reprobados en III Ciclo y Educación Diversificada, Técnica Nocturna,</t>
  </si>
  <si>
    <t>Cuadro 73</t>
  </si>
  <si>
    <t>Porcentaje de Reprobación en III Ciclo y Educación Diversificada, Técnica Nocturna,</t>
  </si>
  <si>
    <t>Cuadro 74</t>
  </si>
  <si>
    <t>Aprobados en Colegios Nacionales Virtuales,</t>
  </si>
  <si>
    <t>Cuadro 75</t>
  </si>
  <si>
    <t>Reprobados en Colegios Nacionales Virtuales,</t>
  </si>
  <si>
    <t>Programa Aula Edad</t>
  </si>
  <si>
    <t>Cuadro 76</t>
  </si>
  <si>
    <t>Aprobados en Programa Aula Edad,</t>
  </si>
  <si>
    <t xml:space="preserve"> Por Nivel Cursado y Sexo, Según Dirección Regional, </t>
  </si>
  <si>
    <t>Cuadro 77</t>
  </si>
  <si>
    <t>Reprobados en Programa Aula Edad,</t>
  </si>
  <si>
    <t>Elaboración de cuadros</t>
  </si>
  <si>
    <t>Practicante Escuela de Estadística, UCR</t>
  </si>
  <si>
    <t>Sonia María Arias Madrigal</t>
  </si>
  <si>
    <t>Apoyo Administrativo</t>
  </si>
  <si>
    <t>Revisión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</si>
</sst>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44" formatCode="_-&quot;₡&quot;* #,##0.00_-;\-&quot;₡&quot;* #,##0.00_-;_-&quot;₡&quot;* &quot;-&quot;??_-;_-@_-"/>
    <numFmt numFmtId="164" formatCode="General_)"/>
    <numFmt numFmtId="165" formatCode="0.0%"/>
    <numFmt numFmtId="166" formatCode="_(* #.##0.00_);_(* \(#.##0.00\);_(* &quot;-&quot;??_);_(@_)"/>
    <numFmt numFmtId="167" formatCode="_-* #,##0.0_-;\-* #,##0.0_-;_-* &quot;-&quot;_-;_-@_-"/>
    <numFmt numFmtId="168" formatCode="0.0"/>
    <numFmt numFmtId="169" formatCode="0.0_)"/>
    <numFmt numFmtId="170" formatCode="_-* #,##0_-;\-* #,##0_-;_-* &quot;-&quot;??_-;_-@_-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ourier"/>
      <family val="3"/>
    </font>
    <font>
      <b/>
      <sz val="1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i/>
      <u/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60"/>
      <color theme="4" tint="-0.499984740745262"/>
      <name val="Calibri"/>
      <family val="2"/>
      <scheme val="minor"/>
    </font>
    <font>
      <sz val="8"/>
      <name val="Calibri"/>
      <family val="2"/>
      <scheme val="minor"/>
    </font>
    <font>
      <b/>
      <sz val="37"/>
      <color theme="4" tint="-0.499984740745262"/>
      <name val="Calibri"/>
      <family val="2"/>
      <scheme val="minor"/>
    </font>
    <font>
      <b/>
      <sz val="38"/>
      <color theme="4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color theme="0"/>
      <name val="Arial Black"/>
      <family val="2"/>
    </font>
    <font>
      <b/>
      <sz val="10.5"/>
      <color theme="4" tint="-0.499984740745262"/>
      <name val="Calibri"/>
      <family val="2"/>
      <scheme val="minor"/>
    </font>
    <font>
      <sz val="10.5"/>
      <color theme="1"/>
      <name val="Calibri"/>
      <family val="2"/>
      <scheme val="minor"/>
    </font>
    <font>
      <b/>
      <i/>
      <sz val="10.5"/>
      <name val="Calibri"/>
      <family val="2"/>
      <scheme val="minor"/>
    </font>
    <font>
      <u/>
      <sz val="10.5"/>
      <color theme="4" tint="-0.499984740745262"/>
      <name val="Calibri"/>
      <family val="2"/>
      <scheme val="minor"/>
    </font>
    <font>
      <sz val="10.5"/>
      <name val="Calibri"/>
      <family val="2"/>
      <scheme val="minor"/>
    </font>
    <font>
      <sz val="10"/>
      <name val="Calibri"/>
      <family val="2"/>
    </font>
    <font>
      <b/>
      <sz val="42"/>
      <color theme="1"/>
      <name val="Vijaya"/>
      <family val="2"/>
    </font>
    <font>
      <b/>
      <sz val="36"/>
      <color theme="4" tint="-0.499984740745262"/>
      <name val="Calibri"/>
      <family val="2"/>
      <scheme val="minor"/>
    </font>
    <font>
      <u/>
      <sz val="11"/>
      <color theme="4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b/>
      <u/>
      <sz val="11"/>
      <color theme="4" tint="-0.499984740745262"/>
      <name val="Calibri"/>
      <family val="2"/>
      <scheme val="minor"/>
    </font>
    <font>
      <b/>
      <sz val="10"/>
      <name val="Calibri"/>
      <family val="2"/>
    </font>
    <font>
      <sz val="10.5"/>
      <color theme="4" tint="-0.499984740745262"/>
      <name val="Calibri"/>
      <family val="2"/>
      <scheme val="minor"/>
    </font>
    <font>
      <sz val="10"/>
      <color theme="1"/>
      <name val="Aparajita"/>
      <family val="1"/>
    </font>
    <font>
      <sz val="9"/>
      <name val="Calibri"/>
      <family val="2"/>
      <scheme val="minor"/>
    </font>
    <font>
      <b/>
      <i/>
      <sz val="16"/>
      <color theme="1"/>
      <name val="Aparajita"/>
      <family val="1"/>
    </font>
    <font>
      <b/>
      <i/>
      <sz val="10"/>
      <color theme="1"/>
      <name val="Aparajita"/>
      <family val="1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1"/>
      <color rgb="FF000000"/>
      <name val="Calibri"/>
      <family val="2"/>
    </font>
    <font>
      <b/>
      <u/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0"/>
      <name val="Calibri"/>
      <family val="2"/>
      <scheme val="minor"/>
    </font>
    <font>
      <i/>
      <sz val="10"/>
      <color theme="1"/>
      <name val="Calibri"/>
      <family val="2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18295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2060"/>
        <bgColor indexed="64"/>
      </patternFill>
    </fill>
    <fill>
      <patternFill patternType="solid">
        <fgColor rgb="FFF2DAB1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/>
      <bottom style="medium">
        <color theme="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DashDot">
        <color theme="4" tint="-0.249977111117893"/>
      </left>
      <right/>
      <top style="mediumDashDot">
        <color theme="4" tint="-0.249977111117893"/>
      </top>
      <bottom/>
      <diagonal/>
    </border>
    <border>
      <left/>
      <right/>
      <top style="mediumDashDot">
        <color theme="4" tint="-0.249977111117893"/>
      </top>
      <bottom/>
      <diagonal/>
    </border>
    <border>
      <left/>
      <right style="mediumDashDot">
        <color theme="4" tint="-0.249977111117893"/>
      </right>
      <top style="mediumDashDot">
        <color theme="4" tint="-0.249977111117893"/>
      </top>
      <bottom/>
      <diagonal/>
    </border>
    <border>
      <left style="mediumDashDot">
        <color theme="4" tint="-0.249977111117893"/>
      </left>
      <right/>
      <top/>
      <bottom/>
      <diagonal/>
    </border>
    <border>
      <left/>
      <right style="mediumDashDot">
        <color theme="4" tint="-0.249977111117893"/>
      </right>
      <top/>
      <bottom/>
      <diagonal/>
    </border>
    <border>
      <left style="mediumDashDot">
        <color theme="4" tint="-0.249977111117893"/>
      </left>
      <right/>
      <top/>
      <bottom style="mediumDashDot">
        <color theme="4" tint="-0.249977111117893"/>
      </bottom>
      <diagonal/>
    </border>
    <border>
      <left/>
      <right/>
      <top/>
      <bottom style="mediumDashDot">
        <color theme="4" tint="-0.249977111117893"/>
      </bottom>
      <diagonal/>
    </border>
    <border>
      <left/>
      <right style="mediumDashDot">
        <color theme="4" tint="-0.249977111117893"/>
      </right>
      <top/>
      <bottom style="mediumDashDot">
        <color theme="4" tint="-0.249977111117893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rgb="FFCFAC65"/>
      </left>
      <right/>
      <top style="dotted">
        <color rgb="FFCFAC65"/>
      </top>
      <bottom/>
      <diagonal/>
    </border>
    <border>
      <left/>
      <right/>
      <top style="dotted">
        <color rgb="FFCFAC65"/>
      </top>
      <bottom/>
      <diagonal/>
    </border>
    <border>
      <left/>
      <right style="dotted">
        <color rgb="FFCFAC65"/>
      </right>
      <top style="dotted">
        <color rgb="FFCFAC65"/>
      </top>
      <bottom/>
      <diagonal/>
    </border>
    <border>
      <left style="dotted">
        <color rgb="FFCFAC65"/>
      </left>
      <right/>
      <top/>
      <bottom/>
      <diagonal/>
    </border>
    <border>
      <left/>
      <right style="dotted">
        <color rgb="FFCFAC65"/>
      </right>
      <top/>
      <bottom/>
      <diagonal/>
    </border>
    <border>
      <left style="dotted">
        <color rgb="FFCFAC65"/>
      </left>
      <right/>
      <top/>
      <bottom style="dotted">
        <color rgb="FFCFAC65"/>
      </bottom>
      <diagonal/>
    </border>
    <border>
      <left/>
      <right/>
      <top/>
      <bottom style="dotted">
        <color rgb="FFCFAC65"/>
      </bottom>
      <diagonal/>
    </border>
    <border>
      <left/>
      <right style="dotted">
        <color rgb="FFCFAC65"/>
      </right>
      <top/>
      <bottom style="dotted">
        <color rgb="FFCFAC65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000000"/>
      </bottom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164" fontId="2" fillId="0" borderId="0"/>
    <xf numFmtId="0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8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251">
    <xf numFmtId="0" fontId="0" fillId="0" borderId="0" xfId="0"/>
    <xf numFmtId="164" fontId="5" fillId="0" borderId="0" xfId="2" applyFont="1" applyAlignment="1">
      <alignment vertical="center"/>
    </xf>
    <xf numFmtId="164" fontId="6" fillId="0" borderId="0" xfId="2" applyFont="1" applyAlignment="1">
      <alignment horizontal="center" vertical="center"/>
    </xf>
    <xf numFmtId="164" fontId="7" fillId="0" borderId="0" xfId="2" applyFont="1" applyAlignment="1">
      <alignment horizontal="center" vertical="center"/>
    </xf>
    <xf numFmtId="164" fontId="7" fillId="0" borderId="0" xfId="2" applyFont="1" applyAlignment="1">
      <alignment vertical="center"/>
    </xf>
    <xf numFmtId="164" fontId="7" fillId="0" borderId="0" xfId="2" applyFont="1" applyAlignment="1">
      <alignment horizontal="left" vertical="center"/>
    </xf>
    <xf numFmtId="164" fontId="7" fillId="0" borderId="0" xfId="2" applyFont="1" applyAlignment="1">
      <alignment horizontal="right" vertical="center"/>
    </xf>
    <xf numFmtId="164" fontId="6" fillId="0" borderId="0" xfId="2" applyFont="1" applyAlignment="1">
      <alignment horizontal="right" vertical="center"/>
    </xf>
    <xf numFmtId="164" fontId="5" fillId="0" borderId="0" xfId="2" applyFont="1" applyAlignment="1">
      <alignment horizontal="right" vertical="center"/>
    </xf>
    <xf numFmtId="164" fontId="7" fillId="0" borderId="0" xfId="2" quotePrefix="1" applyFont="1" applyAlignment="1">
      <alignment horizontal="left" vertical="center"/>
    </xf>
    <xf numFmtId="164" fontId="5" fillId="0" borderId="0" xfId="2" quotePrefix="1" applyFont="1" applyAlignment="1">
      <alignment vertical="center"/>
    </xf>
    <xf numFmtId="164" fontId="6" fillId="0" borderId="0" xfId="2" applyFont="1" applyAlignment="1">
      <alignment horizontal="center" vertical="center" wrapText="1"/>
    </xf>
    <xf numFmtId="164" fontId="5" fillId="0" borderId="0" xfId="2" applyFont="1" applyAlignment="1">
      <alignment horizontal="left" vertical="center"/>
    </xf>
    <xf numFmtId="166" fontId="9" fillId="0" borderId="0" xfId="4" applyFont="1" applyFill="1" applyBorder="1" applyAlignment="1">
      <alignment vertical="center"/>
    </xf>
    <xf numFmtId="0" fontId="3" fillId="0" borderId="0" xfId="3" applyFont="1" applyAlignment="1">
      <alignment horizontal="left" vertical="center"/>
    </xf>
    <xf numFmtId="0" fontId="9" fillId="0" borderId="0" xfId="3" applyFont="1" applyAlignment="1">
      <alignment vertical="center"/>
    </xf>
    <xf numFmtId="0" fontId="4" fillId="2" borderId="0" xfId="3" applyFont="1" applyFill="1" applyAlignment="1">
      <alignment vertical="center"/>
    </xf>
    <xf numFmtId="0" fontId="4" fillId="2" borderId="0" xfId="3" applyFont="1" applyFill="1" applyAlignment="1">
      <alignment horizontal="center" vertical="center"/>
    </xf>
    <xf numFmtId="166" fontId="6" fillId="0" borderId="0" xfId="5" applyFont="1" applyFill="1" applyBorder="1" applyAlignment="1">
      <alignment horizontal="center" vertical="center"/>
    </xf>
    <xf numFmtId="166" fontId="6" fillId="0" borderId="0" xfId="5" applyFont="1" applyFill="1" applyBorder="1" applyAlignment="1">
      <alignment horizontal="left" vertical="center"/>
    </xf>
    <xf numFmtId="166" fontId="7" fillId="0" borderId="0" xfId="5" applyFont="1" applyFill="1" applyAlignment="1">
      <alignment vertical="center"/>
    </xf>
    <xf numFmtId="166" fontId="6" fillId="0" borderId="0" xfId="5" applyFont="1" applyFill="1" applyAlignment="1">
      <alignment horizontal="left" vertical="center"/>
    </xf>
    <xf numFmtId="0" fontId="10" fillId="0" borderId="0" xfId="0" applyFont="1"/>
    <xf numFmtId="0" fontId="6" fillId="0" borderId="0" xfId="3" applyFont="1" applyAlignment="1">
      <alignment vertical="center"/>
    </xf>
    <xf numFmtId="0" fontId="6" fillId="0" borderId="0" xfId="3" applyFont="1" applyAlignment="1">
      <alignment horizontal="left" vertical="center" indent="1"/>
    </xf>
    <xf numFmtId="0" fontId="0" fillId="0" borderId="0" xfId="0" applyAlignment="1">
      <alignment horizontal="center"/>
    </xf>
    <xf numFmtId="0" fontId="10" fillId="0" borderId="0" xfId="0" applyFont="1" applyAlignment="1">
      <alignment horizontal="center"/>
    </xf>
    <xf numFmtId="41" fontId="7" fillId="0" borderId="0" xfId="6" applyFont="1" applyBorder="1" applyAlignment="1">
      <alignment horizontal="right" vertical="center"/>
    </xf>
    <xf numFmtId="41" fontId="5" fillId="0" borderId="0" xfId="6" applyFont="1" applyBorder="1" applyAlignment="1">
      <alignment vertical="center"/>
    </xf>
    <xf numFmtId="164" fontId="7" fillId="0" borderId="2" xfId="2" quotePrefix="1" applyFont="1" applyBorder="1" applyAlignment="1">
      <alignment horizontal="left" vertical="center"/>
    </xf>
    <xf numFmtId="41" fontId="7" fillId="0" borderId="2" xfId="6" applyFont="1" applyBorder="1" applyAlignment="1">
      <alignment horizontal="right" vertical="center"/>
    </xf>
    <xf numFmtId="164" fontId="3" fillId="0" borderId="0" xfId="2" applyFont="1" applyAlignment="1">
      <alignment horizontal="center" vertical="center"/>
    </xf>
    <xf numFmtId="41" fontId="7" fillId="0" borderId="3" xfId="6" applyFont="1" applyBorder="1" applyAlignment="1">
      <alignment horizontal="right" vertical="center"/>
    </xf>
    <xf numFmtId="164" fontId="6" fillId="0" borderId="0" xfId="2" applyFont="1" applyAlignment="1">
      <alignment horizontal="left" vertical="center"/>
    </xf>
    <xf numFmtId="164" fontId="5" fillId="0" borderId="0" xfId="2" applyFont="1" applyAlignment="1">
      <alignment horizontal="center" vertical="center"/>
    </xf>
    <xf numFmtId="164" fontId="5" fillId="0" borderId="0" xfId="2" applyFont="1" applyAlignment="1">
      <alignment horizontal="centerContinuous" vertical="center"/>
    </xf>
    <xf numFmtId="0" fontId="12" fillId="0" borderId="0" xfId="0" applyFont="1"/>
    <xf numFmtId="167" fontId="7" fillId="0" borderId="0" xfId="6" applyNumberFormat="1" applyFont="1" applyBorder="1" applyAlignment="1">
      <alignment horizontal="right" vertical="center"/>
    </xf>
    <xf numFmtId="167" fontId="5" fillId="0" borderId="0" xfId="6" applyNumberFormat="1" applyFont="1" applyBorder="1" applyAlignment="1">
      <alignment vertical="center"/>
    </xf>
    <xf numFmtId="167" fontId="7" fillId="0" borderId="2" xfId="6" applyNumberFormat="1" applyFont="1" applyBorder="1" applyAlignment="1">
      <alignment horizontal="right" vertical="center"/>
    </xf>
    <xf numFmtId="41" fontId="7" fillId="0" borderId="0" xfId="6" applyFont="1" applyFill="1" applyBorder="1" applyAlignment="1">
      <alignment horizontal="right" vertical="center"/>
    </xf>
    <xf numFmtId="167" fontId="7" fillId="0" borderId="0" xfId="6" applyNumberFormat="1" applyFont="1" applyBorder="1" applyAlignment="1">
      <alignment horizontal="center" vertical="center"/>
    </xf>
    <xf numFmtId="168" fontId="0" fillId="0" borderId="0" xfId="1" applyNumberFormat="1" applyFont="1"/>
    <xf numFmtId="168" fontId="0" fillId="0" borderId="3" xfId="1" applyNumberFormat="1" applyFont="1" applyBorder="1"/>
    <xf numFmtId="41" fontId="6" fillId="0" borderId="0" xfId="6" applyFont="1" applyAlignment="1">
      <alignment horizontal="right" vertical="center"/>
    </xf>
    <xf numFmtId="41" fontId="7" fillId="0" borderId="0" xfId="6" applyFont="1" applyAlignment="1">
      <alignment horizontal="right" vertical="center"/>
    </xf>
    <xf numFmtId="41" fontId="7" fillId="0" borderId="0" xfId="6" applyFont="1" applyFill="1" applyAlignment="1">
      <alignment horizontal="right" vertical="center"/>
    </xf>
    <xf numFmtId="164" fontId="7" fillId="0" borderId="3" xfId="2" applyFont="1" applyBorder="1" applyAlignment="1">
      <alignment horizontal="center" vertical="center"/>
    </xf>
    <xf numFmtId="167" fontId="6" fillId="0" borderId="0" xfId="6" applyNumberFormat="1" applyFont="1" applyFill="1" applyBorder="1" applyAlignment="1" applyProtection="1">
      <alignment horizontal="right" vertical="center"/>
    </xf>
    <xf numFmtId="167" fontId="7" fillId="0" borderId="0" xfId="6" applyNumberFormat="1" applyFont="1" applyFill="1" applyBorder="1" applyAlignment="1" applyProtection="1">
      <alignment horizontal="right" vertical="center"/>
    </xf>
    <xf numFmtId="167" fontId="7" fillId="0" borderId="2" xfId="6" applyNumberFormat="1" applyFont="1" applyFill="1" applyBorder="1" applyAlignment="1" applyProtection="1">
      <alignment horizontal="right" vertical="center"/>
    </xf>
    <xf numFmtId="41" fontId="6" fillId="0" borderId="0" xfId="6" applyFont="1" applyFill="1" applyBorder="1" applyAlignment="1" applyProtection="1">
      <alignment horizontal="right" vertical="center"/>
    </xf>
    <xf numFmtId="41" fontId="7" fillId="0" borderId="0" xfId="6" applyFont="1" applyFill="1" applyBorder="1" applyAlignment="1" applyProtection="1">
      <alignment horizontal="right" vertical="center"/>
    </xf>
    <xf numFmtId="41" fontId="7" fillId="0" borderId="0" xfId="6" applyFont="1" applyBorder="1" applyAlignment="1">
      <alignment vertical="center"/>
    </xf>
    <xf numFmtId="41" fontId="7" fillId="0" borderId="2" xfId="6" applyFont="1" applyFill="1" applyBorder="1" applyAlignment="1" applyProtection="1">
      <alignment horizontal="right" vertical="center"/>
    </xf>
    <xf numFmtId="41" fontId="7" fillId="0" borderId="3" xfId="6" applyFont="1" applyFill="1" applyBorder="1" applyAlignment="1" applyProtection="1">
      <alignment horizontal="right" vertical="center"/>
    </xf>
    <xf numFmtId="169" fontId="6" fillId="0" borderId="0" xfId="2" applyNumberFormat="1" applyFont="1" applyAlignment="1">
      <alignment horizontal="right" vertical="center"/>
    </xf>
    <xf numFmtId="169" fontId="7" fillId="0" borderId="0" xfId="2" applyNumberFormat="1" applyFont="1" applyAlignment="1">
      <alignment horizontal="right" vertical="center"/>
    </xf>
    <xf numFmtId="169" fontId="7" fillId="0" borderId="3" xfId="2" applyNumberFormat="1" applyFont="1" applyBorder="1" applyAlignment="1">
      <alignment horizontal="right" vertical="center"/>
    </xf>
    <xf numFmtId="164" fontId="6" fillId="0" borderId="0" xfId="2" applyFont="1" applyAlignment="1">
      <alignment horizontal="left" vertical="center" wrapText="1"/>
    </xf>
    <xf numFmtId="166" fontId="7" fillId="0" borderId="3" xfId="5" applyFont="1" applyFill="1" applyBorder="1" applyAlignment="1">
      <alignment vertical="center"/>
    </xf>
    <xf numFmtId="0" fontId="0" fillId="0" borderId="3" xfId="0" applyBorder="1"/>
    <xf numFmtId="168" fontId="0" fillId="0" borderId="0" xfId="0" applyNumberFormat="1" applyAlignment="1">
      <alignment horizontal="right"/>
    </xf>
    <xf numFmtId="168" fontId="0" fillId="0" borderId="0" xfId="0" applyNumberFormat="1" applyAlignment="1">
      <alignment horizontal="right" vertical="center"/>
    </xf>
    <xf numFmtId="168" fontId="0" fillId="0" borderId="3" xfId="0" applyNumberFormat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3" xfId="0" applyBorder="1" applyAlignment="1">
      <alignment horizontal="right" vertical="center"/>
    </xf>
    <xf numFmtId="41" fontId="6" fillId="0" borderId="0" xfId="6" applyFont="1" applyFill="1" applyAlignment="1" applyProtection="1">
      <alignment horizontal="right" vertical="center"/>
    </xf>
    <xf numFmtId="41" fontId="7" fillId="0" borderId="0" xfId="6" applyFont="1" applyFill="1" applyAlignment="1" applyProtection="1">
      <alignment horizontal="right" vertical="center"/>
    </xf>
    <xf numFmtId="167" fontId="6" fillId="0" borderId="0" xfId="6" applyNumberFormat="1" applyFont="1" applyBorder="1" applyAlignment="1">
      <alignment horizontal="right" vertical="center"/>
    </xf>
    <xf numFmtId="167" fontId="7" fillId="0" borderId="3" xfId="6" applyNumberFormat="1" applyFont="1" applyBorder="1" applyAlignment="1">
      <alignment horizontal="right" vertical="center"/>
    </xf>
    <xf numFmtId="167" fontId="6" fillId="0" borderId="0" xfId="6" applyNumberFormat="1" applyFont="1" applyAlignment="1">
      <alignment horizontal="right" vertical="center"/>
    </xf>
    <xf numFmtId="167" fontId="7" fillId="0" borderId="0" xfId="6" applyNumberFormat="1" applyFont="1" applyAlignment="1">
      <alignment horizontal="right" vertical="center"/>
    </xf>
    <xf numFmtId="167" fontId="7" fillId="0" borderId="0" xfId="6" applyNumberFormat="1" applyFont="1" applyFill="1" applyAlignment="1">
      <alignment horizontal="right" vertical="center"/>
    </xf>
    <xf numFmtId="167" fontId="5" fillId="0" borderId="0" xfId="6" applyNumberFormat="1" applyFont="1" applyAlignment="1">
      <alignment horizontal="right" vertical="center"/>
    </xf>
    <xf numFmtId="168" fontId="10" fillId="0" borderId="0" xfId="0" applyNumberFormat="1" applyFont="1" applyAlignment="1">
      <alignment horizontal="right" vertical="center"/>
    </xf>
    <xf numFmtId="165" fontId="0" fillId="0" borderId="0" xfId="1" applyNumberFormat="1" applyFont="1" applyFill="1" applyAlignment="1">
      <alignment horizontal="right" vertical="center"/>
    </xf>
    <xf numFmtId="168" fontId="0" fillId="0" borderId="0" xfId="1" applyNumberFormat="1" applyFont="1" applyAlignment="1">
      <alignment horizontal="right"/>
    </xf>
    <xf numFmtId="168" fontId="0" fillId="0" borderId="3" xfId="1" applyNumberFormat="1" applyFont="1" applyBorder="1" applyAlignment="1">
      <alignment horizontal="right"/>
    </xf>
    <xf numFmtId="168" fontId="10" fillId="0" borderId="0" xfId="1" applyNumberFormat="1" applyFont="1" applyFill="1"/>
    <xf numFmtId="168" fontId="0" fillId="0" borderId="0" xfId="1" applyNumberFormat="1" applyFont="1" applyFill="1" applyAlignment="1">
      <alignment horizontal="center"/>
    </xf>
    <xf numFmtId="168" fontId="0" fillId="0" borderId="0" xfId="1" applyNumberFormat="1" applyFont="1" applyFill="1"/>
    <xf numFmtId="168" fontId="0" fillId="0" borderId="3" xfId="1" applyNumberFormat="1" applyFont="1" applyFill="1" applyBorder="1" applyAlignment="1">
      <alignment horizontal="center"/>
    </xf>
    <xf numFmtId="168" fontId="10" fillId="0" borderId="3" xfId="1" applyNumberFormat="1" applyFont="1" applyFill="1" applyBorder="1"/>
    <xf numFmtId="0" fontId="13" fillId="0" borderId="5" xfId="0" applyFont="1" applyBorder="1" applyAlignment="1">
      <alignment vertical="center" wrapText="1"/>
    </xf>
    <xf numFmtId="0" fontId="13" fillId="0" borderId="6" xfId="0" applyFont="1" applyBorder="1" applyAlignment="1">
      <alignment vertical="center" wrapText="1"/>
    </xf>
    <xf numFmtId="0" fontId="13" fillId="0" borderId="7" xfId="0" applyFont="1" applyBorder="1" applyAlignment="1">
      <alignment vertical="center" wrapText="1"/>
    </xf>
    <xf numFmtId="0" fontId="13" fillId="0" borderId="8" xfId="0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13" fillId="0" borderId="9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13" fillId="0" borderId="12" xfId="0" applyFont="1" applyBorder="1" applyAlignment="1">
      <alignment vertical="center" wrapText="1"/>
    </xf>
    <xf numFmtId="164" fontId="15" fillId="0" borderId="0" xfId="2" applyFont="1" applyAlignment="1">
      <alignment vertical="center"/>
    </xf>
    <xf numFmtId="164" fontId="3" fillId="0" borderId="0" xfId="2" applyFont="1" applyAlignment="1">
      <alignment horizontal="left" vertical="center"/>
    </xf>
    <xf numFmtId="0" fontId="7" fillId="0" borderId="0" xfId="3" applyFont="1" applyAlignment="1">
      <alignment horizontal="left" vertical="center" indent="1"/>
    </xf>
    <xf numFmtId="164" fontId="7" fillId="0" borderId="0" xfId="2" quotePrefix="1" applyFont="1" applyAlignment="1">
      <alignment horizontal="left" vertical="center" indent="1"/>
    </xf>
    <xf numFmtId="164" fontId="7" fillId="0" borderId="0" xfId="2" applyFont="1" applyAlignment="1">
      <alignment horizontal="left" vertical="center" indent="1"/>
    </xf>
    <xf numFmtId="164" fontId="7" fillId="0" borderId="3" xfId="2" applyFont="1" applyBorder="1" applyAlignment="1">
      <alignment horizontal="left" vertical="center" indent="1"/>
    </xf>
    <xf numFmtId="170" fontId="10" fillId="0" borderId="0" xfId="0" applyNumberFormat="1" applyFont="1"/>
    <xf numFmtId="170" fontId="0" fillId="0" borderId="0" xfId="0" applyNumberFormat="1"/>
    <xf numFmtId="170" fontId="10" fillId="0" borderId="0" xfId="0" applyNumberFormat="1" applyFont="1" applyAlignment="1">
      <alignment horizontal="right" vertical="center"/>
    </xf>
    <xf numFmtId="170" fontId="0" fillId="0" borderId="0" xfId="0" applyNumberFormat="1" applyAlignment="1">
      <alignment horizontal="right" vertical="center"/>
    </xf>
    <xf numFmtId="170" fontId="0" fillId="0" borderId="3" xfId="0" applyNumberFormat="1" applyBorder="1" applyAlignment="1">
      <alignment horizontal="right" vertical="center"/>
    </xf>
    <xf numFmtId="168" fontId="0" fillId="0" borderId="0" xfId="0" applyNumberFormat="1"/>
    <xf numFmtId="168" fontId="0" fillId="0" borderId="3" xfId="0" applyNumberFormat="1" applyBorder="1"/>
    <xf numFmtId="170" fontId="0" fillId="0" borderId="3" xfId="0" applyNumberFormat="1" applyBorder="1"/>
    <xf numFmtId="168" fontId="10" fillId="0" borderId="0" xfId="0" applyNumberFormat="1" applyFont="1"/>
    <xf numFmtId="170" fontId="3" fillId="0" borderId="0" xfId="3" applyNumberFormat="1" applyFont="1" applyAlignment="1">
      <alignment horizontal="left" vertical="center"/>
    </xf>
    <xf numFmtId="0" fontId="9" fillId="0" borderId="0" xfId="3" applyFont="1" applyAlignment="1">
      <alignment horizontal="left" vertical="center"/>
    </xf>
    <xf numFmtId="0" fontId="6" fillId="0" borderId="0" xfId="3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0" fontId="0" fillId="0" borderId="0" xfId="0" applyAlignment="1">
      <alignment horizontal="left" indent="1"/>
    </xf>
    <xf numFmtId="0" fontId="0" fillId="0" borderId="3" xfId="0" applyBorder="1" applyAlignment="1">
      <alignment horizontal="left" vertical="center" indent="1"/>
    </xf>
    <xf numFmtId="170" fontId="10" fillId="0" borderId="0" xfId="8" applyNumberFormat="1" applyFont="1" applyAlignment="1">
      <alignment horizontal="right" vertical="center"/>
    </xf>
    <xf numFmtId="170" fontId="0" fillId="0" borderId="0" xfId="8" applyNumberFormat="1" applyFont="1" applyAlignment="1">
      <alignment horizontal="right" vertical="center"/>
    </xf>
    <xf numFmtId="0" fontId="0" fillId="0" borderId="3" xfId="0" applyBorder="1" applyAlignment="1">
      <alignment horizontal="left" indent="1"/>
    </xf>
    <xf numFmtId="166" fontId="6" fillId="0" borderId="0" xfId="5" applyFont="1" applyFill="1" applyBorder="1" applyAlignment="1">
      <alignment horizontal="left" vertical="center" indent="1"/>
    </xf>
    <xf numFmtId="166" fontId="7" fillId="0" borderId="0" xfId="5" applyFont="1" applyFill="1" applyAlignment="1">
      <alignment horizontal="left" vertical="center" indent="1"/>
    </xf>
    <xf numFmtId="166" fontId="6" fillId="0" borderId="0" xfId="5" applyFont="1" applyFill="1" applyAlignment="1">
      <alignment horizontal="left" vertical="center" indent="1"/>
    </xf>
    <xf numFmtId="166" fontId="7" fillId="0" borderId="3" xfId="5" applyFont="1" applyFill="1" applyBorder="1" applyAlignment="1">
      <alignment horizontal="left" vertical="center" indent="1"/>
    </xf>
    <xf numFmtId="0" fontId="7" fillId="0" borderId="0" xfId="3" quotePrefix="1" applyFont="1" applyAlignment="1">
      <alignment horizontal="left" vertical="center" indent="1"/>
    </xf>
    <xf numFmtId="0" fontId="7" fillId="0" borderId="3" xfId="3" applyFont="1" applyBorder="1" applyAlignment="1">
      <alignment horizontal="left" vertical="center" indent="1"/>
    </xf>
    <xf numFmtId="0" fontId="9" fillId="0" borderId="0" xfId="3" applyFont="1" applyAlignment="1">
      <alignment horizontal="left" vertical="center" indent="1"/>
    </xf>
    <xf numFmtId="0" fontId="7" fillId="0" borderId="0" xfId="3" applyFont="1" applyAlignment="1">
      <alignment horizontal="left" vertical="center" indent="2"/>
    </xf>
    <xf numFmtId="0" fontId="7" fillId="0" borderId="3" xfId="3" applyFont="1" applyBorder="1" applyAlignment="1">
      <alignment horizontal="left" vertical="center" indent="2"/>
    </xf>
    <xf numFmtId="0" fontId="7" fillId="0" borderId="0" xfId="3" applyFont="1" applyAlignment="1">
      <alignment horizontal="left" indent="2"/>
    </xf>
    <xf numFmtId="0" fontId="10" fillId="0" borderId="0" xfId="0" applyFont="1" applyAlignment="1">
      <alignment horizontal="left"/>
    </xf>
    <xf numFmtId="0" fontId="25" fillId="0" borderId="0" xfId="0" applyFont="1"/>
    <xf numFmtId="0" fontId="26" fillId="0" borderId="0" xfId="0" applyFont="1" applyAlignment="1">
      <alignment vertical="center" wrapText="1"/>
    </xf>
    <xf numFmtId="0" fontId="6" fillId="3" borderId="0" xfId="0" applyFont="1" applyFill="1" applyAlignment="1">
      <alignment vertical="center" wrapText="1"/>
    </xf>
    <xf numFmtId="41" fontId="6" fillId="0" borderId="0" xfId="6" applyFont="1" applyFill="1" applyBorder="1" applyAlignment="1">
      <alignment horizontal="right" vertical="center"/>
    </xf>
    <xf numFmtId="166" fontId="6" fillId="0" borderId="0" xfId="5" applyFont="1" applyFill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0" fillId="0" borderId="17" xfId="0" applyBorder="1"/>
    <xf numFmtId="0" fontId="0" fillId="0" borderId="18" xfId="0" applyBorder="1"/>
    <xf numFmtId="0" fontId="29" fillId="0" borderId="13" xfId="0" applyFont="1" applyBorder="1"/>
    <xf numFmtId="0" fontId="3" fillId="0" borderId="0" xfId="3" quotePrefix="1" applyFont="1" applyAlignment="1">
      <alignment vertical="center"/>
    </xf>
    <xf numFmtId="0" fontId="3" fillId="0" borderId="0" xfId="3" applyFont="1" applyAlignment="1">
      <alignment vertical="center"/>
    </xf>
    <xf numFmtId="0" fontId="31" fillId="0" borderId="0" xfId="0" applyFont="1"/>
    <xf numFmtId="0" fontId="0" fillId="0" borderId="0" xfId="0" applyAlignment="1">
      <alignment horizontal="right" vertical="center" wrapText="1"/>
    </xf>
    <xf numFmtId="168" fontId="0" fillId="0" borderId="0" xfId="0" applyNumberFormat="1" applyAlignment="1">
      <alignment horizontal="right" vertical="center" wrapText="1"/>
    </xf>
    <xf numFmtId="168" fontId="0" fillId="0" borderId="3" xfId="0" applyNumberFormat="1" applyBorder="1" applyAlignment="1">
      <alignment horizontal="right" vertical="center" wrapText="1"/>
    </xf>
    <xf numFmtId="0" fontId="28" fillId="3" borderId="19" xfId="7" applyFont="1" applyFill="1" applyBorder="1" applyAlignment="1">
      <alignment vertical="center" wrapText="1"/>
    </xf>
    <xf numFmtId="0" fontId="21" fillId="3" borderId="20" xfId="0" applyFont="1" applyFill="1" applyBorder="1" applyAlignment="1">
      <alignment vertical="center" wrapText="1"/>
    </xf>
    <xf numFmtId="170" fontId="0" fillId="0" borderId="0" xfId="0" applyNumberFormat="1" applyAlignment="1">
      <alignment horizontal="right"/>
    </xf>
    <xf numFmtId="168" fontId="0" fillId="0" borderId="3" xfId="0" applyNumberFormat="1" applyBorder="1" applyAlignment="1">
      <alignment horizontal="right"/>
    </xf>
    <xf numFmtId="0" fontId="4" fillId="4" borderId="0" xfId="3" applyFont="1" applyFill="1" applyAlignment="1">
      <alignment horizontal="center" vertical="center" wrapText="1"/>
    </xf>
    <xf numFmtId="164" fontId="12" fillId="0" borderId="0" xfId="2" applyFont="1" applyAlignment="1">
      <alignment vertical="center"/>
    </xf>
    <xf numFmtId="164" fontId="33" fillId="0" borderId="0" xfId="2" applyFont="1" applyAlignment="1">
      <alignment vertical="center"/>
    </xf>
    <xf numFmtId="0" fontId="34" fillId="0" borderId="0" xfId="0" applyFont="1" applyAlignment="1">
      <alignment vertical="center" wrapText="1"/>
    </xf>
    <xf numFmtId="164" fontId="1" fillId="0" borderId="0" xfId="2" applyFont="1" applyAlignment="1">
      <alignment vertical="center"/>
    </xf>
    <xf numFmtId="164" fontId="33" fillId="0" borderId="22" xfId="2" applyFont="1" applyBorder="1" applyAlignment="1">
      <alignment vertical="center"/>
    </xf>
    <xf numFmtId="164" fontId="33" fillId="0" borderId="23" xfId="2" applyFont="1" applyBorder="1" applyAlignment="1">
      <alignment vertical="center"/>
    </xf>
    <xf numFmtId="164" fontId="33" fillId="0" borderId="24" xfId="2" applyFont="1" applyBorder="1" applyAlignment="1">
      <alignment vertical="center"/>
    </xf>
    <xf numFmtId="164" fontId="33" fillId="0" borderId="25" xfId="2" applyFont="1" applyBorder="1" applyAlignment="1">
      <alignment vertical="center"/>
    </xf>
    <xf numFmtId="164" fontId="36" fillId="0" borderId="26" xfId="2" applyFont="1" applyBorder="1" applyAlignment="1">
      <alignment vertical="center"/>
    </xf>
    <xf numFmtId="164" fontId="36" fillId="0" borderId="26" xfId="2" applyFont="1" applyBorder="1" applyAlignment="1">
      <alignment horizontal="center" vertical="center"/>
    </xf>
    <xf numFmtId="164" fontId="33" fillId="0" borderId="26" xfId="2" applyFont="1" applyBorder="1" applyAlignment="1">
      <alignment vertical="center"/>
    </xf>
    <xf numFmtId="164" fontId="37" fillId="0" borderId="0" xfId="2" applyFont="1" applyAlignment="1">
      <alignment vertical="center"/>
    </xf>
    <xf numFmtId="164" fontId="38" fillId="0" borderId="0" xfId="2" applyFont="1" applyAlignment="1">
      <alignment vertical="center"/>
    </xf>
    <xf numFmtId="164" fontId="25" fillId="0" borderId="0" xfId="2" applyFont="1" applyAlignment="1">
      <alignment vertical="center"/>
    </xf>
    <xf numFmtId="164" fontId="33" fillId="0" borderId="27" xfId="2" applyFont="1" applyBorder="1" applyAlignment="1">
      <alignment vertical="center"/>
    </xf>
    <xf numFmtId="164" fontId="38" fillId="0" borderId="28" xfId="2" applyFont="1" applyBorder="1" applyAlignment="1">
      <alignment vertical="center"/>
    </xf>
    <xf numFmtId="164" fontId="33" fillId="0" borderId="29" xfId="2" applyFont="1" applyBorder="1" applyAlignment="1">
      <alignment vertical="center"/>
    </xf>
    <xf numFmtId="0" fontId="39" fillId="5" borderId="0" xfId="0" applyFont="1" applyFill="1"/>
    <xf numFmtId="0" fontId="39" fillId="0" borderId="0" xfId="0" applyFont="1"/>
    <xf numFmtId="0" fontId="32" fillId="3" borderId="31" xfId="0" applyFont="1" applyFill="1" applyBorder="1" applyAlignment="1">
      <alignment vertical="center" wrapText="1"/>
    </xf>
    <xf numFmtId="0" fontId="24" fillId="3" borderId="16" xfId="0" applyFont="1" applyFill="1" applyBorder="1" applyAlignment="1">
      <alignment vertical="center" wrapText="1"/>
    </xf>
    <xf numFmtId="0" fontId="24" fillId="3" borderId="17" xfId="0" applyFont="1" applyFill="1" applyBorder="1" applyAlignment="1">
      <alignment vertical="center" wrapText="1"/>
    </xf>
    <xf numFmtId="0" fontId="21" fillId="3" borderId="17" xfId="0" applyFont="1" applyFill="1" applyBorder="1" applyAlignment="1">
      <alignment vertical="center" wrapText="1"/>
    </xf>
    <xf numFmtId="0" fontId="21" fillId="3" borderId="17" xfId="0" quotePrefix="1" applyFont="1" applyFill="1" applyBorder="1" applyAlignment="1">
      <alignment vertical="center" wrapText="1"/>
    </xf>
    <xf numFmtId="0" fontId="21" fillId="3" borderId="18" xfId="0" applyFont="1" applyFill="1" applyBorder="1" applyAlignment="1">
      <alignment vertical="center" wrapText="1"/>
    </xf>
    <xf numFmtId="0" fontId="24" fillId="3" borderId="18" xfId="0" applyFont="1" applyFill="1" applyBorder="1" applyAlignment="1">
      <alignment vertical="center" wrapText="1"/>
    </xf>
    <xf numFmtId="0" fontId="21" fillId="3" borderId="33" xfId="0" applyFont="1" applyFill="1" applyBorder="1" applyAlignment="1">
      <alignment vertical="center" wrapText="1"/>
    </xf>
    <xf numFmtId="0" fontId="23" fillId="3" borderId="35" xfId="7" applyFont="1" applyFill="1" applyBorder="1" applyAlignment="1">
      <alignment vertical="center" wrapText="1"/>
    </xf>
    <xf numFmtId="0" fontId="28" fillId="3" borderId="34" xfId="7" applyFont="1" applyFill="1" applyBorder="1" applyAlignment="1">
      <alignment vertical="center" wrapText="1"/>
    </xf>
    <xf numFmtId="0" fontId="23" fillId="3" borderId="37" xfId="7" applyFont="1" applyFill="1" applyBorder="1" applyAlignment="1">
      <alignment vertical="center" wrapText="1"/>
    </xf>
    <xf numFmtId="0" fontId="23" fillId="3" borderId="36" xfId="7" applyFont="1" applyFill="1" applyBorder="1" applyAlignment="1">
      <alignment vertical="center" wrapText="1"/>
    </xf>
    <xf numFmtId="0" fontId="28" fillId="3" borderId="37" xfId="7" applyFont="1" applyFill="1" applyBorder="1" applyAlignment="1">
      <alignment vertical="center" wrapText="1"/>
    </xf>
    <xf numFmtId="0" fontId="28" fillId="3" borderId="36" xfId="7" applyFont="1" applyFill="1" applyBorder="1" applyAlignment="1">
      <alignment vertical="center" wrapText="1"/>
    </xf>
    <xf numFmtId="164" fontId="6" fillId="0" borderId="0" xfId="2" applyFont="1" applyAlignment="1">
      <alignment horizontal="left" vertical="center" indent="1"/>
    </xf>
    <xf numFmtId="164" fontId="7" fillId="0" borderId="0" xfId="2" applyFont="1" applyAlignment="1">
      <alignment horizontal="left" vertical="center" indent="2"/>
    </xf>
    <xf numFmtId="164" fontId="7" fillId="0" borderId="38" xfId="2" applyFont="1" applyBorder="1" applyAlignment="1">
      <alignment horizontal="left" vertical="center" indent="2"/>
    </xf>
    <xf numFmtId="41" fontId="7" fillId="0" borderId="38" xfId="6" applyFont="1" applyBorder="1" applyAlignment="1">
      <alignment horizontal="right" vertical="center"/>
    </xf>
    <xf numFmtId="166" fontId="6" fillId="0" borderId="0" xfId="5" applyFont="1" applyFill="1" applyBorder="1" applyAlignment="1">
      <alignment vertical="center" indent="1"/>
    </xf>
    <xf numFmtId="166" fontId="7" fillId="0" borderId="0" xfId="5" applyFont="1" applyFill="1" applyAlignment="1">
      <alignment horizontal="left" vertical="center" indent="2"/>
    </xf>
    <xf numFmtId="166" fontId="7" fillId="0" borderId="38" xfId="5" applyFont="1" applyFill="1" applyBorder="1" applyAlignment="1">
      <alignment horizontal="left" vertical="center" indent="2"/>
    </xf>
    <xf numFmtId="0" fontId="18" fillId="3" borderId="14" xfId="7" applyFill="1" applyBorder="1" applyAlignment="1">
      <alignment vertical="center" wrapText="1"/>
    </xf>
    <xf numFmtId="0" fontId="18" fillId="3" borderId="30" xfId="7" applyFill="1" applyBorder="1" applyAlignment="1">
      <alignment vertical="center" wrapText="1"/>
    </xf>
    <xf numFmtId="0" fontId="40" fillId="6" borderId="21" xfId="7" applyFont="1" applyFill="1" applyBorder="1" applyAlignment="1" applyProtection="1">
      <alignment horizontal="center" vertical="center" wrapText="1"/>
      <protection locked="0"/>
    </xf>
    <xf numFmtId="164" fontId="6" fillId="0" borderId="0" xfId="2" applyFont="1" applyAlignment="1">
      <alignment vertical="center"/>
    </xf>
    <xf numFmtId="164" fontId="4" fillId="2" borderId="0" xfId="2" applyFont="1" applyFill="1" applyAlignment="1">
      <alignment horizontal="center" vertical="center" wrapText="1"/>
    </xf>
    <xf numFmtId="164" fontId="8" fillId="0" borderId="0" xfId="2" applyFont="1" applyAlignment="1">
      <alignment horizontal="centerContinuous" vertical="center"/>
    </xf>
    <xf numFmtId="164" fontId="3" fillId="0" borderId="0" xfId="2" applyFont="1" applyAlignment="1">
      <alignment horizontal="centerContinuous" vertical="center"/>
    </xf>
    <xf numFmtId="164" fontId="7" fillId="0" borderId="0" xfId="2" applyFont="1" applyAlignment="1">
      <alignment horizontal="centerContinuous" vertical="center"/>
    </xf>
    <xf numFmtId="0" fontId="8" fillId="0" borderId="0" xfId="3" applyFont="1" applyAlignment="1">
      <alignment horizontal="centerContinuous" vertical="center"/>
    </xf>
    <xf numFmtId="0" fontId="0" fillId="0" borderId="0" xfId="0" applyAlignment="1">
      <alignment horizontal="centerContinuous" vertical="center"/>
    </xf>
    <xf numFmtId="0" fontId="5" fillId="0" borderId="0" xfId="3" applyFont="1" applyAlignment="1">
      <alignment horizontal="centerContinuous" vertical="center"/>
    </xf>
    <xf numFmtId="0" fontId="0" fillId="0" borderId="0" xfId="0" applyAlignment="1">
      <alignment horizontal="centerContinuous"/>
    </xf>
    <xf numFmtId="0" fontId="4" fillId="4" borderId="0" xfId="3" applyFont="1" applyFill="1" applyAlignment="1">
      <alignment horizontal="right" vertical="center" wrapText="1"/>
    </xf>
    <xf numFmtId="1" fontId="4" fillId="2" borderId="0" xfId="2" applyNumberFormat="1" applyFont="1" applyFill="1" applyAlignment="1">
      <alignment horizontal="right" vertical="center"/>
    </xf>
    <xf numFmtId="164" fontId="4" fillId="2" borderId="0" xfId="2" applyFont="1" applyFill="1" applyAlignment="1">
      <alignment horizontal="right" vertical="center"/>
    </xf>
    <xf numFmtId="164" fontId="22" fillId="7" borderId="32" xfId="2" applyFont="1" applyFill="1" applyBorder="1" applyAlignment="1">
      <alignment horizontal="left" vertical="center" wrapText="1"/>
    </xf>
    <xf numFmtId="0" fontId="18" fillId="7" borderId="15" xfId="7" applyFill="1" applyBorder="1" applyAlignment="1">
      <alignment horizontal="left" vertical="center" wrapText="1"/>
    </xf>
    <xf numFmtId="0" fontId="18" fillId="7" borderId="15" xfId="7" applyFill="1" applyBorder="1" applyAlignment="1">
      <alignment vertical="center" wrapText="1"/>
    </xf>
    <xf numFmtId="164" fontId="22" fillId="7" borderId="16" xfId="2" quotePrefix="1" applyFont="1" applyFill="1" applyBorder="1" applyAlignment="1">
      <alignment horizontal="left" vertical="center" wrapText="1"/>
    </xf>
    <xf numFmtId="164" fontId="22" fillId="7" borderId="14" xfId="2" quotePrefix="1" applyFont="1" applyFill="1" applyBorder="1" applyAlignment="1">
      <alignment horizontal="left" vertical="center" wrapText="1"/>
    </xf>
    <xf numFmtId="164" fontId="22" fillId="7" borderId="14" xfId="2" applyFont="1" applyFill="1" applyBorder="1" applyAlignment="1">
      <alignment horizontal="left" vertical="center" wrapText="1"/>
    </xf>
    <xf numFmtId="0" fontId="30" fillId="7" borderId="15" xfId="7" applyFont="1" applyFill="1" applyBorder="1" applyAlignment="1">
      <alignment vertical="center" wrapText="1"/>
    </xf>
    <xf numFmtId="164" fontId="22" fillId="7" borderId="16" xfId="2" applyFont="1" applyFill="1" applyBorder="1" applyAlignment="1">
      <alignment horizontal="left" vertical="center" wrapText="1"/>
    </xf>
    <xf numFmtId="0" fontId="0" fillId="3" borderId="17" xfId="0" applyFill="1" applyBorder="1"/>
    <xf numFmtId="164" fontId="35" fillId="0" borderId="0" xfId="2" applyFont="1" applyAlignment="1">
      <alignment horizontal="center" vertical="center" wrapText="1"/>
    </xf>
    <xf numFmtId="0" fontId="19" fillId="2" borderId="13" xfId="0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center" vertical="center" wrapText="1"/>
    </xf>
    <xf numFmtId="0" fontId="20" fillId="3" borderId="13" xfId="0" applyFont="1" applyFill="1" applyBorder="1" applyAlignment="1">
      <alignment horizontal="center" vertical="center" wrapText="1"/>
    </xf>
    <xf numFmtId="0" fontId="20" fillId="3" borderId="34" xfId="0" applyFont="1" applyFill="1" applyBorder="1" applyAlignment="1">
      <alignment horizontal="center" vertical="center" wrapText="1"/>
    </xf>
    <xf numFmtId="0" fontId="20" fillId="3" borderId="19" xfId="0" applyFont="1" applyFill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42" fillId="2" borderId="0" xfId="7" applyFont="1" applyFill="1" applyBorder="1" applyAlignment="1">
      <alignment horizontal="center" vertical="center"/>
    </xf>
    <xf numFmtId="164" fontId="6" fillId="0" borderId="0" xfId="2" applyFont="1" applyAlignment="1">
      <alignment horizontal="left" vertical="center"/>
    </xf>
    <xf numFmtId="164" fontId="3" fillId="0" borderId="0" xfId="2" applyFont="1" applyAlignment="1">
      <alignment horizontal="center" vertical="center"/>
    </xf>
    <xf numFmtId="164" fontId="5" fillId="0" borderId="0" xfId="2" applyFont="1" applyAlignment="1">
      <alignment horizontal="center" vertical="center"/>
    </xf>
    <xf numFmtId="164" fontId="5" fillId="0" borderId="0" xfId="2" applyFont="1" applyAlignment="1">
      <alignment horizontal="left" vertical="center"/>
    </xf>
    <xf numFmtId="164" fontId="6" fillId="0" borderId="4" xfId="2" applyFont="1" applyBorder="1" applyAlignment="1">
      <alignment horizontal="left" vertical="center"/>
    </xf>
    <xf numFmtId="164" fontId="41" fillId="0" borderId="0" xfId="2" applyFont="1" applyAlignment="1">
      <alignment horizontal="center" vertical="center"/>
    </xf>
    <xf numFmtId="0" fontId="4" fillId="2" borderId="1" xfId="3" applyFont="1" applyFill="1" applyBorder="1" applyAlignment="1">
      <alignment horizontal="center" vertical="center"/>
    </xf>
    <xf numFmtId="0" fontId="3" fillId="0" borderId="0" xfId="3" quotePrefix="1" applyFont="1" applyAlignment="1">
      <alignment horizontal="center" vertical="center"/>
    </xf>
    <xf numFmtId="0" fontId="3" fillId="0" borderId="0" xfId="3" applyFont="1" applyAlignment="1">
      <alignment horizontal="center" vertical="center"/>
    </xf>
    <xf numFmtId="166" fontId="4" fillId="2" borderId="0" xfId="4" applyFont="1" applyFill="1" applyBorder="1" applyAlignment="1">
      <alignment horizontal="center" vertical="center" wrapText="1"/>
    </xf>
    <xf numFmtId="0" fontId="5" fillId="0" borderId="0" xfId="3" applyFont="1" applyAlignment="1">
      <alignment horizontal="center" vertical="center"/>
    </xf>
    <xf numFmtId="0" fontId="4" fillId="2" borderId="0" xfId="3" applyFont="1" applyFill="1" applyAlignment="1">
      <alignment horizontal="center" vertical="center" wrapText="1"/>
    </xf>
    <xf numFmtId="0" fontId="4" fillId="2" borderId="0" xfId="3" applyFont="1" applyFill="1" applyAlignment="1">
      <alignment horizontal="left" vertical="center" wrapText="1" indent="1"/>
    </xf>
    <xf numFmtId="164" fontId="3" fillId="0" borderId="0" xfId="2" quotePrefix="1" applyFont="1" applyAlignment="1">
      <alignment horizontal="center" vertical="center"/>
    </xf>
    <xf numFmtId="0" fontId="16" fillId="0" borderId="8" xfId="0" quotePrefix="1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27" fillId="0" borderId="8" xfId="0" quotePrefix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7" fillId="0" borderId="9" xfId="0" applyFont="1" applyBorder="1" applyAlignment="1">
      <alignment horizontal="center" vertical="center" wrapText="1"/>
    </xf>
    <xf numFmtId="0" fontId="27" fillId="0" borderId="8" xfId="0" applyFont="1" applyBorder="1" applyAlignment="1">
      <alignment horizontal="center" vertical="center" wrapText="1"/>
    </xf>
    <xf numFmtId="164" fontId="43" fillId="0" borderId="0" xfId="2" applyFont="1" applyAlignment="1">
      <alignment vertical="center"/>
    </xf>
    <xf numFmtId="0" fontId="44" fillId="0" borderId="0" xfId="0" applyFont="1" applyAlignment="1">
      <alignment vertical="center"/>
    </xf>
    <xf numFmtId="0" fontId="45" fillId="0" borderId="0" xfId="0" applyFont="1" applyAlignment="1">
      <alignment vertical="center"/>
    </xf>
  </cellXfs>
  <cellStyles count="9">
    <cellStyle name="Hipervínculo" xfId="7" builtinId="8"/>
    <cellStyle name="Millares [0]" xfId="6" builtinId="6"/>
    <cellStyle name="Millares 2" xfId="5" xr:uid="{D5509C98-67BC-4CB4-9632-F947F9E790F8}"/>
    <cellStyle name="Millares 4" xfId="4" xr:uid="{BF360196-E807-4765-87AC-899BDA210D6E}"/>
    <cellStyle name="Moneda" xfId="8" builtinId="4"/>
    <cellStyle name="Normal" xfId="0" builtinId="0"/>
    <cellStyle name="Normal 3" xfId="2" xr:uid="{6534CB19-9C61-447A-A653-864195F03C9D}"/>
    <cellStyle name="Normal 5" xfId="3" xr:uid="{9F6A81B8-FDF2-4702-91BF-578C391603D3}"/>
    <cellStyle name="Porcentaje" xfId="1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2DAB1"/>
      <color rgb="FFCFAC65"/>
      <color rgb="FFCC9900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styles" Target="styles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0</xdr:row>
      <xdr:rowOff>19980</xdr:rowOff>
    </xdr:from>
    <xdr:to>
      <xdr:col>7</xdr:col>
      <xdr:colOff>485775</xdr:colOff>
      <xdr:row>24</xdr:row>
      <xdr:rowOff>123825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FA0166BB-C458-D50D-CD09-E4991BA76C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9550" y="19980"/>
          <a:ext cx="4962525" cy="4675845"/>
        </a:xfrm>
        <a:prstGeom prst="rect">
          <a:avLst/>
        </a:prstGeom>
      </xdr:spPr>
    </xdr:pic>
    <xdr:clientData/>
  </xdr:twoCellAnchor>
  <xdr:twoCellAnchor editAs="oneCell">
    <xdr:from>
      <xdr:col>1</xdr:col>
      <xdr:colOff>254000</xdr:colOff>
      <xdr:row>9</xdr:row>
      <xdr:rowOff>57150</xdr:rowOff>
    </xdr:from>
    <xdr:to>
      <xdr:col>7</xdr:col>
      <xdr:colOff>190500</xdr:colOff>
      <xdr:row>13</xdr:row>
      <xdr:rowOff>114300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826A68C7-D95C-641A-D3C3-60CB362E7F21}"/>
            </a:ext>
            <a:ext uri="{147F2762-F138-4A5C-976F-8EAC2B608ADB}">
              <a16:predDERef xmlns:a16="http://schemas.microsoft.com/office/drawing/2014/main" pred="{FA0166BB-C458-D50D-CD09-E4991BA76C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44525" y="1771650"/>
          <a:ext cx="4232275" cy="819150"/>
        </a:xfrm>
        <a:prstGeom prst="rect">
          <a:avLst/>
        </a:prstGeom>
      </xdr:spPr>
    </xdr:pic>
    <xdr:clientData/>
  </xdr:twoCellAnchor>
  <xdr:twoCellAnchor editAs="oneCell">
    <xdr:from>
      <xdr:col>5</xdr:col>
      <xdr:colOff>190500</xdr:colOff>
      <xdr:row>1</xdr:row>
      <xdr:rowOff>95250</xdr:rowOff>
    </xdr:from>
    <xdr:to>
      <xdr:col>7</xdr:col>
      <xdr:colOff>285750</xdr:colOff>
      <xdr:row>3</xdr:row>
      <xdr:rowOff>63500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id="{3F56B1C4-48EF-317B-0C06-F11B3D521D4B}"/>
            </a:ext>
            <a:ext uri="{147F2762-F138-4A5C-976F-8EAC2B608ADB}">
              <a16:predDERef xmlns:a16="http://schemas.microsoft.com/office/drawing/2014/main" pred="{826A68C7-D95C-641A-D3C3-60CB362E7F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124200" y="285750"/>
          <a:ext cx="1619250" cy="352425"/>
        </a:xfrm>
        <a:prstGeom prst="rect">
          <a:avLst/>
        </a:prstGeom>
      </xdr:spPr>
    </xdr:pic>
    <xdr:clientData/>
  </xdr:twoCellAnchor>
  <xdr:twoCellAnchor editAs="oneCell">
    <xdr:from>
      <xdr:col>6</xdr:col>
      <xdr:colOff>352425</xdr:colOff>
      <xdr:row>4</xdr:row>
      <xdr:rowOff>104775</xdr:rowOff>
    </xdr:from>
    <xdr:to>
      <xdr:col>7</xdr:col>
      <xdr:colOff>342900</xdr:colOff>
      <xdr:row>5</xdr:row>
      <xdr:rowOff>76200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AE0E572A-073E-5B0A-2A38-9D41588E46D2}"/>
            </a:ext>
            <a:ext uri="{147F2762-F138-4A5C-976F-8EAC2B608ADB}">
              <a16:predDERef xmlns:a16="http://schemas.microsoft.com/office/drawing/2014/main" pred="{3F56B1C4-48EF-317B-0C06-F11B3D521D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048125" y="866775"/>
          <a:ext cx="752475" cy="161925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</xdr:colOff>
      <xdr:row>18</xdr:row>
      <xdr:rowOff>142875</xdr:rowOff>
    </xdr:from>
    <xdr:to>
      <xdr:col>6</xdr:col>
      <xdr:colOff>76200</xdr:colOff>
      <xdr:row>19</xdr:row>
      <xdr:rowOff>177800</xdr:rowOff>
    </xdr:to>
    <xdr:pic>
      <xdr:nvPicPr>
        <xdr:cNvPr id="16" name="Imagen 15">
          <a:extLst>
            <a:ext uri="{FF2B5EF4-FFF2-40B4-BE49-F238E27FC236}">
              <a16:creationId xmlns:a16="http://schemas.microsoft.com/office/drawing/2014/main" id="{D2DA8923-0AAC-AFA8-73FF-B9F60C509A1F}"/>
            </a:ext>
            <a:ext uri="{147F2762-F138-4A5C-976F-8EAC2B608ADB}">
              <a16:predDERef xmlns:a16="http://schemas.microsoft.com/office/drawing/2014/main" pred="{AE0E572A-073E-5B0A-2A38-9D41588E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428750" y="3571875"/>
          <a:ext cx="2343150" cy="228600"/>
        </a:xfrm>
        <a:prstGeom prst="rect">
          <a:avLst/>
        </a:prstGeom>
      </xdr:spPr>
    </xdr:pic>
    <xdr:clientData/>
  </xdr:twoCellAnchor>
  <xdr:twoCellAnchor editAs="oneCell">
    <xdr:from>
      <xdr:col>2</xdr:col>
      <xdr:colOff>142875</xdr:colOff>
      <xdr:row>19</xdr:row>
      <xdr:rowOff>180975</xdr:rowOff>
    </xdr:from>
    <xdr:to>
      <xdr:col>7</xdr:col>
      <xdr:colOff>25400</xdr:colOff>
      <xdr:row>21</xdr:row>
      <xdr:rowOff>120650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id="{19F1B406-CB11-4AE7-7D5F-FD50E6610E57}"/>
            </a:ext>
            <a:ext uri="{147F2762-F138-4A5C-976F-8EAC2B608ADB}">
              <a16:predDERef xmlns:a16="http://schemas.microsoft.com/office/drawing/2014/main" pred="{D2DA8923-0AAC-AFA8-73FF-B9F60C509A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790575" y="3800475"/>
          <a:ext cx="3695700" cy="32385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23</xdr:row>
      <xdr:rowOff>66675</xdr:rowOff>
    </xdr:from>
    <xdr:to>
      <xdr:col>7</xdr:col>
      <xdr:colOff>482600</xdr:colOff>
      <xdr:row>24</xdr:row>
      <xdr:rowOff>82550</xdr:rowOff>
    </xdr:to>
    <xdr:pic>
      <xdr:nvPicPr>
        <xdr:cNvPr id="18" name="Imagen 17">
          <a:extLst>
            <a:ext uri="{FF2B5EF4-FFF2-40B4-BE49-F238E27FC236}">
              <a16:creationId xmlns:a16="http://schemas.microsoft.com/office/drawing/2014/main" id="{137B4F75-EC93-CAAA-1D18-99508CD44D7C}"/>
            </a:ext>
            <a:ext uri="{147F2762-F138-4A5C-976F-8EAC2B608ADB}">
              <a16:predDERef xmlns:a16="http://schemas.microsoft.com/office/drawing/2014/main" pred="{19F1B406-CB11-4AE7-7D5F-FD50E6610E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371475" y="4448175"/>
          <a:ext cx="4572000" cy="2095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6488A-B054-4B05-A1F7-08EB2802BCDB}">
  <sheetPr>
    <pageSetUpPr fitToPage="1"/>
  </sheetPr>
  <dimension ref="A1:O63"/>
  <sheetViews>
    <sheetView showGridLines="0" tabSelected="1" zoomScaleNormal="100" workbookViewId="0">
      <selection activeCell="I2" sqref="I2"/>
    </sheetView>
  </sheetViews>
  <sheetFormatPr baseColWidth="10" defaultColWidth="11.453125" defaultRowHeight="15" customHeight="1" x14ac:dyDescent="0.35"/>
  <cols>
    <col min="1" max="1" width="5.54296875" customWidth="1"/>
    <col min="2" max="2" width="4.1796875" customWidth="1"/>
    <col min="12" max="12" width="15.81640625" customWidth="1"/>
  </cols>
  <sheetData>
    <row r="1" spans="1:15" ht="15" customHeight="1" x14ac:dyDescent="0.35">
      <c r="A1" s="166" t="s">
        <v>0</v>
      </c>
      <c r="B1" s="166" t="s">
        <v>0</v>
      </c>
      <c r="C1" s="166" t="s">
        <v>0</v>
      </c>
      <c r="D1" s="166" t="s">
        <v>0</v>
      </c>
      <c r="E1" s="166" t="s">
        <v>0</v>
      </c>
      <c r="F1" s="166" t="s">
        <v>0</v>
      </c>
      <c r="G1" s="166" t="s">
        <v>0</v>
      </c>
      <c r="H1" s="166" t="s">
        <v>0</v>
      </c>
      <c r="I1" s="166" t="s">
        <v>0</v>
      </c>
      <c r="J1" s="166" t="s">
        <v>0</v>
      </c>
      <c r="K1" s="166" t="s">
        <v>0</v>
      </c>
      <c r="L1" s="167"/>
      <c r="M1" s="167"/>
      <c r="N1" s="167"/>
      <c r="O1" s="167"/>
    </row>
    <row r="2" spans="1:15" ht="15" customHeight="1" x14ac:dyDescent="0.35">
      <c r="A2" s="166" t="s">
        <v>0</v>
      </c>
      <c r="B2" s="166" t="s">
        <v>0</v>
      </c>
      <c r="C2" s="166" t="s">
        <v>0</v>
      </c>
      <c r="D2" s="166" t="s">
        <v>0</v>
      </c>
      <c r="E2" s="166" t="s">
        <v>0</v>
      </c>
      <c r="F2" s="166" t="s">
        <v>0</v>
      </c>
      <c r="G2" s="166" t="s">
        <v>0</v>
      </c>
      <c r="H2" s="166" t="s">
        <v>0</v>
      </c>
      <c r="I2" s="191" t="s">
        <v>1</v>
      </c>
      <c r="J2" s="166" t="s">
        <v>0</v>
      </c>
      <c r="K2" s="166" t="s">
        <v>0</v>
      </c>
      <c r="L2" s="167"/>
      <c r="M2" s="167"/>
      <c r="N2" s="167"/>
      <c r="O2" s="167"/>
    </row>
    <row r="3" spans="1:15" ht="15" customHeight="1" x14ac:dyDescent="0.35">
      <c r="A3" s="166" t="s">
        <v>0</v>
      </c>
      <c r="B3" s="166" t="s">
        <v>0</v>
      </c>
      <c r="C3" s="166" t="s">
        <v>0</v>
      </c>
      <c r="D3" s="166" t="s">
        <v>0</v>
      </c>
      <c r="E3" s="166" t="s">
        <v>0</v>
      </c>
      <c r="F3" s="166" t="s">
        <v>0</v>
      </c>
      <c r="G3" s="166" t="s">
        <v>0</v>
      </c>
      <c r="H3" s="166" t="s">
        <v>0</v>
      </c>
      <c r="I3" s="166" t="s">
        <v>0</v>
      </c>
      <c r="J3" s="166" t="s">
        <v>0</v>
      </c>
      <c r="K3" s="166" t="s">
        <v>0</v>
      </c>
      <c r="L3" s="167"/>
      <c r="M3" s="167"/>
      <c r="N3" s="167"/>
      <c r="O3" s="167"/>
    </row>
    <row r="4" spans="1:15" ht="15" customHeight="1" x14ac:dyDescent="0.35">
      <c r="A4" s="166" t="s">
        <v>0</v>
      </c>
      <c r="B4" s="166" t="s">
        <v>0</v>
      </c>
      <c r="C4" s="166" t="s">
        <v>0</v>
      </c>
      <c r="D4" s="166" t="s">
        <v>0</v>
      </c>
      <c r="E4" s="166" t="s">
        <v>0</v>
      </c>
      <c r="F4" s="166" t="s">
        <v>0</v>
      </c>
      <c r="G4" s="166" t="s">
        <v>0</v>
      </c>
      <c r="H4" s="166" t="s">
        <v>0</v>
      </c>
      <c r="I4" s="166" t="s">
        <v>0</v>
      </c>
      <c r="J4" s="166" t="s">
        <v>0</v>
      </c>
      <c r="K4" s="166" t="s">
        <v>0</v>
      </c>
      <c r="L4" s="167"/>
      <c r="M4" s="167"/>
      <c r="N4" s="167"/>
      <c r="O4" s="167"/>
    </row>
    <row r="5" spans="1:15" ht="15" customHeight="1" x14ac:dyDescent="0.35">
      <c r="A5" s="166" t="s">
        <v>0</v>
      </c>
      <c r="B5" s="166" t="s">
        <v>0</v>
      </c>
      <c r="C5" s="166" t="s">
        <v>0</v>
      </c>
      <c r="D5" s="166" t="s">
        <v>0</v>
      </c>
      <c r="E5" s="166" t="s">
        <v>0</v>
      </c>
      <c r="F5" s="166" t="s">
        <v>0</v>
      </c>
      <c r="G5" s="166" t="s">
        <v>0</v>
      </c>
      <c r="H5" s="166" t="s">
        <v>0</v>
      </c>
      <c r="I5" s="166" t="s">
        <v>0</v>
      </c>
      <c r="J5" s="166" t="s">
        <v>0</v>
      </c>
      <c r="K5" s="166" t="s">
        <v>0</v>
      </c>
      <c r="L5" s="167"/>
      <c r="M5" s="167"/>
      <c r="N5" s="167"/>
      <c r="O5" s="167"/>
    </row>
    <row r="6" spans="1:15" ht="15" customHeight="1" x14ac:dyDescent="0.35">
      <c r="A6" s="166" t="s">
        <v>0</v>
      </c>
      <c r="B6" s="166" t="s">
        <v>0</v>
      </c>
      <c r="C6" s="166" t="s">
        <v>0</v>
      </c>
      <c r="D6" s="166" t="s">
        <v>0</v>
      </c>
      <c r="E6" s="166" t="s">
        <v>0</v>
      </c>
      <c r="F6" s="166" t="s">
        <v>0</v>
      </c>
      <c r="G6" s="166" t="s">
        <v>0</v>
      </c>
      <c r="H6" s="166" t="s">
        <v>0</v>
      </c>
      <c r="I6" s="166" t="s">
        <v>0</v>
      </c>
      <c r="J6" s="166" t="s">
        <v>0</v>
      </c>
      <c r="K6" s="166" t="s">
        <v>0</v>
      </c>
      <c r="L6" s="167"/>
      <c r="M6" s="167"/>
      <c r="N6" s="167"/>
      <c r="O6" s="167"/>
    </row>
    <row r="7" spans="1:15" ht="15" customHeight="1" x14ac:dyDescent="0.35">
      <c r="A7" s="166" t="s">
        <v>0</v>
      </c>
      <c r="B7" s="166" t="s">
        <v>0</v>
      </c>
      <c r="C7" s="166" t="s">
        <v>0</v>
      </c>
      <c r="D7" s="166" t="s">
        <v>0</v>
      </c>
      <c r="E7" s="166" t="s">
        <v>0</v>
      </c>
      <c r="F7" s="166" t="s">
        <v>0</v>
      </c>
      <c r="G7" s="166" t="s">
        <v>0</v>
      </c>
      <c r="H7" s="166" t="s">
        <v>0</v>
      </c>
      <c r="I7" s="166" t="s">
        <v>0</v>
      </c>
      <c r="J7" s="166" t="s">
        <v>0</v>
      </c>
      <c r="K7" s="166" t="s">
        <v>0</v>
      </c>
      <c r="L7" s="167"/>
      <c r="M7" s="167"/>
      <c r="N7" s="167"/>
      <c r="O7" s="167"/>
    </row>
    <row r="8" spans="1:15" ht="15" customHeight="1" x14ac:dyDescent="0.35">
      <c r="A8" s="166" t="s">
        <v>0</v>
      </c>
      <c r="B8" s="166" t="s">
        <v>0</v>
      </c>
      <c r="C8" s="166" t="s">
        <v>0</v>
      </c>
      <c r="D8" s="166" t="s">
        <v>0</v>
      </c>
      <c r="E8" s="166" t="s">
        <v>0</v>
      </c>
      <c r="F8" s="166" t="s">
        <v>0</v>
      </c>
      <c r="G8" s="166" t="s">
        <v>0</v>
      </c>
      <c r="H8" s="166" t="s">
        <v>0</v>
      </c>
      <c r="I8" s="166" t="s">
        <v>0</v>
      </c>
      <c r="J8" s="166" t="s">
        <v>0</v>
      </c>
      <c r="K8" s="166" t="s">
        <v>0</v>
      </c>
      <c r="L8" s="167"/>
      <c r="M8" s="167"/>
      <c r="N8" s="167"/>
      <c r="O8" s="167"/>
    </row>
    <row r="9" spans="1:15" ht="15" customHeight="1" x14ac:dyDescent="0.35">
      <c r="A9" s="166" t="s">
        <v>0</v>
      </c>
      <c r="B9" s="166" t="s">
        <v>0</v>
      </c>
      <c r="C9" s="166" t="s">
        <v>0</v>
      </c>
      <c r="D9" s="166" t="s">
        <v>0</v>
      </c>
      <c r="E9" s="166" t="s">
        <v>0</v>
      </c>
      <c r="F9" s="166" t="s">
        <v>0</v>
      </c>
      <c r="G9" s="166" t="s">
        <v>0</v>
      </c>
      <c r="H9" s="166" t="s">
        <v>0</v>
      </c>
      <c r="I9" s="166" t="s">
        <v>0</v>
      </c>
      <c r="J9" s="166" t="s">
        <v>0</v>
      </c>
      <c r="K9" s="166" t="s">
        <v>0</v>
      </c>
      <c r="L9" s="167"/>
      <c r="M9" s="167"/>
      <c r="N9" s="167"/>
      <c r="O9" s="167"/>
    </row>
    <row r="10" spans="1:15" ht="15" customHeight="1" x14ac:dyDescent="0.35">
      <c r="A10" s="166" t="s">
        <v>0</v>
      </c>
      <c r="B10" s="166" t="s">
        <v>0</v>
      </c>
      <c r="C10" s="166" t="s">
        <v>0</v>
      </c>
      <c r="D10" s="166" t="s">
        <v>0</v>
      </c>
      <c r="E10" s="166" t="s">
        <v>0</v>
      </c>
      <c r="F10" s="166" t="s">
        <v>0</v>
      </c>
      <c r="G10" s="166" t="s">
        <v>0</v>
      </c>
      <c r="H10" s="166" t="s">
        <v>0</v>
      </c>
      <c r="I10" s="166" t="s">
        <v>0</v>
      </c>
      <c r="J10" s="166" t="s">
        <v>0</v>
      </c>
      <c r="K10" s="166" t="s">
        <v>0</v>
      </c>
      <c r="L10" s="167"/>
      <c r="M10" s="167"/>
      <c r="N10" s="167"/>
      <c r="O10" s="167"/>
    </row>
    <row r="11" spans="1:15" ht="15" customHeight="1" x14ac:dyDescent="0.35">
      <c r="A11" s="166" t="s">
        <v>0</v>
      </c>
      <c r="B11" s="166" t="s">
        <v>0</v>
      </c>
      <c r="C11" s="166" t="s">
        <v>0</v>
      </c>
      <c r="D11" s="166" t="s">
        <v>0</v>
      </c>
      <c r="E11" s="166" t="s">
        <v>0</v>
      </c>
      <c r="F11" s="166" t="s">
        <v>0</v>
      </c>
      <c r="G11" s="166" t="s">
        <v>0</v>
      </c>
      <c r="H11" s="166" t="s">
        <v>0</v>
      </c>
      <c r="I11" s="166" t="s">
        <v>0</v>
      </c>
      <c r="J11" s="166" t="s">
        <v>0</v>
      </c>
      <c r="K11" s="166" t="s">
        <v>0</v>
      </c>
      <c r="L11" s="167"/>
      <c r="M11" s="167"/>
      <c r="N11" s="167"/>
      <c r="O11" s="167"/>
    </row>
    <row r="12" spans="1:15" ht="15" customHeight="1" x14ac:dyDescent="0.35">
      <c r="A12" s="166" t="s">
        <v>0</v>
      </c>
      <c r="B12" s="166" t="s">
        <v>0</v>
      </c>
      <c r="C12" s="166" t="s">
        <v>0</v>
      </c>
      <c r="D12" s="166" t="s">
        <v>0</v>
      </c>
      <c r="E12" s="166" t="s">
        <v>0</v>
      </c>
      <c r="F12" s="166" t="s">
        <v>0</v>
      </c>
      <c r="G12" s="166" t="s">
        <v>0</v>
      </c>
      <c r="H12" s="166" t="s">
        <v>0</v>
      </c>
      <c r="I12" s="166" t="s">
        <v>0</v>
      </c>
      <c r="J12" s="166" t="s">
        <v>0</v>
      </c>
      <c r="K12" s="166" t="s">
        <v>0</v>
      </c>
      <c r="L12" s="167"/>
      <c r="M12" s="167"/>
      <c r="N12" s="167"/>
      <c r="O12" s="167"/>
    </row>
    <row r="13" spans="1:15" ht="15" customHeight="1" x14ac:dyDescent="0.35">
      <c r="A13" s="166" t="s">
        <v>0</v>
      </c>
      <c r="B13" s="166" t="s">
        <v>0</v>
      </c>
      <c r="C13" s="166" t="s">
        <v>0</v>
      </c>
      <c r="D13" s="166" t="s">
        <v>0</v>
      </c>
      <c r="E13" s="166" t="s">
        <v>0</v>
      </c>
      <c r="F13" s="166" t="s">
        <v>0</v>
      </c>
      <c r="G13" s="166" t="s">
        <v>0</v>
      </c>
      <c r="H13" s="166" t="s">
        <v>0</v>
      </c>
      <c r="I13" s="166" t="s">
        <v>0</v>
      </c>
      <c r="J13" s="166" t="s">
        <v>0</v>
      </c>
      <c r="K13" s="166" t="s">
        <v>0</v>
      </c>
      <c r="L13" s="167"/>
      <c r="M13" s="167"/>
      <c r="N13" s="167"/>
      <c r="O13" s="167"/>
    </row>
    <row r="14" spans="1:15" ht="15" customHeight="1" x14ac:dyDescent="0.35">
      <c r="A14" s="166" t="s">
        <v>0</v>
      </c>
      <c r="B14" s="166" t="s">
        <v>0</v>
      </c>
      <c r="C14" s="166" t="s">
        <v>0</v>
      </c>
      <c r="D14" s="166" t="s">
        <v>0</v>
      </c>
      <c r="E14" s="166" t="s">
        <v>0</v>
      </c>
      <c r="F14" s="166" t="s">
        <v>0</v>
      </c>
      <c r="G14" s="166" t="s">
        <v>0</v>
      </c>
      <c r="H14" s="166" t="s">
        <v>0</v>
      </c>
      <c r="I14" s="166" t="s">
        <v>0</v>
      </c>
      <c r="J14" s="166" t="s">
        <v>0</v>
      </c>
      <c r="K14" s="166" t="s">
        <v>0</v>
      </c>
      <c r="L14" s="167"/>
      <c r="M14" s="167"/>
      <c r="N14" s="167"/>
      <c r="O14" s="167"/>
    </row>
    <row r="15" spans="1:15" ht="15" customHeight="1" x14ac:dyDescent="0.35">
      <c r="A15" s="166" t="s">
        <v>0</v>
      </c>
      <c r="B15" s="166" t="s">
        <v>0</v>
      </c>
      <c r="C15" s="166" t="s">
        <v>0</v>
      </c>
      <c r="D15" s="166" t="s">
        <v>0</v>
      </c>
      <c r="E15" s="166" t="s">
        <v>0</v>
      </c>
      <c r="F15" s="166" t="s">
        <v>0</v>
      </c>
      <c r="G15" s="166" t="s">
        <v>0</v>
      </c>
      <c r="H15" s="166" t="s">
        <v>0</v>
      </c>
      <c r="I15" s="166" t="s">
        <v>0</v>
      </c>
      <c r="J15" s="166" t="s">
        <v>0</v>
      </c>
      <c r="K15" s="166" t="s">
        <v>0</v>
      </c>
      <c r="L15" s="167"/>
      <c r="M15" s="167"/>
      <c r="N15" s="167"/>
      <c r="O15" s="167"/>
    </row>
    <row r="16" spans="1:15" ht="15" customHeight="1" x14ac:dyDescent="0.35">
      <c r="A16" s="166" t="s">
        <v>0</v>
      </c>
      <c r="B16" s="166" t="s">
        <v>0</v>
      </c>
      <c r="C16" s="166" t="s">
        <v>0</v>
      </c>
      <c r="D16" s="166" t="s">
        <v>0</v>
      </c>
      <c r="E16" s="166" t="s">
        <v>0</v>
      </c>
      <c r="F16" s="166" t="s">
        <v>0</v>
      </c>
      <c r="G16" s="166" t="s">
        <v>0</v>
      </c>
      <c r="H16" s="166" t="s">
        <v>0</v>
      </c>
      <c r="I16" s="166" t="s">
        <v>0</v>
      </c>
      <c r="J16" s="166" t="s">
        <v>0</v>
      </c>
      <c r="K16" s="166" t="s">
        <v>0</v>
      </c>
      <c r="L16" s="167"/>
      <c r="M16" s="167"/>
      <c r="N16" s="167"/>
      <c r="O16" s="167"/>
    </row>
    <row r="17" spans="1:15" ht="15" customHeight="1" x14ac:dyDescent="0.35">
      <c r="A17" s="166" t="s">
        <v>0</v>
      </c>
      <c r="B17" s="166" t="s">
        <v>0</v>
      </c>
      <c r="C17" s="166" t="s">
        <v>0</v>
      </c>
      <c r="D17" s="166" t="s">
        <v>0</v>
      </c>
      <c r="E17" s="166" t="s">
        <v>0</v>
      </c>
      <c r="F17" s="166" t="s">
        <v>0</v>
      </c>
      <c r="G17" s="166" t="s">
        <v>0</v>
      </c>
      <c r="H17" s="166" t="s">
        <v>0</v>
      </c>
      <c r="I17" s="166" t="s">
        <v>0</v>
      </c>
      <c r="J17" s="166" t="s">
        <v>0</v>
      </c>
      <c r="K17" s="166" t="s">
        <v>0</v>
      </c>
      <c r="L17" s="167"/>
      <c r="M17" s="167"/>
      <c r="N17" s="167"/>
      <c r="O17" s="167"/>
    </row>
    <row r="18" spans="1:15" ht="15" customHeight="1" x14ac:dyDescent="0.35">
      <c r="A18" s="166" t="s">
        <v>0</v>
      </c>
      <c r="B18" s="166" t="s">
        <v>0</v>
      </c>
      <c r="C18" s="166" t="s">
        <v>0</v>
      </c>
      <c r="D18" s="166" t="s">
        <v>0</v>
      </c>
      <c r="E18" s="166" t="s">
        <v>0</v>
      </c>
      <c r="F18" s="166" t="s">
        <v>0</v>
      </c>
      <c r="G18" s="166" t="s">
        <v>0</v>
      </c>
      <c r="H18" s="166" t="s">
        <v>0</v>
      </c>
      <c r="I18" s="166" t="s">
        <v>0</v>
      </c>
      <c r="J18" s="166" t="s">
        <v>0</v>
      </c>
      <c r="K18" s="166" t="s">
        <v>0</v>
      </c>
      <c r="L18" s="167"/>
      <c r="M18" s="167"/>
      <c r="N18" s="167"/>
      <c r="O18" s="167"/>
    </row>
    <row r="19" spans="1:15" ht="15" customHeight="1" x14ac:dyDescent="0.35">
      <c r="A19" s="166" t="s">
        <v>0</v>
      </c>
      <c r="B19" s="166" t="s">
        <v>0</v>
      </c>
      <c r="C19" s="166" t="s">
        <v>0</v>
      </c>
      <c r="D19" s="166" t="s">
        <v>0</v>
      </c>
      <c r="E19" s="166" t="s">
        <v>0</v>
      </c>
      <c r="F19" s="166" t="s">
        <v>0</v>
      </c>
      <c r="G19" s="166" t="s">
        <v>0</v>
      </c>
      <c r="H19" s="166" t="s">
        <v>0</v>
      </c>
      <c r="I19" s="166" t="s">
        <v>0</v>
      </c>
      <c r="J19" s="166" t="s">
        <v>0</v>
      </c>
      <c r="K19" s="166" t="s">
        <v>0</v>
      </c>
      <c r="L19" s="167"/>
      <c r="M19" s="167"/>
      <c r="N19" s="167"/>
      <c r="O19" s="167"/>
    </row>
    <row r="20" spans="1:15" ht="15" customHeight="1" x14ac:dyDescent="0.35">
      <c r="A20" s="166" t="s">
        <v>0</v>
      </c>
      <c r="B20" s="166" t="s">
        <v>0</v>
      </c>
      <c r="C20" s="166" t="s">
        <v>0</v>
      </c>
      <c r="D20" s="166" t="s">
        <v>0</v>
      </c>
      <c r="E20" s="166" t="s">
        <v>0</v>
      </c>
      <c r="F20" s="166" t="s">
        <v>0</v>
      </c>
      <c r="G20" s="166" t="s">
        <v>0</v>
      </c>
      <c r="H20" s="166" t="s">
        <v>0</v>
      </c>
      <c r="I20" s="166" t="s">
        <v>0</v>
      </c>
      <c r="J20" s="166" t="s">
        <v>0</v>
      </c>
      <c r="K20" s="166" t="s">
        <v>0</v>
      </c>
      <c r="L20" s="167"/>
      <c r="M20" s="167"/>
      <c r="N20" s="167"/>
      <c r="O20" s="167"/>
    </row>
    <row r="21" spans="1:15" ht="15" customHeight="1" x14ac:dyDescent="0.35">
      <c r="A21" s="166" t="s">
        <v>0</v>
      </c>
      <c r="B21" s="166" t="s">
        <v>0</v>
      </c>
      <c r="C21" s="166" t="s">
        <v>0</v>
      </c>
      <c r="D21" s="166" t="s">
        <v>0</v>
      </c>
      <c r="E21" s="166" t="s">
        <v>0</v>
      </c>
      <c r="F21" s="166" t="s">
        <v>0</v>
      </c>
      <c r="G21" s="166" t="s">
        <v>0</v>
      </c>
      <c r="H21" s="166" t="s">
        <v>0</v>
      </c>
      <c r="I21" s="166" t="s">
        <v>0</v>
      </c>
      <c r="J21" s="166" t="s">
        <v>0</v>
      </c>
      <c r="K21" s="166" t="s">
        <v>0</v>
      </c>
      <c r="L21" s="167"/>
      <c r="M21" s="167"/>
      <c r="N21" s="167"/>
      <c r="O21" s="167"/>
    </row>
    <row r="22" spans="1:15" ht="15" customHeight="1" x14ac:dyDescent="0.35">
      <c r="A22" s="166" t="s">
        <v>0</v>
      </c>
      <c r="B22" s="166" t="s">
        <v>0</v>
      </c>
      <c r="C22" s="166" t="s">
        <v>0</v>
      </c>
      <c r="D22" s="166" t="s">
        <v>0</v>
      </c>
      <c r="E22" s="166" t="s">
        <v>0</v>
      </c>
      <c r="F22" s="166" t="s">
        <v>0</v>
      </c>
      <c r="G22" s="166" t="s">
        <v>0</v>
      </c>
      <c r="H22" s="166" t="s">
        <v>0</v>
      </c>
      <c r="I22" s="166" t="s">
        <v>0</v>
      </c>
      <c r="J22" s="166" t="s">
        <v>0</v>
      </c>
      <c r="K22" s="166" t="s">
        <v>0</v>
      </c>
      <c r="L22" s="167"/>
      <c r="M22" s="167"/>
      <c r="N22" s="167"/>
      <c r="O22" s="167"/>
    </row>
    <row r="23" spans="1:15" ht="15" customHeight="1" x14ac:dyDescent="0.35">
      <c r="A23" s="166" t="s">
        <v>0</v>
      </c>
      <c r="B23" s="166" t="s">
        <v>0</v>
      </c>
      <c r="C23" s="166" t="s">
        <v>0</v>
      </c>
      <c r="D23" s="166" t="s">
        <v>0</v>
      </c>
      <c r="E23" s="166" t="s">
        <v>0</v>
      </c>
      <c r="F23" s="166" t="s">
        <v>0</v>
      </c>
      <c r="G23" s="166" t="s">
        <v>0</v>
      </c>
      <c r="H23" s="166" t="s">
        <v>0</v>
      </c>
      <c r="I23" s="166" t="s">
        <v>0</v>
      </c>
      <c r="J23" s="166" t="s">
        <v>0</v>
      </c>
      <c r="K23" s="166" t="s">
        <v>0</v>
      </c>
      <c r="L23" s="167"/>
      <c r="M23" s="167"/>
      <c r="N23" s="167"/>
      <c r="O23" s="167"/>
    </row>
    <row r="24" spans="1:15" ht="15" customHeight="1" x14ac:dyDescent="0.35">
      <c r="A24" s="166" t="s">
        <v>0</v>
      </c>
      <c r="B24" s="166" t="s">
        <v>0</v>
      </c>
      <c r="C24" s="166" t="s">
        <v>0</v>
      </c>
      <c r="D24" s="166" t="s">
        <v>0</v>
      </c>
      <c r="E24" s="166" t="s">
        <v>0</v>
      </c>
      <c r="F24" s="166" t="s">
        <v>0</v>
      </c>
      <c r="G24" s="166" t="s">
        <v>0</v>
      </c>
      <c r="H24" s="166" t="s">
        <v>0</v>
      </c>
      <c r="I24" s="166" t="s">
        <v>0</v>
      </c>
      <c r="J24" s="166" t="s">
        <v>0</v>
      </c>
      <c r="K24" s="166" t="s">
        <v>0</v>
      </c>
      <c r="L24" s="167"/>
      <c r="M24" s="167"/>
      <c r="N24" s="167"/>
      <c r="O24" s="167"/>
    </row>
    <row r="25" spans="1:15" ht="15" customHeight="1" x14ac:dyDescent="0.35">
      <c r="A25" s="166" t="s">
        <v>0</v>
      </c>
      <c r="B25" s="166" t="s">
        <v>0</v>
      </c>
      <c r="C25" s="166" t="s">
        <v>0</v>
      </c>
      <c r="D25" s="166" t="s">
        <v>0</v>
      </c>
      <c r="E25" s="166" t="s">
        <v>0</v>
      </c>
      <c r="F25" s="166" t="s">
        <v>0</v>
      </c>
      <c r="G25" s="166" t="s">
        <v>0</v>
      </c>
      <c r="H25" s="166" t="s">
        <v>0</v>
      </c>
      <c r="I25" s="166" t="s">
        <v>0</v>
      </c>
      <c r="J25" s="166" t="s">
        <v>0</v>
      </c>
      <c r="K25" s="166" t="s">
        <v>0</v>
      </c>
      <c r="L25" s="167"/>
      <c r="M25" s="167"/>
      <c r="N25" s="167"/>
      <c r="O25" s="167"/>
    </row>
    <row r="26" spans="1:15" ht="15" customHeight="1" x14ac:dyDescent="0.35">
      <c r="A26" s="166" t="s">
        <v>0</v>
      </c>
      <c r="B26" s="166" t="s">
        <v>0</v>
      </c>
      <c r="C26" s="166" t="s">
        <v>0</v>
      </c>
      <c r="D26" s="166" t="s">
        <v>0</v>
      </c>
      <c r="E26" s="166" t="s">
        <v>0</v>
      </c>
      <c r="F26" s="166" t="s">
        <v>0</v>
      </c>
      <c r="G26" s="166" t="s">
        <v>0</v>
      </c>
      <c r="H26" s="166" t="s">
        <v>0</v>
      </c>
      <c r="I26" s="166" t="s">
        <v>0</v>
      </c>
      <c r="J26" s="166" t="s">
        <v>0</v>
      </c>
      <c r="K26" s="166" t="s">
        <v>0</v>
      </c>
      <c r="L26" s="167"/>
      <c r="M26" s="167"/>
      <c r="N26" s="167"/>
      <c r="O26" s="167"/>
    </row>
    <row r="27" spans="1:15" ht="15" customHeight="1" x14ac:dyDescent="0.35">
      <c r="A27" s="166" t="s">
        <v>0</v>
      </c>
      <c r="B27" s="166" t="s">
        <v>0</v>
      </c>
      <c r="C27" s="166" t="s">
        <v>0</v>
      </c>
      <c r="D27" s="166" t="s">
        <v>0</v>
      </c>
      <c r="E27" s="166" t="s">
        <v>0</v>
      </c>
      <c r="F27" s="166" t="s">
        <v>0</v>
      </c>
      <c r="G27" s="166" t="s">
        <v>0</v>
      </c>
      <c r="H27" s="166" t="s">
        <v>0</v>
      </c>
      <c r="I27" s="166" t="s">
        <v>0</v>
      </c>
      <c r="J27" s="166" t="s">
        <v>0</v>
      </c>
      <c r="K27" s="166" t="s">
        <v>0</v>
      </c>
      <c r="L27" s="167"/>
      <c r="M27" s="167"/>
      <c r="N27" s="167"/>
      <c r="O27" s="167"/>
    </row>
    <row r="28" spans="1:15" ht="15" customHeight="1" x14ac:dyDescent="0.35">
      <c r="A28" s="166" t="s">
        <v>0</v>
      </c>
      <c r="B28" s="166" t="s">
        <v>0</v>
      </c>
      <c r="C28" s="166" t="s">
        <v>0</v>
      </c>
      <c r="D28" s="166" t="s">
        <v>0</v>
      </c>
      <c r="E28" s="166" t="s">
        <v>0</v>
      </c>
      <c r="F28" s="166" t="s">
        <v>0</v>
      </c>
      <c r="G28" s="166" t="s">
        <v>0</v>
      </c>
      <c r="H28" s="166" t="s">
        <v>0</v>
      </c>
      <c r="I28" s="166" t="s">
        <v>0</v>
      </c>
      <c r="J28" s="166" t="s">
        <v>0</v>
      </c>
      <c r="K28" s="166" t="s">
        <v>0</v>
      </c>
      <c r="L28" s="167"/>
      <c r="M28" s="167"/>
      <c r="N28" s="167"/>
      <c r="O28" s="167"/>
    </row>
    <row r="29" spans="1:15" ht="15" customHeight="1" x14ac:dyDescent="0.35">
      <c r="A29" s="166" t="s">
        <v>0</v>
      </c>
      <c r="B29" s="166" t="s">
        <v>0</v>
      </c>
      <c r="C29" s="166" t="s">
        <v>0</v>
      </c>
      <c r="D29" s="166" t="s">
        <v>0</v>
      </c>
      <c r="E29" s="166" t="s">
        <v>0</v>
      </c>
      <c r="F29" s="166" t="s">
        <v>0</v>
      </c>
      <c r="G29" s="166" t="s">
        <v>0</v>
      </c>
      <c r="H29" s="166" t="s">
        <v>0</v>
      </c>
      <c r="I29" s="166" t="s">
        <v>0</v>
      </c>
      <c r="J29" s="166" t="s">
        <v>0</v>
      </c>
      <c r="K29" s="166" t="s">
        <v>0</v>
      </c>
      <c r="L29" s="167"/>
      <c r="M29" s="167"/>
      <c r="N29" s="167"/>
      <c r="O29" s="167"/>
    </row>
    <row r="30" spans="1:15" ht="15" customHeight="1" x14ac:dyDescent="0.35">
      <c r="A30" s="166" t="s">
        <v>0</v>
      </c>
      <c r="B30" s="166" t="s">
        <v>0</v>
      </c>
      <c r="C30" s="166" t="s">
        <v>0</v>
      </c>
      <c r="D30" s="166" t="s">
        <v>0</v>
      </c>
      <c r="E30" s="166" t="s">
        <v>0</v>
      </c>
      <c r="F30" s="166" t="s">
        <v>0</v>
      </c>
      <c r="G30" s="166" t="s">
        <v>0</v>
      </c>
      <c r="H30" s="166" t="s">
        <v>0</v>
      </c>
      <c r="I30" s="166" t="s">
        <v>0</v>
      </c>
      <c r="J30" s="166" t="s">
        <v>0</v>
      </c>
      <c r="K30" s="166" t="s">
        <v>0</v>
      </c>
      <c r="L30" s="167"/>
      <c r="M30" s="167"/>
      <c r="N30" s="167"/>
      <c r="O30" s="167"/>
    </row>
    <row r="31" spans="1:15" ht="15" customHeight="1" x14ac:dyDescent="0.35">
      <c r="A31" s="166" t="s">
        <v>0</v>
      </c>
      <c r="B31" s="166" t="s">
        <v>0</v>
      </c>
      <c r="C31" s="166" t="s">
        <v>0</v>
      </c>
      <c r="D31" s="166" t="s">
        <v>0</v>
      </c>
      <c r="E31" s="166" t="s">
        <v>0</v>
      </c>
      <c r="F31" s="166" t="s">
        <v>0</v>
      </c>
      <c r="G31" s="166" t="s">
        <v>0</v>
      </c>
      <c r="H31" s="166" t="s">
        <v>0</v>
      </c>
      <c r="I31" s="166" t="s">
        <v>0</v>
      </c>
      <c r="J31" s="166" t="s">
        <v>0</v>
      </c>
      <c r="K31" s="166" t="s">
        <v>0</v>
      </c>
      <c r="L31" s="167"/>
      <c r="M31" s="167"/>
      <c r="N31" s="167"/>
      <c r="O31" s="167"/>
    </row>
    <row r="32" spans="1:15" ht="15" customHeight="1" x14ac:dyDescent="0.35">
      <c r="A32" s="166" t="s">
        <v>0</v>
      </c>
      <c r="B32" s="166" t="s">
        <v>0</v>
      </c>
      <c r="C32" s="166" t="s">
        <v>0</v>
      </c>
      <c r="D32" s="166" t="s">
        <v>0</v>
      </c>
      <c r="E32" s="166" t="s">
        <v>0</v>
      </c>
      <c r="F32" s="166" t="s">
        <v>0</v>
      </c>
      <c r="G32" s="166" t="s">
        <v>0</v>
      </c>
      <c r="H32" s="166" t="s">
        <v>0</v>
      </c>
      <c r="I32" s="166" t="s">
        <v>0</v>
      </c>
      <c r="J32" s="166" t="s">
        <v>0</v>
      </c>
      <c r="K32" s="166" t="s">
        <v>0</v>
      </c>
      <c r="L32" s="167"/>
      <c r="M32" s="167"/>
      <c r="N32" s="167"/>
      <c r="O32" s="167"/>
    </row>
    <row r="33" spans="1:15" ht="15" customHeight="1" x14ac:dyDescent="0.35">
      <c r="A33" s="166" t="s">
        <v>0</v>
      </c>
      <c r="B33" s="166" t="s">
        <v>0</v>
      </c>
      <c r="C33" s="166" t="s">
        <v>0</v>
      </c>
      <c r="D33" s="166" t="s">
        <v>0</v>
      </c>
      <c r="E33" s="166" t="s">
        <v>0</v>
      </c>
      <c r="F33" s="166" t="s">
        <v>0</v>
      </c>
      <c r="G33" s="166" t="s">
        <v>0</v>
      </c>
      <c r="H33" s="166" t="s">
        <v>0</v>
      </c>
      <c r="I33" s="166" t="s">
        <v>0</v>
      </c>
      <c r="J33" s="166" t="s">
        <v>0</v>
      </c>
      <c r="K33" s="166" t="s">
        <v>0</v>
      </c>
      <c r="L33" s="167"/>
      <c r="M33" s="167"/>
      <c r="N33" s="167"/>
      <c r="O33" s="167"/>
    </row>
    <row r="34" spans="1:15" ht="15" customHeight="1" x14ac:dyDescent="0.35">
      <c r="A34" s="166" t="s">
        <v>0</v>
      </c>
      <c r="B34" s="166" t="s">
        <v>0</v>
      </c>
      <c r="C34" s="166" t="s">
        <v>0</v>
      </c>
      <c r="D34" s="166" t="s">
        <v>0</v>
      </c>
      <c r="E34" s="166" t="s">
        <v>0</v>
      </c>
      <c r="F34" s="166" t="s">
        <v>0</v>
      </c>
      <c r="G34" s="166" t="s">
        <v>0</v>
      </c>
      <c r="H34" s="166" t="s">
        <v>0</v>
      </c>
      <c r="I34" s="166" t="s">
        <v>0</v>
      </c>
      <c r="J34" s="166" t="s">
        <v>0</v>
      </c>
      <c r="K34" s="166" t="s">
        <v>0</v>
      </c>
      <c r="L34" s="167"/>
      <c r="M34" s="167"/>
      <c r="N34" s="167"/>
      <c r="O34" s="167"/>
    </row>
    <row r="35" spans="1:15" ht="15" customHeight="1" x14ac:dyDescent="0.35">
      <c r="A35" s="166" t="s">
        <v>0</v>
      </c>
      <c r="B35" s="166" t="s">
        <v>0</v>
      </c>
      <c r="C35" s="166" t="s">
        <v>0</v>
      </c>
      <c r="D35" s="166" t="s">
        <v>0</v>
      </c>
      <c r="E35" s="166" t="s">
        <v>0</v>
      </c>
      <c r="F35" s="166" t="s">
        <v>0</v>
      </c>
      <c r="G35" s="166" t="s">
        <v>0</v>
      </c>
      <c r="H35" s="166" t="s">
        <v>0</v>
      </c>
      <c r="I35" s="166" t="s">
        <v>0</v>
      </c>
      <c r="J35" s="166" t="s">
        <v>0</v>
      </c>
      <c r="K35" s="166" t="s">
        <v>0</v>
      </c>
      <c r="L35" s="167"/>
      <c r="M35" s="167"/>
      <c r="N35" s="167"/>
      <c r="O35" s="167"/>
    </row>
    <row r="36" spans="1:15" ht="15" customHeight="1" x14ac:dyDescent="0.35">
      <c r="A36" s="166" t="s">
        <v>0</v>
      </c>
      <c r="B36" s="166" t="s">
        <v>0</v>
      </c>
      <c r="C36" s="166" t="s">
        <v>0</v>
      </c>
      <c r="D36" s="166" t="s">
        <v>0</v>
      </c>
      <c r="E36" s="166" t="s">
        <v>0</v>
      </c>
      <c r="F36" s="166" t="s">
        <v>0</v>
      </c>
      <c r="G36" s="166" t="s">
        <v>0</v>
      </c>
      <c r="H36" s="166" t="s">
        <v>0</v>
      </c>
      <c r="I36" s="166" t="s">
        <v>0</v>
      </c>
      <c r="J36" s="166" t="s">
        <v>0</v>
      </c>
      <c r="K36" s="166" t="s">
        <v>0</v>
      </c>
      <c r="L36" s="167"/>
      <c r="M36" s="167"/>
      <c r="N36" s="167"/>
      <c r="O36" s="167"/>
    </row>
    <row r="37" spans="1:15" ht="15" customHeight="1" x14ac:dyDescent="0.35">
      <c r="A37" s="166" t="s">
        <v>0</v>
      </c>
      <c r="B37" s="166" t="s">
        <v>0</v>
      </c>
      <c r="C37" s="166" t="s">
        <v>0</v>
      </c>
      <c r="D37" s="166" t="s">
        <v>0</v>
      </c>
      <c r="E37" s="166" t="s">
        <v>0</v>
      </c>
      <c r="F37" s="166" t="s">
        <v>0</v>
      </c>
      <c r="G37" s="166" t="s">
        <v>0</v>
      </c>
      <c r="H37" s="166" t="s">
        <v>0</v>
      </c>
      <c r="I37" s="166" t="s">
        <v>0</v>
      </c>
      <c r="J37" s="166" t="s">
        <v>0</v>
      </c>
      <c r="K37" s="166" t="s">
        <v>0</v>
      </c>
      <c r="L37" s="167"/>
      <c r="M37" s="167"/>
      <c r="N37" s="167"/>
      <c r="O37" s="167"/>
    </row>
    <row r="38" spans="1:15" ht="15" customHeight="1" x14ac:dyDescent="0.35">
      <c r="A38" s="166" t="s">
        <v>0</v>
      </c>
      <c r="B38" s="166" t="s">
        <v>0</v>
      </c>
      <c r="C38" s="166" t="s">
        <v>0</v>
      </c>
      <c r="D38" s="166" t="s">
        <v>0</v>
      </c>
      <c r="E38" s="166" t="s">
        <v>0</v>
      </c>
      <c r="F38" s="166" t="s">
        <v>0</v>
      </c>
      <c r="G38" s="166" t="s">
        <v>0</v>
      </c>
      <c r="H38" s="166" t="s">
        <v>0</v>
      </c>
      <c r="I38" s="166" t="s">
        <v>0</v>
      </c>
      <c r="J38" s="166" t="s">
        <v>0</v>
      </c>
      <c r="K38" s="166" t="s">
        <v>0</v>
      </c>
      <c r="L38" s="167"/>
      <c r="M38" s="167"/>
      <c r="N38" s="167"/>
      <c r="O38" s="167"/>
    </row>
    <row r="39" spans="1:15" ht="15" customHeight="1" x14ac:dyDescent="0.35">
      <c r="A39" s="166" t="s">
        <v>0</v>
      </c>
      <c r="B39" s="166" t="s">
        <v>0</v>
      </c>
      <c r="C39" s="166" t="s">
        <v>0</v>
      </c>
      <c r="D39" s="166" t="s">
        <v>0</v>
      </c>
      <c r="E39" s="166" t="s">
        <v>0</v>
      </c>
      <c r="F39" s="166" t="s">
        <v>0</v>
      </c>
      <c r="G39" s="166" t="s">
        <v>0</v>
      </c>
      <c r="H39" s="166" t="s">
        <v>0</v>
      </c>
      <c r="I39" s="166" t="s">
        <v>0</v>
      </c>
      <c r="J39" s="166" t="s">
        <v>0</v>
      </c>
      <c r="K39" s="166" t="s">
        <v>0</v>
      </c>
      <c r="L39" s="167"/>
      <c r="M39" s="167"/>
      <c r="N39" s="167"/>
      <c r="O39" s="167"/>
    </row>
    <row r="40" spans="1:15" ht="15" customHeight="1" x14ac:dyDescent="0.35">
      <c r="A40" s="166" t="s">
        <v>0</v>
      </c>
      <c r="B40" s="166" t="s">
        <v>0</v>
      </c>
      <c r="C40" s="166" t="s">
        <v>0</v>
      </c>
      <c r="D40" s="166" t="s">
        <v>0</v>
      </c>
      <c r="E40" s="166" t="s">
        <v>0</v>
      </c>
      <c r="F40" s="166" t="s">
        <v>0</v>
      </c>
      <c r="G40" s="166" t="s">
        <v>0</v>
      </c>
      <c r="H40" s="166" t="s">
        <v>0</v>
      </c>
      <c r="I40" s="166" t="s">
        <v>0</v>
      </c>
      <c r="J40" s="166" t="s">
        <v>0</v>
      </c>
      <c r="K40" s="166" t="s">
        <v>0</v>
      </c>
      <c r="L40" s="167"/>
      <c r="M40" s="167"/>
      <c r="N40" s="167"/>
      <c r="O40" s="167"/>
    </row>
    <row r="41" spans="1:15" ht="15" customHeight="1" x14ac:dyDescent="0.35">
      <c r="A41" s="166" t="s">
        <v>0</v>
      </c>
      <c r="B41" s="166" t="s">
        <v>0</v>
      </c>
      <c r="C41" s="166" t="s">
        <v>0</v>
      </c>
      <c r="D41" s="166" t="s">
        <v>0</v>
      </c>
      <c r="E41" s="166" t="s">
        <v>0</v>
      </c>
      <c r="F41" s="166" t="s">
        <v>0</v>
      </c>
      <c r="G41" s="166" t="s">
        <v>0</v>
      </c>
      <c r="H41" s="166" t="s">
        <v>0</v>
      </c>
      <c r="I41" s="166" t="s">
        <v>0</v>
      </c>
      <c r="J41" s="166" t="s">
        <v>0</v>
      </c>
      <c r="K41" s="166" t="s">
        <v>0</v>
      </c>
      <c r="L41" s="167"/>
      <c r="M41" s="167"/>
      <c r="N41" s="167"/>
      <c r="O41" s="167"/>
    </row>
    <row r="42" spans="1:15" ht="15" customHeight="1" x14ac:dyDescent="0.35">
      <c r="A42" s="166" t="s">
        <v>0</v>
      </c>
      <c r="B42" s="166" t="s">
        <v>0</v>
      </c>
      <c r="C42" s="166" t="s">
        <v>0</v>
      </c>
      <c r="D42" s="166" t="s">
        <v>0</v>
      </c>
      <c r="E42" s="166" t="s">
        <v>0</v>
      </c>
      <c r="F42" s="166" t="s">
        <v>0</v>
      </c>
      <c r="G42" s="166" t="s">
        <v>0</v>
      </c>
      <c r="H42" s="166" t="s">
        <v>0</v>
      </c>
      <c r="I42" s="166" t="s">
        <v>0</v>
      </c>
      <c r="J42" s="166" t="s">
        <v>0</v>
      </c>
      <c r="K42" s="166" t="s">
        <v>0</v>
      </c>
      <c r="L42" s="167"/>
      <c r="M42" s="167"/>
      <c r="N42" s="167"/>
      <c r="O42" s="167"/>
    </row>
    <row r="43" spans="1:15" ht="15" customHeight="1" x14ac:dyDescent="0.35">
      <c r="A43" s="166" t="s">
        <v>0</v>
      </c>
      <c r="B43" s="166" t="s">
        <v>0</v>
      </c>
      <c r="C43" s="166" t="s">
        <v>0</v>
      </c>
      <c r="D43" s="166" t="s">
        <v>0</v>
      </c>
      <c r="E43" s="166" t="s">
        <v>0</v>
      </c>
      <c r="F43" s="166" t="s">
        <v>0</v>
      </c>
      <c r="G43" s="166" t="s">
        <v>0</v>
      </c>
      <c r="H43" s="166" t="s">
        <v>0</v>
      </c>
      <c r="I43" s="166" t="s">
        <v>0</v>
      </c>
      <c r="J43" s="166" t="s">
        <v>0</v>
      </c>
      <c r="K43" s="166" t="s">
        <v>0</v>
      </c>
      <c r="L43" s="167"/>
      <c r="M43" s="167"/>
      <c r="N43" s="167"/>
      <c r="O43" s="167"/>
    </row>
    <row r="44" spans="1:15" ht="15" customHeight="1" x14ac:dyDescent="0.35">
      <c r="A44" s="166" t="s">
        <v>0</v>
      </c>
      <c r="B44" s="166" t="s">
        <v>0</v>
      </c>
      <c r="C44" s="166" t="s">
        <v>0</v>
      </c>
      <c r="D44" s="166" t="s">
        <v>0</v>
      </c>
      <c r="E44" s="166" t="s">
        <v>0</v>
      </c>
      <c r="F44" s="166" t="s">
        <v>0</v>
      </c>
      <c r="G44" s="166" t="s">
        <v>0</v>
      </c>
      <c r="H44" s="166" t="s">
        <v>0</v>
      </c>
      <c r="I44" s="166" t="s">
        <v>0</v>
      </c>
      <c r="J44" s="166" t="s">
        <v>0</v>
      </c>
      <c r="K44" s="166" t="s">
        <v>0</v>
      </c>
      <c r="L44" s="167"/>
      <c r="M44" s="167"/>
      <c r="N44" s="167"/>
      <c r="O44" s="167"/>
    </row>
    <row r="45" spans="1:15" ht="15" customHeight="1" x14ac:dyDescent="0.35">
      <c r="A45" s="166" t="s">
        <v>0</v>
      </c>
      <c r="B45" s="166" t="s">
        <v>0</v>
      </c>
      <c r="C45" s="166" t="s">
        <v>0</v>
      </c>
      <c r="D45" s="166" t="s">
        <v>0</v>
      </c>
      <c r="E45" s="166" t="s">
        <v>0</v>
      </c>
      <c r="F45" s="166" t="s">
        <v>0</v>
      </c>
      <c r="G45" s="166" t="s">
        <v>0</v>
      </c>
      <c r="H45" s="166" t="s">
        <v>0</v>
      </c>
      <c r="I45" s="166" t="s">
        <v>0</v>
      </c>
      <c r="J45" s="166" t="s">
        <v>0</v>
      </c>
      <c r="K45" s="166" t="s">
        <v>0</v>
      </c>
      <c r="L45" s="167"/>
      <c r="M45" s="167"/>
      <c r="N45" s="167"/>
      <c r="O45" s="167"/>
    </row>
    <row r="46" spans="1:15" ht="15" customHeight="1" x14ac:dyDescent="0.35">
      <c r="A46" s="166" t="s">
        <v>0</v>
      </c>
      <c r="B46" s="166" t="s">
        <v>0</v>
      </c>
      <c r="C46" s="166" t="s">
        <v>0</v>
      </c>
      <c r="D46" s="166" t="s">
        <v>0</v>
      </c>
      <c r="E46" s="166" t="s">
        <v>0</v>
      </c>
      <c r="F46" s="166" t="s">
        <v>0</v>
      </c>
      <c r="G46" s="166" t="s">
        <v>0</v>
      </c>
      <c r="H46" s="166" t="s">
        <v>0</v>
      </c>
      <c r="I46" s="166" t="s">
        <v>0</v>
      </c>
      <c r="J46" s="166" t="s">
        <v>0</v>
      </c>
      <c r="K46" s="166" t="s">
        <v>0</v>
      </c>
      <c r="L46" s="167"/>
      <c r="M46" s="167"/>
      <c r="N46" s="167"/>
      <c r="O46" s="167"/>
    </row>
    <row r="47" spans="1:15" ht="15" customHeight="1" x14ac:dyDescent="0.35">
      <c r="A47" s="166" t="s">
        <v>0</v>
      </c>
      <c r="B47" s="166" t="s">
        <v>0</v>
      </c>
      <c r="C47" s="166" t="s">
        <v>0</v>
      </c>
      <c r="D47" s="166" t="s">
        <v>0</v>
      </c>
      <c r="E47" s="166" t="s">
        <v>0</v>
      </c>
      <c r="F47" s="166" t="s">
        <v>0</v>
      </c>
      <c r="G47" s="166" t="s">
        <v>0</v>
      </c>
      <c r="H47" s="166" t="s">
        <v>0</v>
      </c>
      <c r="I47" s="166" t="s">
        <v>0</v>
      </c>
      <c r="J47" s="166" t="s">
        <v>0</v>
      </c>
      <c r="K47" s="166" t="s">
        <v>0</v>
      </c>
      <c r="L47" s="167"/>
      <c r="M47" s="167"/>
      <c r="N47" s="167"/>
      <c r="O47" s="167"/>
    </row>
    <row r="48" spans="1:15" ht="15" customHeight="1" x14ac:dyDescent="0.35">
      <c r="A48" s="166" t="s">
        <v>0</v>
      </c>
      <c r="B48" s="166" t="s">
        <v>0</v>
      </c>
      <c r="C48" s="166" t="s">
        <v>0</v>
      </c>
      <c r="D48" s="166" t="s">
        <v>0</v>
      </c>
      <c r="E48" s="166" t="s">
        <v>0</v>
      </c>
      <c r="F48" s="166" t="s">
        <v>0</v>
      </c>
      <c r="G48" s="166" t="s">
        <v>0</v>
      </c>
      <c r="H48" s="166" t="s">
        <v>0</v>
      </c>
      <c r="I48" s="166" t="s">
        <v>0</v>
      </c>
      <c r="J48" s="166" t="s">
        <v>0</v>
      </c>
      <c r="K48" s="166" t="s">
        <v>0</v>
      </c>
      <c r="L48" s="167"/>
      <c r="M48" s="167"/>
      <c r="N48" s="167"/>
      <c r="O48" s="167"/>
    </row>
    <row r="49" spans="1:15" ht="15" customHeight="1" x14ac:dyDescent="0.35">
      <c r="A49" s="166" t="s">
        <v>0</v>
      </c>
      <c r="B49" s="166" t="s">
        <v>0</v>
      </c>
      <c r="C49" s="166" t="s">
        <v>0</v>
      </c>
      <c r="D49" s="166" t="s">
        <v>0</v>
      </c>
      <c r="E49" s="166" t="s">
        <v>0</v>
      </c>
      <c r="F49" s="166" t="s">
        <v>0</v>
      </c>
      <c r="G49" s="166" t="s">
        <v>0</v>
      </c>
      <c r="H49" s="166" t="s">
        <v>0</v>
      </c>
      <c r="I49" s="166" t="s">
        <v>0</v>
      </c>
      <c r="J49" s="166" t="s">
        <v>0</v>
      </c>
      <c r="K49" s="166" t="s">
        <v>0</v>
      </c>
      <c r="L49" s="167"/>
      <c r="M49" s="167"/>
      <c r="N49" s="167"/>
      <c r="O49" s="167"/>
    </row>
    <row r="50" spans="1:15" ht="15" customHeight="1" x14ac:dyDescent="0.35">
      <c r="A50" s="166" t="s">
        <v>0</v>
      </c>
      <c r="B50" s="166" t="s">
        <v>0</v>
      </c>
      <c r="C50" s="166" t="s">
        <v>0</v>
      </c>
      <c r="D50" s="166" t="s">
        <v>0</v>
      </c>
      <c r="E50" s="166" t="s">
        <v>0</v>
      </c>
      <c r="F50" s="166" t="s">
        <v>0</v>
      </c>
      <c r="G50" s="166" t="s">
        <v>0</v>
      </c>
      <c r="H50" s="166" t="s">
        <v>0</v>
      </c>
      <c r="I50" s="166" t="s">
        <v>0</v>
      </c>
      <c r="J50" s="166" t="s">
        <v>0</v>
      </c>
      <c r="K50" s="166" t="s">
        <v>0</v>
      </c>
      <c r="L50" s="167"/>
      <c r="M50" s="167"/>
      <c r="N50" s="167"/>
      <c r="O50" s="167"/>
    </row>
    <row r="51" spans="1:15" ht="15" customHeight="1" x14ac:dyDescent="0.35">
      <c r="A51" s="166" t="s">
        <v>0</v>
      </c>
      <c r="B51" s="166" t="s">
        <v>0</v>
      </c>
      <c r="C51" s="166" t="s">
        <v>0</v>
      </c>
      <c r="D51" s="166" t="s">
        <v>0</v>
      </c>
      <c r="E51" s="166" t="s">
        <v>0</v>
      </c>
      <c r="F51" s="166" t="s">
        <v>0</v>
      </c>
      <c r="G51" s="166" t="s">
        <v>0</v>
      </c>
      <c r="H51" s="166" t="s">
        <v>0</v>
      </c>
      <c r="I51" s="166" t="s">
        <v>0</v>
      </c>
      <c r="J51" s="166" t="s">
        <v>0</v>
      </c>
      <c r="K51" s="166" t="s">
        <v>0</v>
      </c>
      <c r="L51" s="167"/>
      <c r="M51" s="167"/>
      <c r="N51" s="167"/>
      <c r="O51" s="167"/>
    </row>
    <row r="52" spans="1:15" ht="15" customHeight="1" x14ac:dyDescent="0.35">
      <c r="A52" s="166" t="s">
        <v>0</v>
      </c>
      <c r="B52" s="166" t="s">
        <v>0</v>
      </c>
      <c r="C52" s="166" t="s">
        <v>0</v>
      </c>
      <c r="D52" s="166" t="s">
        <v>0</v>
      </c>
      <c r="E52" s="166" t="s">
        <v>0</v>
      </c>
      <c r="F52" s="166" t="s">
        <v>0</v>
      </c>
      <c r="G52" s="166" t="s">
        <v>0</v>
      </c>
      <c r="H52" s="166" t="s">
        <v>0</v>
      </c>
      <c r="I52" s="166" t="s">
        <v>0</v>
      </c>
      <c r="J52" s="166" t="s">
        <v>0</v>
      </c>
      <c r="K52" s="166" t="s">
        <v>0</v>
      </c>
      <c r="L52" s="167"/>
      <c r="M52" s="167"/>
      <c r="N52" s="167"/>
      <c r="O52" s="167"/>
    </row>
    <row r="53" spans="1:15" ht="15" customHeight="1" x14ac:dyDescent="0.35">
      <c r="A53" s="166" t="s">
        <v>0</v>
      </c>
      <c r="B53" s="166" t="s">
        <v>0</v>
      </c>
      <c r="C53" s="166" t="s">
        <v>0</v>
      </c>
      <c r="D53" s="166" t="s">
        <v>0</v>
      </c>
      <c r="E53" s="166" t="s">
        <v>0</v>
      </c>
      <c r="F53" s="166" t="s">
        <v>0</v>
      </c>
      <c r="G53" s="166" t="s">
        <v>0</v>
      </c>
      <c r="H53" s="166" t="s">
        <v>0</v>
      </c>
      <c r="I53" s="166" t="s">
        <v>0</v>
      </c>
      <c r="J53" s="166" t="s">
        <v>0</v>
      </c>
      <c r="K53" s="166" t="s">
        <v>0</v>
      </c>
      <c r="L53" s="167"/>
      <c r="M53" s="167"/>
      <c r="N53" s="167"/>
      <c r="O53" s="167"/>
    </row>
    <row r="54" spans="1:15" ht="15" customHeight="1" x14ac:dyDescent="0.35">
      <c r="A54" s="166" t="s">
        <v>0</v>
      </c>
      <c r="B54" s="166" t="s">
        <v>0</v>
      </c>
      <c r="C54" s="166" t="s">
        <v>0</v>
      </c>
      <c r="D54" s="166" t="s">
        <v>0</v>
      </c>
      <c r="E54" s="166" t="s">
        <v>0</v>
      </c>
      <c r="F54" s="166" t="s">
        <v>0</v>
      </c>
      <c r="G54" s="166" t="s">
        <v>0</v>
      </c>
      <c r="H54" s="166" t="s">
        <v>0</v>
      </c>
      <c r="I54" s="166" t="s">
        <v>0</v>
      </c>
      <c r="J54" s="166" t="s">
        <v>0</v>
      </c>
      <c r="K54" s="166" t="s">
        <v>0</v>
      </c>
      <c r="L54" s="167"/>
      <c r="M54" s="167"/>
      <c r="N54" s="167"/>
      <c r="O54" s="167"/>
    </row>
    <row r="55" spans="1:15" ht="15" customHeight="1" x14ac:dyDescent="0.35">
      <c r="A55" s="166" t="s">
        <v>0</v>
      </c>
      <c r="B55" s="166" t="s">
        <v>0</v>
      </c>
      <c r="C55" s="166" t="s">
        <v>0</v>
      </c>
      <c r="D55" s="166" t="s">
        <v>0</v>
      </c>
      <c r="E55" s="166" t="s">
        <v>0</v>
      </c>
      <c r="F55" s="166" t="s">
        <v>0</v>
      </c>
      <c r="G55" s="166" t="s">
        <v>0</v>
      </c>
      <c r="H55" s="166" t="s">
        <v>0</v>
      </c>
      <c r="I55" s="166" t="s">
        <v>0</v>
      </c>
      <c r="J55" s="166" t="s">
        <v>0</v>
      </c>
      <c r="K55" s="166" t="s">
        <v>0</v>
      </c>
      <c r="L55" s="167"/>
      <c r="M55" s="167"/>
      <c r="N55" s="167"/>
      <c r="O55" s="167"/>
    </row>
    <row r="56" spans="1:15" ht="15" customHeight="1" x14ac:dyDescent="0.35">
      <c r="A56" s="166" t="s">
        <v>0</v>
      </c>
      <c r="B56" s="166" t="s">
        <v>0</v>
      </c>
      <c r="C56" s="166" t="s">
        <v>0</v>
      </c>
      <c r="D56" s="166" t="s">
        <v>0</v>
      </c>
      <c r="E56" s="166" t="s">
        <v>0</v>
      </c>
      <c r="F56" s="166" t="s">
        <v>0</v>
      </c>
      <c r="G56" s="166" t="s">
        <v>0</v>
      </c>
      <c r="H56" s="166" t="s">
        <v>0</v>
      </c>
      <c r="I56" s="166" t="s">
        <v>0</v>
      </c>
      <c r="J56" s="166" t="s">
        <v>0</v>
      </c>
      <c r="K56" s="166" t="s">
        <v>0</v>
      </c>
      <c r="L56" s="167"/>
      <c r="M56" s="167"/>
      <c r="N56" s="167"/>
      <c r="O56" s="167"/>
    </row>
    <row r="57" spans="1:15" ht="15" customHeight="1" x14ac:dyDescent="0.35">
      <c r="A57" s="166" t="s">
        <v>0</v>
      </c>
      <c r="B57" s="166" t="s">
        <v>0</v>
      </c>
      <c r="C57" s="166" t="s">
        <v>0</v>
      </c>
      <c r="D57" s="166" t="s">
        <v>0</v>
      </c>
      <c r="E57" s="166" t="s">
        <v>0</v>
      </c>
      <c r="F57" s="166" t="s">
        <v>0</v>
      </c>
      <c r="G57" s="166" t="s">
        <v>0</v>
      </c>
      <c r="H57" s="166" t="s">
        <v>0</v>
      </c>
      <c r="I57" s="166" t="s">
        <v>0</v>
      </c>
      <c r="J57" s="166" t="s">
        <v>0</v>
      </c>
      <c r="K57" s="166" t="s">
        <v>0</v>
      </c>
      <c r="L57" s="167"/>
      <c r="M57" s="167"/>
      <c r="N57" s="167"/>
      <c r="O57" s="167"/>
    </row>
    <row r="58" spans="1:15" ht="15" customHeight="1" x14ac:dyDescent="0.35">
      <c r="A58" s="166" t="s">
        <v>0</v>
      </c>
      <c r="B58" s="166" t="s">
        <v>0</v>
      </c>
      <c r="C58" s="166" t="s">
        <v>0</v>
      </c>
      <c r="D58" s="166" t="s">
        <v>0</v>
      </c>
      <c r="E58" s="166" t="s">
        <v>0</v>
      </c>
      <c r="F58" s="166" t="s">
        <v>0</v>
      </c>
      <c r="G58" s="166" t="s">
        <v>0</v>
      </c>
      <c r="H58" s="166" t="s">
        <v>0</v>
      </c>
      <c r="I58" s="166" t="s">
        <v>0</v>
      </c>
      <c r="J58" s="166" t="s">
        <v>0</v>
      </c>
      <c r="K58" s="166" t="s">
        <v>0</v>
      </c>
      <c r="L58" s="167"/>
      <c r="M58" s="167"/>
      <c r="N58" s="167"/>
      <c r="O58" s="167"/>
    </row>
    <row r="59" spans="1:15" ht="15" customHeight="1" x14ac:dyDescent="0.35">
      <c r="A59" s="166" t="s">
        <v>0</v>
      </c>
      <c r="B59" s="166" t="s">
        <v>0</v>
      </c>
      <c r="C59" s="166" t="s">
        <v>0</v>
      </c>
      <c r="D59" s="166" t="s">
        <v>0</v>
      </c>
      <c r="E59" s="166" t="s">
        <v>0</v>
      </c>
      <c r="F59" s="166" t="s">
        <v>0</v>
      </c>
      <c r="G59" s="166" t="s">
        <v>0</v>
      </c>
      <c r="H59" s="166" t="s">
        <v>0</v>
      </c>
      <c r="I59" s="166" t="s">
        <v>0</v>
      </c>
      <c r="J59" s="166" t="s">
        <v>0</v>
      </c>
      <c r="K59" s="166" t="s">
        <v>0</v>
      </c>
      <c r="L59" s="167"/>
      <c r="M59" s="167"/>
      <c r="N59" s="167"/>
      <c r="O59" s="167"/>
    </row>
    <row r="60" spans="1:15" ht="15" customHeight="1" x14ac:dyDescent="0.35">
      <c r="A60" s="166" t="s">
        <v>0</v>
      </c>
      <c r="B60" s="166" t="s">
        <v>0</v>
      </c>
      <c r="C60" s="166" t="s">
        <v>0</v>
      </c>
      <c r="D60" s="166" t="s">
        <v>0</v>
      </c>
      <c r="E60" s="166" t="s">
        <v>0</v>
      </c>
      <c r="F60" s="166" t="s">
        <v>0</v>
      </c>
      <c r="G60" s="166" t="s">
        <v>0</v>
      </c>
      <c r="H60" s="166" t="s">
        <v>0</v>
      </c>
      <c r="I60" s="166" t="s">
        <v>0</v>
      </c>
      <c r="J60" s="166" t="s">
        <v>0</v>
      </c>
      <c r="K60" s="166" t="s">
        <v>0</v>
      </c>
      <c r="L60" s="167"/>
      <c r="M60" s="167"/>
      <c r="N60" s="167"/>
      <c r="O60" s="167"/>
    </row>
    <row r="61" spans="1:15" ht="15" customHeight="1" x14ac:dyDescent="0.35">
      <c r="A61" s="166" t="s">
        <v>0</v>
      </c>
      <c r="B61" s="166" t="s">
        <v>0</v>
      </c>
      <c r="C61" s="166" t="s">
        <v>0</v>
      </c>
      <c r="D61" s="166" t="s">
        <v>0</v>
      </c>
      <c r="E61" s="166" t="s">
        <v>0</v>
      </c>
      <c r="F61" s="166" t="s">
        <v>0</v>
      </c>
      <c r="G61" s="166" t="s">
        <v>0</v>
      </c>
      <c r="H61" s="166" t="s">
        <v>0</v>
      </c>
      <c r="I61" s="166" t="s">
        <v>0</v>
      </c>
      <c r="J61" s="166" t="s">
        <v>0</v>
      </c>
      <c r="K61" s="166" t="s">
        <v>0</v>
      </c>
      <c r="L61" s="167"/>
      <c r="M61" s="167"/>
      <c r="N61" s="167"/>
      <c r="O61" s="167"/>
    </row>
    <row r="62" spans="1:15" ht="15" customHeight="1" x14ac:dyDescent="0.35">
      <c r="A62" s="166" t="s">
        <v>0</v>
      </c>
      <c r="B62" s="166" t="s">
        <v>0</v>
      </c>
      <c r="C62" s="166" t="s">
        <v>0</v>
      </c>
      <c r="D62" s="166" t="s">
        <v>0</v>
      </c>
      <c r="E62" s="166" t="s">
        <v>0</v>
      </c>
      <c r="F62" s="166" t="s">
        <v>0</v>
      </c>
      <c r="G62" s="166" t="s">
        <v>0</v>
      </c>
      <c r="H62" s="166" t="s">
        <v>0</v>
      </c>
      <c r="I62" s="166" t="s">
        <v>0</v>
      </c>
      <c r="J62" s="166" t="s">
        <v>0</v>
      </c>
      <c r="K62" s="166" t="s">
        <v>0</v>
      </c>
      <c r="L62" s="167"/>
      <c r="M62" s="167"/>
      <c r="N62" s="167"/>
      <c r="O62" s="167"/>
    </row>
    <row r="63" spans="1:15" ht="15" customHeight="1" x14ac:dyDescent="0.35">
      <c r="A63" s="166" t="s">
        <v>0</v>
      </c>
      <c r="B63" s="166" t="s">
        <v>0</v>
      </c>
      <c r="C63" s="166" t="s">
        <v>0</v>
      </c>
      <c r="D63" s="166" t="s">
        <v>0</v>
      </c>
      <c r="E63" s="166" t="s">
        <v>0</v>
      </c>
      <c r="F63" s="166" t="s">
        <v>0</v>
      </c>
      <c r="G63" s="166" t="s">
        <v>0</v>
      </c>
      <c r="H63" s="166" t="s">
        <v>0</v>
      </c>
      <c r="I63" s="166" t="s">
        <v>0</v>
      </c>
      <c r="J63" s="166" t="s">
        <v>0</v>
      </c>
      <c r="K63" s="166" t="s">
        <v>0</v>
      </c>
      <c r="L63" s="167"/>
      <c r="M63" s="167"/>
      <c r="N63" s="167"/>
      <c r="O63" s="167"/>
    </row>
  </sheetData>
  <hyperlinks>
    <hyperlink ref="I2" location="Contenido!A1" display="Contenido" xr:uid="{BC2DBB3E-F1B4-4702-8AFC-80523E940046}"/>
  </hyperlinks>
  <printOptions horizontalCentered="1" verticalCentered="1"/>
  <pageMargins left="0.39370078740157483" right="0.70866141732283472" top="0.74803149606299213" bottom="0.74803149606299213" header="0.31496062992125984" footer="0.31496062992125984"/>
  <pageSetup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518E3-8927-47B5-BAB6-DE0935BFA7CA}">
  <sheetPr>
    <tabColor rgb="FFF2DAB1"/>
    <pageSetUpPr fitToPage="1"/>
  </sheetPr>
  <dimension ref="A1:P42"/>
  <sheetViews>
    <sheetView showGridLines="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B7" sqref="B7:N7"/>
    </sheetView>
  </sheetViews>
  <sheetFormatPr baseColWidth="10" defaultColWidth="11.453125" defaultRowHeight="14.5" x14ac:dyDescent="0.35"/>
  <cols>
    <col min="1" max="1" width="18.54296875" customWidth="1"/>
    <col min="2" max="14" width="8.453125" customWidth="1"/>
  </cols>
  <sheetData>
    <row r="1" spans="1:16" x14ac:dyDescent="0.35">
      <c r="A1" s="224" t="s">
        <v>238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31"/>
      <c r="P1" s="36"/>
    </row>
    <row r="2" spans="1:16" ht="14.5" customHeight="1" x14ac:dyDescent="0.35">
      <c r="A2" s="224" t="s">
        <v>239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31"/>
      <c r="P2" s="222" t="s">
        <v>1</v>
      </c>
    </row>
    <row r="3" spans="1:16" ht="14.5" customHeight="1" x14ac:dyDescent="0.35">
      <c r="A3" s="224" t="s">
        <v>210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31"/>
      <c r="P3" s="222"/>
    </row>
    <row r="4" spans="1:16" x14ac:dyDescent="0.35">
      <c r="A4" s="224" t="s">
        <v>196</v>
      </c>
      <c r="B4" s="224"/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31"/>
      <c r="P4" s="36"/>
    </row>
    <row r="5" spans="1:16" x14ac:dyDescent="0.35">
      <c r="A5" s="224" t="s">
        <v>240</v>
      </c>
      <c r="B5" s="224"/>
      <c r="C5" s="224"/>
      <c r="D5" s="224"/>
      <c r="E5" s="224"/>
      <c r="F5" s="224"/>
      <c r="G5" s="224"/>
      <c r="H5" s="224"/>
      <c r="I5" s="224"/>
      <c r="J5" s="224"/>
      <c r="K5" s="224"/>
      <c r="L5" s="224"/>
      <c r="M5" s="224"/>
      <c r="N5" s="31"/>
      <c r="P5" s="36"/>
    </row>
    <row r="6" spans="1:16" x14ac:dyDescent="0.35">
      <c r="A6" s="31"/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4"/>
      <c r="N6" s="4"/>
      <c r="P6" s="36"/>
    </row>
    <row r="7" spans="1:16" x14ac:dyDescent="0.35">
      <c r="A7" s="193" t="s">
        <v>212</v>
      </c>
      <c r="B7" s="202">
        <v>2010</v>
      </c>
      <c r="C7" s="202">
        <v>2011</v>
      </c>
      <c r="D7" s="202">
        <v>2012</v>
      </c>
      <c r="E7" s="202">
        <v>2013</v>
      </c>
      <c r="F7" s="202">
        <v>2014</v>
      </c>
      <c r="G7" s="202">
        <v>2015</v>
      </c>
      <c r="H7" s="202">
        <v>2016</v>
      </c>
      <c r="I7" s="202">
        <v>2017</v>
      </c>
      <c r="J7" s="202">
        <v>2018</v>
      </c>
      <c r="K7" s="202">
        <v>2019</v>
      </c>
      <c r="L7" s="202">
        <v>2020</v>
      </c>
      <c r="M7" s="203">
        <v>2021</v>
      </c>
      <c r="N7" s="203">
        <v>2022</v>
      </c>
      <c r="P7" s="36"/>
    </row>
    <row r="8" spans="1:16" x14ac:dyDescent="0.35">
      <c r="A8" s="10" t="s">
        <v>213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4"/>
      <c r="N8" s="4"/>
      <c r="P8" s="107"/>
    </row>
    <row r="9" spans="1:16" x14ac:dyDescent="0.35">
      <c r="A9" s="11" t="s">
        <v>214</v>
      </c>
      <c r="B9" s="51">
        <f t="shared" ref="B9:M17" si="0">+B20+B31</f>
        <v>311227</v>
      </c>
      <c r="C9" s="51">
        <f t="shared" si="0"/>
        <v>313288</v>
      </c>
      <c r="D9" s="51">
        <f t="shared" si="0"/>
        <v>316723</v>
      </c>
      <c r="E9" s="51">
        <f t="shared" si="0"/>
        <v>323807</v>
      </c>
      <c r="F9" s="51">
        <f t="shared" si="0"/>
        <v>335714</v>
      </c>
      <c r="G9" s="51">
        <f t="shared" si="0"/>
        <v>336563</v>
      </c>
      <c r="H9" s="51">
        <f t="shared" si="0"/>
        <v>336477</v>
      </c>
      <c r="I9" s="51">
        <f t="shared" si="0"/>
        <v>339468</v>
      </c>
      <c r="J9" s="51">
        <f t="shared" si="0"/>
        <v>351589</v>
      </c>
      <c r="K9" s="51">
        <f t="shared" si="0"/>
        <v>364592</v>
      </c>
      <c r="L9" s="51">
        <f t="shared" si="0"/>
        <v>382412</v>
      </c>
      <c r="M9" s="51">
        <f t="shared" si="0"/>
        <v>400474</v>
      </c>
      <c r="N9" s="51">
        <v>387817</v>
      </c>
      <c r="P9" s="22"/>
    </row>
    <row r="10" spans="1:16" x14ac:dyDescent="0.35">
      <c r="A10" s="59" t="s">
        <v>241</v>
      </c>
      <c r="B10" s="51">
        <f t="shared" si="0"/>
        <v>207502</v>
      </c>
      <c r="C10" s="51">
        <f t="shared" si="0"/>
        <v>209499</v>
      </c>
      <c r="D10" s="51">
        <f t="shared" si="0"/>
        <v>211364</v>
      </c>
      <c r="E10" s="51">
        <f t="shared" si="0"/>
        <v>213150</v>
      </c>
      <c r="F10" s="51">
        <f t="shared" si="0"/>
        <v>216750</v>
      </c>
      <c r="G10" s="51">
        <f t="shared" si="0"/>
        <v>209955</v>
      </c>
      <c r="H10" s="51">
        <f t="shared" si="0"/>
        <v>207038</v>
      </c>
      <c r="I10" s="51">
        <f t="shared" si="0"/>
        <v>209469</v>
      </c>
      <c r="J10" s="51">
        <f t="shared" si="0"/>
        <v>216884</v>
      </c>
      <c r="K10" s="51">
        <f t="shared" si="0"/>
        <v>218197</v>
      </c>
      <c r="L10" s="51">
        <f t="shared" si="0"/>
        <v>225538</v>
      </c>
      <c r="M10" s="51">
        <f t="shared" si="0"/>
        <v>230039</v>
      </c>
      <c r="N10" s="51">
        <v>225983</v>
      </c>
    </row>
    <row r="11" spans="1:16" x14ac:dyDescent="0.35">
      <c r="A11" s="3" t="s">
        <v>242</v>
      </c>
      <c r="B11" s="52">
        <f t="shared" si="0"/>
        <v>84953</v>
      </c>
      <c r="C11" s="52">
        <f t="shared" si="0"/>
        <v>85646</v>
      </c>
      <c r="D11" s="52">
        <f t="shared" si="0"/>
        <v>88081</v>
      </c>
      <c r="E11" s="52">
        <f t="shared" si="0"/>
        <v>84853</v>
      </c>
      <c r="F11" s="52">
        <f t="shared" si="0"/>
        <v>82449</v>
      </c>
      <c r="G11" s="52">
        <f t="shared" si="0"/>
        <v>79854</v>
      </c>
      <c r="H11" s="52">
        <f t="shared" si="0"/>
        <v>80562</v>
      </c>
      <c r="I11" s="52">
        <f t="shared" si="0"/>
        <v>80026</v>
      </c>
      <c r="J11" s="52">
        <f t="shared" si="0"/>
        <v>81813</v>
      </c>
      <c r="K11" s="52">
        <f t="shared" si="0"/>
        <v>73493</v>
      </c>
      <c r="L11" s="52">
        <f t="shared" si="0"/>
        <v>81125</v>
      </c>
      <c r="M11" s="52">
        <f t="shared" si="0"/>
        <v>77904</v>
      </c>
      <c r="N11" s="52">
        <v>78769</v>
      </c>
    </row>
    <row r="12" spans="1:16" x14ac:dyDescent="0.35">
      <c r="A12" s="3" t="s">
        <v>243</v>
      </c>
      <c r="B12" s="52">
        <f t="shared" si="0"/>
        <v>67375</v>
      </c>
      <c r="C12" s="52">
        <f t="shared" si="0"/>
        <v>68618</v>
      </c>
      <c r="D12" s="52">
        <f t="shared" si="0"/>
        <v>67409</v>
      </c>
      <c r="E12" s="52">
        <f t="shared" si="0"/>
        <v>71505</v>
      </c>
      <c r="F12" s="52">
        <f t="shared" si="0"/>
        <v>72826</v>
      </c>
      <c r="G12" s="52">
        <f t="shared" si="0"/>
        <v>68649</v>
      </c>
      <c r="H12" s="52">
        <f t="shared" si="0"/>
        <v>68052</v>
      </c>
      <c r="I12" s="52">
        <f t="shared" si="0"/>
        <v>69986</v>
      </c>
      <c r="J12" s="52">
        <f t="shared" si="0"/>
        <v>72085</v>
      </c>
      <c r="K12" s="52">
        <f t="shared" si="0"/>
        <v>74729</v>
      </c>
      <c r="L12" s="52">
        <f t="shared" si="0"/>
        <v>73923</v>
      </c>
      <c r="M12" s="52">
        <f t="shared" si="0"/>
        <v>78791</v>
      </c>
      <c r="N12" s="52">
        <v>74578</v>
      </c>
    </row>
    <row r="13" spans="1:16" x14ac:dyDescent="0.35">
      <c r="A13" s="3" t="s">
        <v>244</v>
      </c>
      <c r="B13" s="52">
        <f t="shared" si="0"/>
        <v>55174</v>
      </c>
      <c r="C13" s="52">
        <f t="shared" si="0"/>
        <v>55235</v>
      </c>
      <c r="D13" s="52">
        <f t="shared" si="0"/>
        <v>55874</v>
      </c>
      <c r="E13" s="52">
        <f t="shared" si="0"/>
        <v>56792</v>
      </c>
      <c r="F13" s="52">
        <f t="shared" si="0"/>
        <v>61475</v>
      </c>
      <c r="G13" s="52">
        <f t="shared" si="0"/>
        <v>61452</v>
      </c>
      <c r="H13" s="52">
        <f t="shared" si="0"/>
        <v>58424</v>
      </c>
      <c r="I13" s="52">
        <f t="shared" si="0"/>
        <v>59457</v>
      </c>
      <c r="J13" s="52">
        <f t="shared" si="0"/>
        <v>62986</v>
      </c>
      <c r="K13" s="52">
        <f t="shared" si="0"/>
        <v>69975</v>
      </c>
      <c r="L13" s="52">
        <f t="shared" si="0"/>
        <v>70490</v>
      </c>
      <c r="M13" s="52">
        <f t="shared" si="0"/>
        <v>73344</v>
      </c>
      <c r="N13" s="52">
        <v>72636</v>
      </c>
    </row>
    <row r="14" spans="1:16" ht="26" x14ac:dyDescent="0.35">
      <c r="A14" s="59" t="s">
        <v>245</v>
      </c>
      <c r="B14" s="51">
        <f t="shared" si="0"/>
        <v>103725</v>
      </c>
      <c r="C14" s="51">
        <f t="shared" si="0"/>
        <v>103789</v>
      </c>
      <c r="D14" s="51">
        <f t="shared" si="0"/>
        <v>105359</v>
      </c>
      <c r="E14" s="51">
        <f t="shared" si="0"/>
        <v>110657</v>
      </c>
      <c r="F14" s="51">
        <f t="shared" si="0"/>
        <v>118964</v>
      </c>
      <c r="G14" s="51">
        <f t="shared" si="0"/>
        <v>126608</v>
      </c>
      <c r="H14" s="51">
        <f t="shared" si="0"/>
        <v>129439</v>
      </c>
      <c r="I14" s="51">
        <f t="shared" si="0"/>
        <v>129999</v>
      </c>
      <c r="J14" s="51">
        <f t="shared" si="0"/>
        <v>134705</v>
      </c>
      <c r="K14" s="51">
        <f t="shared" si="0"/>
        <v>146395</v>
      </c>
      <c r="L14" s="51">
        <f t="shared" si="0"/>
        <v>156874</v>
      </c>
      <c r="M14" s="51">
        <f t="shared" si="0"/>
        <v>170435</v>
      </c>
      <c r="N14" s="51">
        <v>161834</v>
      </c>
    </row>
    <row r="15" spans="1:16" x14ac:dyDescent="0.35">
      <c r="A15" s="3" t="s">
        <v>246</v>
      </c>
      <c r="B15" s="52">
        <f t="shared" si="0"/>
        <v>54002</v>
      </c>
      <c r="C15" s="52">
        <f t="shared" si="0"/>
        <v>53560</v>
      </c>
      <c r="D15" s="52">
        <f t="shared" si="0"/>
        <v>54686</v>
      </c>
      <c r="E15" s="52">
        <f t="shared" si="0"/>
        <v>57329</v>
      </c>
      <c r="F15" s="52">
        <f t="shared" si="0"/>
        <v>60699</v>
      </c>
      <c r="G15" s="52">
        <f t="shared" si="0"/>
        <v>63947</v>
      </c>
      <c r="H15" s="52">
        <f t="shared" si="0"/>
        <v>63773</v>
      </c>
      <c r="I15" s="52">
        <f t="shared" si="0"/>
        <v>62995</v>
      </c>
      <c r="J15" s="52">
        <f t="shared" si="0"/>
        <v>66524</v>
      </c>
      <c r="K15" s="52">
        <f t="shared" si="0"/>
        <v>67869</v>
      </c>
      <c r="L15" s="52">
        <f t="shared" si="0"/>
        <v>78006</v>
      </c>
      <c r="M15" s="52">
        <f t="shared" si="0"/>
        <v>78449</v>
      </c>
      <c r="N15" s="52">
        <v>76577</v>
      </c>
    </row>
    <row r="16" spans="1:16" x14ac:dyDescent="0.35">
      <c r="A16" s="3" t="s">
        <v>247</v>
      </c>
      <c r="B16" s="52">
        <f t="shared" si="0"/>
        <v>41860</v>
      </c>
      <c r="C16" s="52">
        <f t="shared" si="0"/>
        <v>42070</v>
      </c>
      <c r="D16" s="52">
        <f t="shared" si="0"/>
        <v>42372</v>
      </c>
      <c r="E16" s="52">
        <f t="shared" si="0"/>
        <v>44385</v>
      </c>
      <c r="F16" s="52">
        <f t="shared" si="0"/>
        <v>47410</v>
      </c>
      <c r="G16" s="52">
        <f t="shared" si="0"/>
        <v>49864</v>
      </c>
      <c r="H16" s="52">
        <f t="shared" si="0"/>
        <v>51598</v>
      </c>
      <c r="I16" s="52">
        <f t="shared" si="0"/>
        <v>51987</v>
      </c>
      <c r="J16" s="52">
        <f t="shared" si="0"/>
        <v>52717</v>
      </c>
      <c r="K16" s="52">
        <f t="shared" si="0"/>
        <v>61642</v>
      </c>
      <c r="L16" s="52">
        <f t="shared" si="0"/>
        <v>61515</v>
      </c>
      <c r="M16" s="52">
        <f t="shared" si="0"/>
        <v>73036</v>
      </c>
      <c r="N16" s="52">
        <v>66657</v>
      </c>
    </row>
    <row r="17" spans="1:16" x14ac:dyDescent="0.35">
      <c r="A17" s="3" t="s">
        <v>248</v>
      </c>
      <c r="B17" s="52">
        <f t="shared" si="0"/>
        <v>7863</v>
      </c>
      <c r="C17" s="52">
        <f t="shared" si="0"/>
        <v>8159</v>
      </c>
      <c r="D17" s="52">
        <f t="shared" si="0"/>
        <v>8301</v>
      </c>
      <c r="E17" s="52">
        <f t="shared" si="0"/>
        <v>8943</v>
      </c>
      <c r="F17" s="52">
        <f t="shared" si="0"/>
        <v>10855</v>
      </c>
      <c r="G17" s="52">
        <f t="shared" si="0"/>
        <v>12797</v>
      </c>
      <c r="H17" s="52">
        <f t="shared" si="0"/>
        <v>14068</v>
      </c>
      <c r="I17" s="52">
        <f t="shared" si="0"/>
        <v>15017</v>
      </c>
      <c r="J17" s="52">
        <f t="shared" si="0"/>
        <v>15464</v>
      </c>
      <c r="K17" s="52">
        <f t="shared" si="0"/>
        <v>16884</v>
      </c>
      <c r="L17" s="52">
        <f t="shared" si="0"/>
        <v>17353</v>
      </c>
      <c r="M17" s="52">
        <f t="shared" si="0"/>
        <v>18950</v>
      </c>
      <c r="N17" s="52">
        <v>18600</v>
      </c>
    </row>
    <row r="18" spans="1:16" x14ac:dyDescent="0.35">
      <c r="A18" s="3"/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</row>
    <row r="19" spans="1:16" x14ac:dyDescent="0.35">
      <c r="A19" s="1" t="s">
        <v>223</v>
      </c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53"/>
      <c r="N19" s="53"/>
    </row>
    <row r="20" spans="1:16" x14ac:dyDescent="0.35">
      <c r="A20" s="11" t="s">
        <v>214</v>
      </c>
      <c r="B20" s="51">
        <f t="shared" ref="B20:M20" si="1">+B21+B25</f>
        <v>243235</v>
      </c>
      <c r="C20" s="51">
        <f t="shared" si="1"/>
        <v>250460</v>
      </c>
      <c r="D20" s="51">
        <f t="shared" si="1"/>
        <v>254590</v>
      </c>
      <c r="E20" s="51">
        <f t="shared" si="1"/>
        <v>260395</v>
      </c>
      <c r="F20" s="51">
        <f t="shared" si="1"/>
        <v>271074</v>
      </c>
      <c r="G20" s="51">
        <f t="shared" si="1"/>
        <v>270880</v>
      </c>
      <c r="H20" s="51">
        <f t="shared" si="1"/>
        <v>275913</v>
      </c>
      <c r="I20" s="51">
        <f t="shared" si="1"/>
        <v>281834</v>
      </c>
      <c r="J20" s="51">
        <f t="shared" si="1"/>
        <v>340004</v>
      </c>
      <c r="K20" s="51">
        <f t="shared" si="1"/>
        <v>335369</v>
      </c>
      <c r="L20" s="51">
        <f t="shared" si="1"/>
        <v>369008</v>
      </c>
      <c r="M20" s="51">
        <f t="shared" si="1"/>
        <v>372389</v>
      </c>
      <c r="N20" s="51">
        <v>352820</v>
      </c>
    </row>
    <row r="21" spans="1:16" x14ac:dyDescent="0.35">
      <c r="A21" s="59" t="s">
        <v>241</v>
      </c>
      <c r="B21" s="51">
        <f t="shared" ref="B21:M21" si="2">+B22+B23+B24</f>
        <v>158579</v>
      </c>
      <c r="C21" s="51">
        <f t="shared" si="2"/>
        <v>162754</v>
      </c>
      <c r="D21" s="51">
        <f t="shared" si="2"/>
        <v>165876</v>
      </c>
      <c r="E21" s="51">
        <f t="shared" si="2"/>
        <v>167635</v>
      </c>
      <c r="F21" s="51">
        <f t="shared" si="2"/>
        <v>169150</v>
      </c>
      <c r="G21" s="51">
        <f t="shared" si="2"/>
        <v>164066</v>
      </c>
      <c r="H21" s="51">
        <f t="shared" si="2"/>
        <v>164547</v>
      </c>
      <c r="I21" s="51">
        <f t="shared" si="2"/>
        <v>169608</v>
      </c>
      <c r="J21" s="51">
        <f t="shared" si="2"/>
        <v>209008</v>
      </c>
      <c r="K21" s="51">
        <f t="shared" si="2"/>
        <v>198018</v>
      </c>
      <c r="L21" s="51">
        <f t="shared" si="2"/>
        <v>216530</v>
      </c>
      <c r="M21" s="51">
        <f t="shared" si="2"/>
        <v>212933</v>
      </c>
      <c r="N21" s="51">
        <v>204729</v>
      </c>
    </row>
    <row r="22" spans="1:16" x14ac:dyDescent="0.35">
      <c r="A22" s="3" t="s">
        <v>242</v>
      </c>
      <c r="B22" s="52">
        <v>61889</v>
      </c>
      <c r="C22" s="52">
        <v>62841</v>
      </c>
      <c r="D22" s="52">
        <v>65528</v>
      </c>
      <c r="E22" s="52">
        <v>64023</v>
      </c>
      <c r="F22" s="52">
        <v>61026</v>
      </c>
      <c r="G22" s="52">
        <v>59660</v>
      </c>
      <c r="H22" s="52">
        <v>61152</v>
      </c>
      <c r="I22" s="52">
        <v>62192</v>
      </c>
      <c r="J22" s="52">
        <v>78092</v>
      </c>
      <c r="K22" s="52">
        <v>66493</v>
      </c>
      <c r="L22" s="52">
        <v>77052</v>
      </c>
      <c r="M22" s="52">
        <v>71818</v>
      </c>
      <c r="N22" s="52">
        <v>70974</v>
      </c>
    </row>
    <row r="23" spans="1:16" x14ac:dyDescent="0.35">
      <c r="A23" s="3" t="s">
        <v>243</v>
      </c>
      <c r="B23" s="52">
        <v>51215</v>
      </c>
      <c r="C23" s="52">
        <v>53394</v>
      </c>
      <c r="D23" s="52">
        <v>52723</v>
      </c>
      <c r="E23" s="52">
        <v>55445</v>
      </c>
      <c r="F23" s="52">
        <v>55915</v>
      </c>
      <c r="G23" s="52">
        <v>52552</v>
      </c>
      <c r="H23" s="52">
        <v>53231</v>
      </c>
      <c r="I23" s="52">
        <v>55788</v>
      </c>
      <c r="J23" s="52">
        <v>69532</v>
      </c>
      <c r="K23" s="52">
        <v>66616</v>
      </c>
      <c r="L23" s="52">
        <v>71017</v>
      </c>
      <c r="M23" s="52">
        <v>72062</v>
      </c>
      <c r="N23" s="52">
        <v>67297</v>
      </c>
    </row>
    <row r="24" spans="1:16" x14ac:dyDescent="0.35">
      <c r="A24" s="3" t="s">
        <v>244</v>
      </c>
      <c r="B24" s="52">
        <v>45475</v>
      </c>
      <c r="C24" s="52">
        <v>46519</v>
      </c>
      <c r="D24" s="52">
        <v>47625</v>
      </c>
      <c r="E24" s="52">
        <v>48167</v>
      </c>
      <c r="F24" s="52">
        <v>52209</v>
      </c>
      <c r="G24" s="52">
        <v>51854</v>
      </c>
      <c r="H24" s="52">
        <v>50164</v>
      </c>
      <c r="I24" s="52">
        <v>51628</v>
      </c>
      <c r="J24" s="52">
        <v>61384</v>
      </c>
      <c r="K24" s="52">
        <v>64909</v>
      </c>
      <c r="L24" s="52">
        <v>68461</v>
      </c>
      <c r="M24" s="52">
        <v>69053</v>
      </c>
      <c r="N24" s="52">
        <v>66458</v>
      </c>
    </row>
    <row r="25" spans="1:16" ht="26" x14ac:dyDescent="0.35">
      <c r="A25" s="59" t="s">
        <v>245</v>
      </c>
      <c r="B25" s="51">
        <f t="shared" ref="B25:M25" si="3">+B26+B27+B28</f>
        <v>84656</v>
      </c>
      <c r="C25" s="51">
        <f t="shared" si="3"/>
        <v>87706</v>
      </c>
      <c r="D25" s="51">
        <f t="shared" si="3"/>
        <v>88714</v>
      </c>
      <c r="E25" s="51">
        <f t="shared" si="3"/>
        <v>92760</v>
      </c>
      <c r="F25" s="51">
        <f t="shared" si="3"/>
        <v>101924</v>
      </c>
      <c r="G25" s="51">
        <f t="shared" si="3"/>
        <v>106814</v>
      </c>
      <c r="H25" s="51">
        <f t="shared" si="3"/>
        <v>111366</v>
      </c>
      <c r="I25" s="51">
        <f t="shared" si="3"/>
        <v>112226</v>
      </c>
      <c r="J25" s="51">
        <f t="shared" si="3"/>
        <v>130996</v>
      </c>
      <c r="K25" s="51">
        <f t="shared" si="3"/>
        <v>137351</v>
      </c>
      <c r="L25" s="51">
        <f t="shared" si="3"/>
        <v>152478</v>
      </c>
      <c r="M25" s="51">
        <f t="shared" si="3"/>
        <v>159456</v>
      </c>
      <c r="N25" s="51">
        <v>148091</v>
      </c>
    </row>
    <row r="26" spans="1:16" x14ac:dyDescent="0.35">
      <c r="A26" s="3" t="s">
        <v>246</v>
      </c>
      <c r="B26" s="52">
        <v>40894</v>
      </c>
      <c r="C26" s="52">
        <v>42326</v>
      </c>
      <c r="D26" s="52">
        <v>42943</v>
      </c>
      <c r="E26" s="52">
        <v>45019</v>
      </c>
      <c r="F26" s="52">
        <v>48211</v>
      </c>
      <c r="G26" s="52">
        <v>50311</v>
      </c>
      <c r="H26" s="52">
        <v>50890</v>
      </c>
      <c r="I26" s="52">
        <v>50409</v>
      </c>
      <c r="J26" s="52">
        <v>63942</v>
      </c>
      <c r="K26" s="52">
        <v>61845</v>
      </c>
      <c r="L26" s="52">
        <v>74739</v>
      </c>
      <c r="M26" s="52">
        <v>71501</v>
      </c>
      <c r="N26" s="52">
        <v>67506</v>
      </c>
    </row>
    <row r="27" spans="1:16" x14ac:dyDescent="0.35">
      <c r="A27" s="3" t="s">
        <v>247</v>
      </c>
      <c r="B27" s="52">
        <v>36360</v>
      </c>
      <c r="C27" s="52">
        <v>37659</v>
      </c>
      <c r="D27" s="52">
        <v>37861</v>
      </c>
      <c r="E27" s="52">
        <v>39439</v>
      </c>
      <c r="F27" s="52">
        <v>43284</v>
      </c>
      <c r="G27" s="52">
        <v>44378</v>
      </c>
      <c r="H27" s="52">
        <v>47411</v>
      </c>
      <c r="I27" s="52">
        <v>47429</v>
      </c>
      <c r="J27" s="52">
        <v>51769</v>
      </c>
      <c r="K27" s="52">
        <v>58848</v>
      </c>
      <c r="L27" s="52">
        <v>60521</v>
      </c>
      <c r="M27" s="52">
        <v>69379</v>
      </c>
      <c r="N27" s="52">
        <v>62419</v>
      </c>
      <c r="P27" s="107"/>
    </row>
    <row r="28" spans="1:16" x14ac:dyDescent="0.35">
      <c r="A28" s="3" t="s">
        <v>248</v>
      </c>
      <c r="B28" s="52">
        <v>7402</v>
      </c>
      <c r="C28" s="52">
        <v>7721</v>
      </c>
      <c r="D28" s="52">
        <v>7910</v>
      </c>
      <c r="E28" s="52">
        <v>8302</v>
      </c>
      <c r="F28" s="52">
        <v>10429</v>
      </c>
      <c r="G28" s="52">
        <v>12125</v>
      </c>
      <c r="H28" s="52">
        <v>13065</v>
      </c>
      <c r="I28" s="52">
        <v>14388</v>
      </c>
      <c r="J28" s="52">
        <v>15285</v>
      </c>
      <c r="K28" s="52">
        <v>16658</v>
      </c>
      <c r="L28" s="52">
        <v>17218</v>
      </c>
      <c r="M28" s="52">
        <v>18576</v>
      </c>
      <c r="N28" s="52">
        <v>18166</v>
      </c>
      <c r="P28" s="107"/>
    </row>
    <row r="29" spans="1:16" x14ac:dyDescent="0.35">
      <c r="A29" s="3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P29" s="107"/>
    </row>
    <row r="30" spans="1:16" x14ac:dyDescent="0.35">
      <c r="A30" s="1" t="s">
        <v>224</v>
      </c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53"/>
      <c r="N30" s="53"/>
      <c r="P30" s="107"/>
    </row>
    <row r="31" spans="1:16" x14ac:dyDescent="0.35">
      <c r="A31" s="11" t="s">
        <v>214</v>
      </c>
      <c r="B31" s="51">
        <f t="shared" ref="B31:M31" si="4">+B32+B36</f>
        <v>67992</v>
      </c>
      <c r="C31" s="51">
        <f t="shared" si="4"/>
        <v>62828</v>
      </c>
      <c r="D31" s="51">
        <f t="shared" si="4"/>
        <v>62133</v>
      </c>
      <c r="E31" s="51">
        <f t="shared" si="4"/>
        <v>63412</v>
      </c>
      <c r="F31" s="51">
        <f t="shared" si="4"/>
        <v>64640</v>
      </c>
      <c r="G31" s="51">
        <f t="shared" si="4"/>
        <v>65683</v>
      </c>
      <c r="H31" s="51">
        <f t="shared" si="4"/>
        <v>60564</v>
      </c>
      <c r="I31" s="51">
        <f t="shared" si="4"/>
        <v>57634</v>
      </c>
      <c r="J31" s="51">
        <f t="shared" si="4"/>
        <v>11585</v>
      </c>
      <c r="K31" s="51">
        <f t="shared" si="4"/>
        <v>29223</v>
      </c>
      <c r="L31" s="51">
        <f t="shared" si="4"/>
        <v>13404</v>
      </c>
      <c r="M31" s="51">
        <f t="shared" si="4"/>
        <v>28085</v>
      </c>
      <c r="N31" s="51">
        <v>34997</v>
      </c>
      <c r="P31" s="107"/>
    </row>
    <row r="32" spans="1:16" x14ac:dyDescent="0.35">
      <c r="A32" s="59" t="s">
        <v>241</v>
      </c>
      <c r="B32" s="51">
        <f t="shared" ref="B32:M32" si="5">+B33+B34+B35</f>
        <v>48923</v>
      </c>
      <c r="C32" s="51">
        <f t="shared" si="5"/>
        <v>46745</v>
      </c>
      <c r="D32" s="51">
        <f t="shared" si="5"/>
        <v>45488</v>
      </c>
      <c r="E32" s="51">
        <f t="shared" si="5"/>
        <v>45515</v>
      </c>
      <c r="F32" s="51">
        <f t="shared" si="5"/>
        <v>47600</v>
      </c>
      <c r="G32" s="51">
        <f t="shared" si="5"/>
        <v>45889</v>
      </c>
      <c r="H32" s="51">
        <f t="shared" si="5"/>
        <v>42491</v>
      </c>
      <c r="I32" s="51">
        <f t="shared" si="5"/>
        <v>39861</v>
      </c>
      <c r="J32" s="51">
        <f t="shared" si="5"/>
        <v>7876</v>
      </c>
      <c r="K32" s="51">
        <f t="shared" si="5"/>
        <v>20179</v>
      </c>
      <c r="L32" s="51">
        <f t="shared" si="5"/>
        <v>9008</v>
      </c>
      <c r="M32" s="51">
        <f t="shared" si="5"/>
        <v>17106</v>
      </c>
      <c r="N32" s="51">
        <v>21254</v>
      </c>
      <c r="P32" s="107"/>
    </row>
    <row r="33" spans="1:16" x14ac:dyDescent="0.35">
      <c r="A33" s="3" t="s">
        <v>242</v>
      </c>
      <c r="B33" s="52">
        <v>23064</v>
      </c>
      <c r="C33" s="52">
        <v>22805</v>
      </c>
      <c r="D33" s="52">
        <v>22553</v>
      </c>
      <c r="E33" s="52">
        <v>20830</v>
      </c>
      <c r="F33" s="52">
        <v>21423</v>
      </c>
      <c r="G33" s="52">
        <v>20194</v>
      </c>
      <c r="H33" s="52">
        <v>19410</v>
      </c>
      <c r="I33" s="52">
        <v>17834</v>
      </c>
      <c r="J33" s="52">
        <v>3721</v>
      </c>
      <c r="K33" s="52">
        <v>7000</v>
      </c>
      <c r="L33" s="52">
        <v>4073</v>
      </c>
      <c r="M33" s="52">
        <v>6086</v>
      </c>
      <c r="N33" s="52">
        <v>7795</v>
      </c>
      <c r="P33" s="107"/>
    </row>
    <row r="34" spans="1:16" x14ac:dyDescent="0.35">
      <c r="A34" s="3" t="s">
        <v>243</v>
      </c>
      <c r="B34" s="52">
        <v>16160</v>
      </c>
      <c r="C34" s="52">
        <v>15224</v>
      </c>
      <c r="D34" s="52">
        <v>14686</v>
      </c>
      <c r="E34" s="52">
        <v>16060</v>
      </c>
      <c r="F34" s="52">
        <v>16911</v>
      </c>
      <c r="G34" s="52">
        <v>16097</v>
      </c>
      <c r="H34" s="52">
        <v>14821</v>
      </c>
      <c r="I34" s="52">
        <v>14198</v>
      </c>
      <c r="J34" s="52">
        <v>2553</v>
      </c>
      <c r="K34" s="52">
        <v>8113</v>
      </c>
      <c r="L34" s="52">
        <v>2906</v>
      </c>
      <c r="M34" s="52">
        <v>6729</v>
      </c>
      <c r="N34" s="52">
        <v>7281</v>
      </c>
      <c r="P34" s="107"/>
    </row>
    <row r="35" spans="1:16" x14ac:dyDescent="0.35">
      <c r="A35" s="3" t="s">
        <v>244</v>
      </c>
      <c r="B35" s="52">
        <v>9699</v>
      </c>
      <c r="C35" s="52">
        <v>8716</v>
      </c>
      <c r="D35" s="52">
        <v>8249</v>
      </c>
      <c r="E35" s="52">
        <v>8625</v>
      </c>
      <c r="F35" s="52">
        <v>9266</v>
      </c>
      <c r="G35" s="52">
        <v>9598</v>
      </c>
      <c r="H35" s="52">
        <v>8260</v>
      </c>
      <c r="I35" s="52">
        <v>7829</v>
      </c>
      <c r="J35" s="52">
        <v>1602</v>
      </c>
      <c r="K35" s="52">
        <v>5066</v>
      </c>
      <c r="L35" s="52">
        <v>2029</v>
      </c>
      <c r="M35" s="52">
        <v>4291</v>
      </c>
      <c r="N35" s="52">
        <v>6178</v>
      </c>
      <c r="P35" s="107"/>
    </row>
    <row r="36" spans="1:16" ht="26" x14ac:dyDescent="0.35">
      <c r="A36" s="59" t="s">
        <v>245</v>
      </c>
      <c r="B36" s="51">
        <f t="shared" ref="B36:M36" si="6">+B37+B38+B39</f>
        <v>19069</v>
      </c>
      <c r="C36" s="51">
        <f t="shared" si="6"/>
        <v>16083</v>
      </c>
      <c r="D36" s="51">
        <f t="shared" si="6"/>
        <v>16645</v>
      </c>
      <c r="E36" s="51">
        <f t="shared" si="6"/>
        <v>17897</v>
      </c>
      <c r="F36" s="51">
        <f t="shared" si="6"/>
        <v>17040</v>
      </c>
      <c r="G36" s="51">
        <f t="shared" si="6"/>
        <v>19794</v>
      </c>
      <c r="H36" s="51">
        <f t="shared" si="6"/>
        <v>18073</v>
      </c>
      <c r="I36" s="51">
        <f t="shared" si="6"/>
        <v>17773</v>
      </c>
      <c r="J36" s="51">
        <f t="shared" si="6"/>
        <v>3709</v>
      </c>
      <c r="K36" s="51">
        <f t="shared" si="6"/>
        <v>9044</v>
      </c>
      <c r="L36" s="51">
        <f t="shared" si="6"/>
        <v>4396</v>
      </c>
      <c r="M36" s="51">
        <f t="shared" si="6"/>
        <v>10979</v>
      </c>
      <c r="N36" s="51">
        <v>13743</v>
      </c>
      <c r="P36" s="107"/>
    </row>
    <row r="37" spans="1:16" x14ac:dyDescent="0.35">
      <c r="A37" s="3" t="s">
        <v>246</v>
      </c>
      <c r="B37" s="52">
        <v>13108</v>
      </c>
      <c r="C37" s="52">
        <v>11234</v>
      </c>
      <c r="D37" s="52">
        <v>11743</v>
      </c>
      <c r="E37" s="52">
        <v>12310</v>
      </c>
      <c r="F37" s="52">
        <v>12488</v>
      </c>
      <c r="G37" s="52">
        <v>13636</v>
      </c>
      <c r="H37" s="52">
        <v>12883</v>
      </c>
      <c r="I37" s="52">
        <v>12586</v>
      </c>
      <c r="J37" s="52">
        <v>2582</v>
      </c>
      <c r="K37" s="52">
        <v>6024</v>
      </c>
      <c r="L37" s="52">
        <v>3267</v>
      </c>
      <c r="M37" s="52">
        <v>6948</v>
      </c>
      <c r="N37" s="52">
        <v>9071</v>
      </c>
      <c r="P37" s="107"/>
    </row>
    <row r="38" spans="1:16" x14ac:dyDescent="0.35">
      <c r="A38" s="3" t="s">
        <v>247</v>
      </c>
      <c r="B38" s="52">
        <v>5500</v>
      </c>
      <c r="C38" s="52">
        <v>4411</v>
      </c>
      <c r="D38" s="52">
        <v>4511</v>
      </c>
      <c r="E38" s="52">
        <v>4946</v>
      </c>
      <c r="F38" s="52">
        <v>4126</v>
      </c>
      <c r="G38" s="52">
        <v>5486</v>
      </c>
      <c r="H38" s="52">
        <v>4187</v>
      </c>
      <c r="I38" s="52">
        <v>4558</v>
      </c>
      <c r="J38" s="52">
        <v>948</v>
      </c>
      <c r="K38" s="52">
        <v>2794</v>
      </c>
      <c r="L38" s="52">
        <v>994</v>
      </c>
      <c r="M38" s="52">
        <v>3657</v>
      </c>
      <c r="N38" s="52">
        <v>4238</v>
      </c>
      <c r="P38" s="107"/>
    </row>
    <row r="39" spans="1:16" ht="15" thickBot="1" x14ac:dyDescent="0.4">
      <c r="A39" s="47" t="s">
        <v>248</v>
      </c>
      <c r="B39" s="54">
        <v>461</v>
      </c>
      <c r="C39" s="54">
        <v>438</v>
      </c>
      <c r="D39" s="54">
        <v>391</v>
      </c>
      <c r="E39" s="54">
        <v>641</v>
      </c>
      <c r="F39" s="54">
        <v>426</v>
      </c>
      <c r="G39" s="54">
        <v>672</v>
      </c>
      <c r="H39" s="54">
        <v>1003</v>
      </c>
      <c r="I39" s="54">
        <v>629</v>
      </c>
      <c r="J39" s="54">
        <v>179</v>
      </c>
      <c r="K39" s="54">
        <v>226</v>
      </c>
      <c r="L39" s="54">
        <v>135</v>
      </c>
      <c r="M39" s="54">
        <v>374</v>
      </c>
      <c r="N39" s="55">
        <v>434</v>
      </c>
      <c r="P39" s="107"/>
    </row>
    <row r="40" spans="1:16" x14ac:dyDescent="0.35">
      <c r="A40" s="223" t="s">
        <v>249</v>
      </c>
      <c r="B40" s="223"/>
      <c r="C40" s="223"/>
      <c r="D40" s="223"/>
      <c r="E40" s="223"/>
      <c r="F40" s="223"/>
      <c r="G40" s="223"/>
      <c r="H40" s="33"/>
      <c r="I40" s="33"/>
      <c r="J40" s="33"/>
      <c r="K40" s="33"/>
      <c r="L40" s="33"/>
      <c r="M40" s="4"/>
      <c r="N40" s="4"/>
      <c r="P40" s="107"/>
    </row>
    <row r="41" spans="1:16" x14ac:dyDescent="0.35">
      <c r="P41" s="107"/>
    </row>
    <row r="42" spans="1:16" x14ac:dyDescent="0.35">
      <c r="P42" s="107"/>
    </row>
  </sheetData>
  <mergeCells count="7">
    <mergeCell ref="P2:P3"/>
    <mergeCell ref="A40:G40"/>
    <mergeCell ref="A1:M1"/>
    <mergeCell ref="A2:M2"/>
    <mergeCell ref="A3:M3"/>
    <mergeCell ref="A4:M4"/>
    <mergeCell ref="A5:M5"/>
  </mergeCells>
  <hyperlinks>
    <hyperlink ref="P2" location="INDICE!A1" display="INDICE" xr:uid="{A9E9B337-3CCD-44F3-BE1E-A1D79701832C}"/>
    <hyperlink ref="P2:P3" location="CONTENIDO!A1" display="Contenido" xr:uid="{2407822B-73B6-41D9-9C30-49A7436E1678}"/>
  </hyperlinks>
  <pageMargins left="0.7" right="0.7" top="0.75" bottom="0.75" header="0.3" footer="0.3"/>
  <pageSetup paperSize="9" scale="77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56C69-6796-4082-912C-45365EE8488B}">
  <sheetPr>
    <tabColor rgb="FFF2DAB1"/>
    <pageSetUpPr fitToPage="1"/>
  </sheetPr>
  <dimension ref="A1:P42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8" sqref="B8:N8"/>
    </sheetView>
  </sheetViews>
  <sheetFormatPr baseColWidth="10" defaultColWidth="11.453125" defaultRowHeight="14.5" x14ac:dyDescent="0.35"/>
  <cols>
    <col min="1" max="1" width="18.54296875" customWidth="1"/>
    <col min="2" max="14" width="8.453125" customWidth="1"/>
  </cols>
  <sheetData>
    <row r="1" spans="1:16" x14ac:dyDescent="0.35">
      <c r="A1" s="224" t="s">
        <v>250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31"/>
      <c r="P1" s="36"/>
    </row>
    <row r="2" spans="1:16" ht="14.5" customHeight="1" x14ac:dyDescent="0.35">
      <c r="A2" s="224" t="s">
        <v>239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31"/>
      <c r="P2" s="222" t="s">
        <v>1</v>
      </c>
    </row>
    <row r="3" spans="1:16" ht="14.5" customHeight="1" x14ac:dyDescent="0.35">
      <c r="A3" s="224" t="s">
        <v>210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31"/>
      <c r="P3" s="222"/>
    </row>
    <row r="4" spans="1:16" x14ac:dyDescent="0.35">
      <c r="A4" s="224" t="s">
        <v>196</v>
      </c>
      <c r="B4" s="224"/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31"/>
      <c r="P4" s="36"/>
    </row>
    <row r="5" spans="1:16" x14ac:dyDescent="0.35">
      <c r="A5" s="224" t="s">
        <v>240</v>
      </c>
      <c r="B5" s="224"/>
      <c r="C5" s="224"/>
      <c r="D5" s="224"/>
      <c r="E5" s="224"/>
      <c r="F5" s="224"/>
      <c r="G5" s="224"/>
      <c r="H5" s="224"/>
      <c r="I5" s="224"/>
      <c r="J5" s="224"/>
      <c r="K5" s="224"/>
      <c r="L5" s="224"/>
      <c r="M5" s="224"/>
      <c r="N5" s="31"/>
      <c r="P5" s="36"/>
    </row>
    <row r="6" spans="1:16" x14ac:dyDescent="0.35">
      <c r="A6" s="225" t="s">
        <v>207</v>
      </c>
      <c r="B6" s="225"/>
      <c r="C6" s="225"/>
      <c r="D6" s="225"/>
      <c r="E6" s="225"/>
      <c r="F6" s="225"/>
      <c r="G6" s="225"/>
      <c r="H6" s="225"/>
      <c r="I6" s="225"/>
      <c r="J6" s="225"/>
      <c r="K6" s="225"/>
      <c r="L6" s="225"/>
      <c r="M6" s="225"/>
      <c r="N6" s="34"/>
      <c r="P6" s="36"/>
    </row>
    <row r="7" spans="1:16" x14ac:dyDescent="0.35">
      <c r="A7" s="34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P7" s="36"/>
    </row>
    <row r="8" spans="1:16" x14ac:dyDescent="0.35">
      <c r="A8" s="193" t="s">
        <v>212</v>
      </c>
      <c r="B8" s="202">
        <v>2010</v>
      </c>
      <c r="C8" s="202">
        <v>2011</v>
      </c>
      <c r="D8" s="202">
        <v>2012</v>
      </c>
      <c r="E8" s="202">
        <v>2013</v>
      </c>
      <c r="F8" s="202">
        <v>2014</v>
      </c>
      <c r="G8" s="202">
        <v>2015</v>
      </c>
      <c r="H8" s="202">
        <v>2016</v>
      </c>
      <c r="I8" s="202">
        <v>2017</v>
      </c>
      <c r="J8" s="202">
        <v>2018</v>
      </c>
      <c r="K8" s="202">
        <v>2019</v>
      </c>
      <c r="L8" s="202">
        <v>2020</v>
      </c>
      <c r="M8" s="203">
        <v>2021</v>
      </c>
      <c r="N8" s="203">
        <v>2022</v>
      </c>
      <c r="P8" s="36"/>
    </row>
    <row r="9" spans="1:16" x14ac:dyDescent="0.35">
      <c r="A9" s="1" t="s">
        <v>223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4"/>
      <c r="N9" s="4"/>
      <c r="P9" s="22"/>
    </row>
    <row r="10" spans="1:16" x14ac:dyDescent="0.35">
      <c r="A10" s="11" t="s">
        <v>214</v>
      </c>
      <c r="B10" s="56">
        <v>78.1535663679565</v>
      </c>
      <c r="C10" s="56">
        <v>79.945609151962415</v>
      </c>
      <c r="D10" s="56">
        <v>80.38254247402304</v>
      </c>
      <c r="E10" s="56">
        <v>80.416729718628687</v>
      </c>
      <c r="F10" s="56">
        <v>80.745515528098323</v>
      </c>
      <c r="G10" s="56">
        <v>80.484188695727099</v>
      </c>
      <c r="H10" s="56">
        <v>82.000552786668919</v>
      </c>
      <c r="I10" s="56">
        <v>83.022258357194204</v>
      </c>
      <c r="J10" s="56">
        <v>96.704959483942901</v>
      </c>
      <c r="K10" s="56">
        <v>91.98473910563041</v>
      </c>
      <c r="L10" s="56">
        <v>96.49487986778658</v>
      </c>
      <c r="M10" s="56">
        <v>92.9870603335048</v>
      </c>
      <c r="N10" s="56">
        <v>90.975898426319631</v>
      </c>
    </row>
    <row r="11" spans="1:16" x14ac:dyDescent="0.35">
      <c r="A11" s="11" t="s">
        <v>241</v>
      </c>
      <c r="B11" s="56">
        <v>76.422877851779745</v>
      </c>
      <c r="C11" s="56">
        <v>77.687244330521864</v>
      </c>
      <c r="D11" s="56">
        <v>78.478832724588869</v>
      </c>
      <c r="E11" s="56">
        <v>78.64649307999062</v>
      </c>
      <c r="F11" s="56">
        <v>78.039215686274517</v>
      </c>
      <c r="G11" s="56">
        <v>78.14341168345598</v>
      </c>
      <c r="H11" s="56">
        <v>79.476714419575146</v>
      </c>
      <c r="I11" s="56">
        <v>80.97045386190797</v>
      </c>
      <c r="J11" s="56">
        <v>96.368565684882242</v>
      </c>
      <c r="K11" s="56">
        <v>90.751935177843876</v>
      </c>
      <c r="L11" s="56">
        <v>96.005994555241244</v>
      </c>
      <c r="M11" s="56">
        <v>92.563869604719201</v>
      </c>
      <c r="N11" s="56">
        <v>90.594867755539127</v>
      </c>
    </row>
    <row r="12" spans="1:16" x14ac:dyDescent="0.35">
      <c r="A12" s="3" t="s">
        <v>242</v>
      </c>
      <c r="B12" s="57">
        <v>72.850870481324975</v>
      </c>
      <c r="C12" s="57">
        <v>73.37295378651659</v>
      </c>
      <c r="D12" s="57">
        <v>74.395159001373727</v>
      </c>
      <c r="E12" s="57">
        <v>75.451663465051325</v>
      </c>
      <c r="F12" s="57">
        <v>74.01666484736019</v>
      </c>
      <c r="G12" s="57">
        <v>74.711348210484132</v>
      </c>
      <c r="H12" s="57">
        <v>75.906755045803237</v>
      </c>
      <c r="I12" s="57">
        <v>77.714742708619696</v>
      </c>
      <c r="J12" s="57">
        <v>95.45182305990491</v>
      </c>
      <c r="K12" s="57">
        <v>90.475283360320034</v>
      </c>
      <c r="L12" s="57">
        <v>94.979352850539286</v>
      </c>
      <c r="M12" s="57">
        <v>92.18782090778393</v>
      </c>
      <c r="N12" s="57">
        <v>90.103974913989006</v>
      </c>
    </row>
    <row r="13" spans="1:16" x14ac:dyDescent="0.35">
      <c r="A13" s="3" t="s">
        <v>243</v>
      </c>
      <c r="B13" s="57">
        <v>76.01484230055658</v>
      </c>
      <c r="C13" s="57">
        <v>77.813401731324134</v>
      </c>
      <c r="D13" s="57">
        <v>78.213591656900419</v>
      </c>
      <c r="E13" s="57">
        <v>77.540032165582829</v>
      </c>
      <c r="F13" s="57">
        <v>76.77889764644496</v>
      </c>
      <c r="G13" s="57">
        <v>76.551734184037642</v>
      </c>
      <c r="H13" s="57">
        <v>78.221066243460882</v>
      </c>
      <c r="I13" s="57">
        <v>79.713085474237701</v>
      </c>
      <c r="J13" s="57">
        <v>96.458347783866273</v>
      </c>
      <c r="K13" s="57">
        <v>89.143438290355817</v>
      </c>
      <c r="L13" s="57">
        <v>96.06888248582986</v>
      </c>
      <c r="M13" s="57">
        <v>91.459684481730136</v>
      </c>
      <c r="N13" s="57">
        <v>90.237067231623271</v>
      </c>
    </row>
    <row r="14" spans="1:16" x14ac:dyDescent="0.35">
      <c r="A14" s="3" t="s">
        <v>244</v>
      </c>
      <c r="B14" s="57">
        <v>82.421067894298034</v>
      </c>
      <c r="C14" s="57">
        <v>84.220150267040822</v>
      </c>
      <c r="D14" s="57">
        <v>85.236424812972047</v>
      </c>
      <c r="E14" s="57">
        <v>84.813001831243838</v>
      </c>
      <c r="F14" s="57">
        <v>84.927206181374544</v>
      </c>
      <c r="G14" s="57">
        <v>84.38130573455706</v>
      </c>
      <c r="H14" s="57">
        <v>85.861974531014653</v>
      </c>
      <c r="I14" s="57">
        <v>86.832500798896689</v>
      </c>
      <c r="J14" s="57">
        <v>97.456577652176676</v>
      </c>
      <c r="K14" s="57">
        <v>92.760271525544837</v>
      </c>
      <c r="L14" s="57">
        <v>97.121577528727471</v>
      </c>
      <c r="M14" s="57">
        <v>94.149487347294937</v>
      </c>
      <c r="N14" s="57">
        <v>91.494575692494081</v>
      </c>
    </row>
    <row r="15" spans="1:16" ht="26" x14ac:dyDescent="0.35">
      <c r="A15" s="11" t="s">
        <v>245</v>
      </c>
      <c r="B15" s="56">
        <v>81.615811038804537</v>
      </c>
      <c r="C15" s="56">
        <v>84.504138203470504</v>
      </c>
      <c r="D15" s="56">
        <v>84.201634411868</v>
      </c>
      <c r="E15" s="56">
        <v>83.826599311385635</v>
      </c>
      <c r="F15" s="56">
        <v>85.676339060556145</v>
      </c>
      <c r="G15" s="56">
        <v>84.365916845696958</v>
      </c>
      <c r="H15" s="56">
        <v>86.03743848453712</v>
      </c>
      <c r="I15" s="56">
        <v>86.328356371972092</v>
      </c>
      <c r="J15" s="56">
        <v>97.246575850933525</v>
      </c>
      <c r="K15" s="56">
        <v>93.822193380921476</v>
      </c>
      <c r="L15" s="56">
        <v>97.197751061361345</v>
      </c>
      <c r="M15" s="56">
        <v>93.558248012438767</v>
      </c>
      <c r="N15" s="56">
        <v>91.507964951740675</v>
      </c>
    </row>
    <row r="16" spans="1:16" x14ac:dyDescent="0.35">
      <c r="A16" s="3" t="s">
        <v>246</v>
      </c>
      <c r="B16" s="57">
        <v>75.726824932409912</v>
      </c>
      <c r="C16" s="57">
        <v>79.025392083644505</v>
      </c>
      <c r="D16" s="57">
        <v>78.526496726767363</v>
      </c>
      <c r="E16" s="57">
        <v>78.527446841912479</v>
      </c>
      <c r="F16" s="57">
        <v>79.426349692746186</v>
      </c>
      <c r="G16" s="57">
        <v>78.676091137973643</v>
      </c>
      <c r="H16" s="57">
        <v>79.798660875292043</v>
      </c>
      <c r="I16" s="57">
        <v>80.020636558457028</v>
      </c>
      <c r="J16" s="57">
        <v>96.118694005171065</v>
      </c>
      <c r="K16" s="57">
        <v>91.124077266498688</v>
      </c>
      <c r="L16" s="57">
        <v>95.811860626105684</v>
      </c>
      <c r="M16" s="57">
        <v>91.143290545449901</v>
      </c>
      <c r="N16" s="57">
        <v>88.15440667563368</v>
      </c>
    </row>
    <row r="17" spans="1:16" x14ac:dyDescent="0.35">
      <c r="A17" s="3" t="s">
        <v>247</v>
      </c>
      <c r="B17" s="57">
        <v>86.860965121834681</v>
      </c>
      <c r="C17" s="57">
        <v>89.51509389113383</v>
      </c>
      <c r="D17" s="57">
        <v>89.353818559426031</v>
      </c>
      <c r="E17" s="57">
        <v>88.856595696744407</v>
      </c>
      <c r="F17" s="57">
        <v>91.297194684665683</v>
      </c>
      <c r="G17" s="57">
        <v>88.998074763356328</v>
      </c>
      <c r="H17" s="57">
        <v>91.885344393193535</v>
      </c>
      <c r="I17" s="57">
        <v>91.232423490488003</v>
      </c>
      <c r="J17" s="57">
        <v>98.20171861069484</v>
      </c>
      <c r="K17" s="57">
        <v>95.46737613964504</v>
      </c>
      <c r="L17" s="57">
        <v>98.384133951068847</v>
      </c>
      <c r="M17" s="57">
        <v>94.992880223451451</v>
      </c>
      <c r="N17" s="57">
        <v>93.642078101324685</v>
      </c>
    </row>
    <row r="18" spans="1:16" x14ac:dyDescent="0.35">
      <c r="A18" s="3" t="s">
        <v>248</v>
      </c>
      <c r="B18" s="57">
        <v>94.137097799821959</v>
      </c>
      <c r="C18" s="57">
        <v>94.631695060669202</v>
      </c>
      <c r="D18" s="57">
        <v>95.289724129622925</v>
      </c>
      <c r="E18" s="57">
        <v>92.832382869283236</v>
      </c>
      <c r="F18" s="57">
        <v>96.075541225241821</v>
      </c>
      <c r="G18" s="57">
        <v>94.748769242791269</v>
      </c>
      <c r="H18" s="57">
        <v>92.870344043218651</v>
      </c>
      <c r="I18" s="57">
        <v>95.81141373110475</v>
      </c>
      <c r="J18" s="57">
        <v>98.84247284014485</v>
      </c>
      <c r="K18" s="57">
        <v>98.661454631603888</v>
      </c>
      <c r="L18" s="57">
        <v>99.222036535469371</v>
      </c>
      <c r="M18" s="57">
        <v>98.026385224274406</v>
      </c>
      <c r="N18" s="57">
        <v>97.666666666666671</v>
      </c>
    </row>
    <row r="19" spans="1:16" x14ac:dyDescent="0.35">
      <c r="A19" s="3"/>
      <c r="B19" s="57"/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</row>
    <row r="20" spans="1:16" x14ac:dyDescent="0.35">
      <c r="A20" s="1" t="s">
        <v>224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</row>
    <row r="21" spans="1:16" x14ac:dyDescent="0.35">
      <c r="A21" s="11" t="s">
        <v>214</v>
      </c>
      <c r="B21" s="56">
        <v>21.846433632043492</v>
      </c>
      <c r="C21" s="56">
        <v>20.054390848037588</v>
      </c>
      <c r="D21" s="56">
        <v>19.61745752597696</v>
      </c>
      <c r="E21" s="56">
        <v>19.583270281371309</v>
      </c>
      <c r="F21" s="56">
        <v>19.254484471901677</v>
      </c>
      <c r="G21" s="56">
        <v>19.515811304272901</v>
      </c>
      <c r="H21" s="56">
        <v>17.999447213331074</v>
      </c>
      <c r="I21" s="56">
        <v>16.977741642805803</v>
      </c>
      <c r="J21" s="56">
        <v>3.2950405160571008</v>
      </c>
      <c r="K21" s="56">
        <v>8.0152608943695967</v>
      </c>
      <c r="L21" s="56">
        <v>3.505120132213424</v>
      </c>
      <c r="M21" s="56">
        <v>7.0129396664952033</v>
      </c>
      <c r="N21" s="56">
        <v>9.0241015736803689</v>
      </c>
    </row>
    <row r="22" spans="1:16" x14ac:dyDescent="0.35">
      <c r="A22" s="11" t="s">
        <v>241</v>
      </c>
      <c r="B22" s="56">
        <v>23.577122148220258</v>
      </c>
      <c r="C22" s="56">
        <v>22.312755669478136</v>
      </c>
      <c r="D22" s="56">
        <v>21.521167275411138</v>
      </c>
      <c r="E22" s="56">
        <v>21.353506920009384</v>
      </c>
      <c r="F22" s="56">
        <v>21.96078431372549</v>
      </c>
      <c r="G22" s="56">
        <v>21.85658831654402</v>
      </c>
      <c r="H22" s="56">
        <v>20.523285580424851</v>
      </c>
      <c r="I22" s="56">
        <v>19.029546138092034</v>
      </c>
      <c r="J22" s="56">
        <v>3.631434315117759</v>
      </c>
      <c r="K22" s="56">
        <v>9.2480648221561257</v>
      </c>
      <c r="L22" s="56">
        <v>3.9940054447587547</v>
      </c>
      <c r="M22" s="56">
        <v>7.4361303952808004</v>
      </c>
      <c r="N22" s="56">
        <v>9.4051322444608658</v>
      </c>
    </row>
    <row r="23" spans="1:16" x14ac:dyDescent="0.35">
      <c r="A23" s="3" t="s">
        <v>242</v>
      </c>
      <c r="B23" s="57">
        <v>27.149129518675032</v>
      </c>
      <c r="C23" s="57">
        <v>26.627046213483407</v>
      </c>
      <c r="D23" s="57">
        <v>25.604840998626266</v>
      </c>
      <c r="E23" s="57">
        <v>24.548336534948675</v>
      </c>
      <c r="F23" s="57">
        <v>25.983335152639814</v>
      </c>
      <c r="G23" s="57">
        <v>25.288651789515864</v>
      </c>
      <c r="H23" s="57">
        <v>24.09324495419677</v>
      </c>
      <c r="I23" s="57">
        <v>22.285257291380301</v>
      </c>
      <c r="J23" s="57">
        <v>4.5481769400950949</v>
      </c>
      <c r="K23" s="57">
        <v>9.5247166396799692</v>
      </c>
      <c r="L23" s="57">
        <v>5.020647149460709</v>
      </c>
      <c r="M23" s="57">
        <v>7.812179092216061</v>
      </c>
      <c r="N23" s="57">
        <v>9.8960250860109937</v>
      </c>
    </row>
    <row r="24" spans="1:16" x14ac:dyDescent="0.35">
      <c r="A24" s="3" t="s">
        <v>243</v>
      </c>
      <c r="B24" s="57">
        <v>23.985157699443413</v>
      </c>
      <c r="C24" s="57">
        <v>22.186598268675858</v>
      </c>
      <c r="D24" s="57">
        <v>21.786408343099588</v>
      </c>
      <c r="E24" s="57">
        <v>22.459967834417174</v>
      </c>
      <c r="F24" s="57">
        <v>23.221102353555047</v>
      </c>
      <c r="G24" s="57">
        <v>23.448265815962362</v>
      </c>
      <c r="H24" s="57">
        <v>21.778933756539118</v>
      </c>
      <c r="I24" s="57">
        <v>20.286914525762295</v>
      </c>
      <c r="J24" s="57">
        <v>3.5416522161337309</v>
      </c>
      <c r="K24" s="57">
        <v>10.856561709644181</v>
      </c>
      <c r="L24" s="57">
        <v>3.93111751417015</v>
      </c>
      <c r="M24" s="57">
        <v>8.5403155182698534</v>
      </c>
      <c r="N24" s="57">
        <v>9.762932768376734</v>
      </c>
    </row>
    <row r="25" spans="1:16" x14ac:dyDescent="0.35">
      <c r="A25" s="3" t="s">
        <v>244</v>
      </c>
      <c r="B25" s="57">
        <v>17.578932105701959</v>
      </c>
      <c r="C25" s="57">
        <v>15.779849732959175</v>
      </c>
      <c r="D25" s="57">
        <v>14.763575187027955</v>
      </c>
      <c r="E25" s="57">
        <v>15.186998168756164</v>
      </c>
      <c r="F25" s="57">
        <v>15.072793818625458</v>
      </c>
      <c r="G25" s="57">
        <v>15.618694265442947</v>
      </c>
      <c r="H25" s="57">
        <v>14.138025468985349</v>
      </c>
      <c r="I25" s="57">
        <v>13.16749920110332</v>
      </c>
      <c r="J25" s="57">
        <v>2.5434223478233258</v>
      </c>
      <c r="K25" s="57">
        <v>7.2397284744551618</v>
      </c>
      <c r="L25" s="57">
        <v>2.878422471272521</v>
      </c>
      <c r="M25" s="57">
        <v>5.8505126527050608</v>
      </c>
      <c r="N25" s="57">
        <v>8.505424307505919</v>
      </c>
    </row>
    <row r="26" spans="1:16" ht="26" x14ac:dyDescent="0.35">
      <c r="A26" s="11" t="s">
        <v>245</v>
      </c>
      <c r="B26" s="56">
        <v>18.38418896119547</v>
      </c>
      <c r="C26" s="56">
        <v>15.495861796529498</v>
      </c>
      <c r="D26" s="56">
        <v>15.798365588132004</v>
      </c>
      <c r="E26" s="56">
        <v>16.173400688614368</v>
      </c>
      <c r="F26" s="56">
        <v>14.323660939443867</v>
      </c>
      <c r="G26" s="56">
        <v>15.634083154303047</v>
      </c>
      <c r="H26" s="56">
        <v>13.962561515462882</v>
      </c>
      <c r="I26" s="56">
        <v>13.671643628027908</v>
      </c>
      <c r="J26" s="56">
        <v>2.7534241490664786</v>
      </c>
      <c r="K26" s="56">
        <v>6.1778066190785204</v>
      </c>
      <c r="L26" s="56">
        <v>2.8022489386386527</v>
      </c>
      <c r="M26" s="56">
        <v>6.4417519875612408</v>
      </c>
      <c r="N26" s="56">
        <v>8.4920350482593285</v>
      </c>
    </row>
    <row r="27" spans="1:16" x14ac:dyDescent="0.35">
      <c r="A27" s="3" t="s">
        <v>246</v>
      </c>
      <c r="B27" s="57">
        <v>24.273175067590088</v>
      </c>
      <c r="C27" s="57">
        <v>20.974607916355488</v>
      </c>
      <c r="D27" s="57">
        <v>21.473503273232637</v>
      </c>
      <c r="E27" s="57">
        <v>21.472553158087528</v>
      </c>
      <c r="F27" s="57">
        <v>20.573650307253828</v>
      </c>
      <c r="G27" s="57">
        <v>21.323908862026368</v>
      </c>
      <c r="H27" s="57">
        <v>20.20133912470795</v>
      </c>
      <c r="I27" s="57">
        <v>19.979363441542979</v>
      </c>
      <c r="J27" s="57">
        <v>3.8813059948289341</v>
      </c>
      <c r="K27" s="57">
        <v>8.8759227335013033</v>
      </c>
      <c r="L27" s="57">
        <v>4.188139373894316</v>
      </c>
      <c r="M27" s="57">
        <v>8.8567094545500886</v>
      </c>
      <c r="N27" s="57">
        <v>11.845593324366325</v>
      </c>
      <c r="P27" s="107"/>
    </row>
    <row r="28" spans="1:16" x14ac:dyDescent="0.35">
      <c r="A28" s="3" t="s">
        <v>247</v>
      </c>
      <c r="B28" s="57">
        <v>13.139034878165312</v>
      </c>
      <c r="C28" s="57">
        <v>10.484906108866175</v>
      </c>
      <c r="D28" s="57">
        <v>10.646181440573963</v>
      </c>
      <c r="E28" s="57">
        <v>11.143404303255604</v>
      </c>
      <c r="F28" s="57">
        <v>8.7028053153343183</v>
      </c>
      <c r="G28" s="57">
        <v>11.001925236643672</v>
      </c>
      <c r="H28" s="57">
        <v>8.1146556068064655</v>
      </c>
      <c r="I28" s="57">
        <v>8.7675765095119935</v>
      </c>
      <c r="J28" s="57">
        <v>1.7982813893051577</v>
      </c>
      <c r="K28" s="57">
        <v>4.5326238603549527</v>
      </c>
      <c r="L28" s="57">
        <v>1.6158660489311552</v>
      </c>
      <c r="M28" s="57">
        <v>5.0071197765485511</v>
      </c>
      <c r="N28" s="57">
        <v>6.3579218986753077</v>
      </c>
      <c r="P28" s="107"/>
    </row>
    <row r="29" spans="1:16" ht="15" thickBot="1" x14ac:dyDescent="0.4">
      <c r="A29" s="47" t="s">
        <v>248</v>
      </c>
      <c r="B29" s="58">
        <v>5.8629022001780484</v>
      </c>
      <c r="C29" s="58">
        <v>5.3683049393308</v>
      </c>
      <c r="D29" s="58">
        <v>4.7102758703770631</v>
      </c>
      <c r="E29" s="58">
        <v>7.1676171307167618</v>
      </c>
      <c r="F29" s="58">
        <v>3.9244587747581758</v>
      </c>
      <c r="G29" s="58">
        <v>5.2512307572087202</v>
      </c>
      <c r="H29" s="58">
        <v>7.1296559567813471</v>
      </c>
      <c r="I29" s="58">
        <v>4.1885862688952527</v>
      </c>
      <c r="J29" s="58">
        <v>1.1575271598551473</v>
      </c>
      <c r="K29" s="58">
        <v>1.3385453683961146</v>
      </c>
      <c r="L29" s="58">
        <v>0.7779634645306287</v>
      </c>
      <c r="M29" s="58">
        <v>1.9736147757255937</v>
      </c>
      <c r="N29" s="58">
        <v>2.3333333333333335</v>
      </c>
      <c r="P29" s="107"/>
    </row>
    <row r="30" spans="1:16" x14ac:dyDescent="0.35">
      <c r="A30" s="227" t="s">
        <v>205</v>
      </c>
      <c r="B30" s="227"/>
      <c r="C30" s="227"/>
      <c r="D30" s="227"/>
      <c r="E30" s="227"/>
      <c r="F30" s="227"/>
      <c r="G30" s="227"/>
      <c r="H30" s="227"/>
      <c r="I30" s="227"/>
      <c r="J30" s="227"/>
      <c r="K30" s="227"/>
      <c r="L30" s="227"/>
      <c r="M30" s="227"/>
      <c r="N30" s="33"/>
      <c r="P30" s="107"/>
    </row>
    <row r="31" spans="1:16" x14ac:dyDescent="0.35">
      <c r="P31" s="107"/>
    </row>
    <row r="32" spans="1:16" x14ac:dyDescent="0.35">
      <c r="P32" s="107"/>
    </row>
    <row r="33" spans="16:16" x14ac:dyDescent="0.35">
      <c r="P33" s="107"/>
    </row>
    <row r="34" spans="16:16" x14ac:dyDescent="0.35">
      <c r="P34" s="107"/>
    </row>
    <row r="35" spans="16:16" x14ac:dyDescent="0.35">
      <c r="P35" s="107"/>
    </row>
    <row r="36" spans="16:16" x14ac:dyDescent="0.35">
      <c r="P36" s="107"/>
    </row>
    <row r="37" spans="16:16" x14ac:dyDescent="0.35">
      <c r="P37" s="107"/>
    </row>
    <row r="38" spans="16:16" x14ac:dyDescent="0.35">
      <c r="P38" s="107"/>
    </row>
    <row r="39" spans="16:16" x14ac:dyDescent="0.35">
      <c r="P39" s="107"/>
    </row>
    <row r="40" spans="16:16" x14ac:dyDescent="0.35">
      <c r="P40" s="107"/>
    </row>
    <row r="41" spans="16:16" x14ac:dyDescent="0.35">
      <c r="P41" s="107"/>
    </row>
    <row r="42" spans="16:16" x14ac:dyDescent="0.35">
      <c r="P42" s="107"/>
    </row>
  </sheetData>
  <mergeCells count="8">
    <mergeCell ref="P2:P3"/>
    <mergeCell ref="A30:M30"/>
    <mergeCell ref="A1:M1"/>
    <mergeCell ref="A2:M2"/>
    <mergeCell ref="A3:M3"/>
    <mergeCell ref="A4:M4"/>
    <mergeCell ref="A5:M5"/>
    <mergeCell ref="A6:M6"/>
  </mergeCells>
  <conditionalFormatting sqref="G9:N9">
    <cfRule type="cellIs" dxfId="4" priority="1" operator="greaterThan">
      <formula>0.4999</formula>
    </cfRule>
  </conditionalFormatting>
  <hyperlinks>
    <hyperlink ref="P2" location="INDICE!A1" display="INDICE" xr:uid="{2FD6EBB7-0BE6-4DC5-A791-2C42810F5FB4}"/>
    <hyperlink ref="P2:P3" location="CONTENIDO!A1" display="Contenido" xr:uid="{C3DCE08C-B38A-4688-9F17-9A09C6FE0C1B}"/>
  </hyperlinks>
  <pageMargins left="0.7" right="0.7" top="0.75" bottom="0.7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B1B24C-B5E1-40A1-8E92-ECA66BF32A58}">
  <sheetPr>
    <tabColor rgb="FFF2DAB1"/>
    <pageSetUpPr fitToPage="1"/>
  </sheetPr>
  <dimension ref="A1:P42"/>
  <sheetViews>
    <sheetView showGridLines="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B7" sqref="B7:N7"/>
    </sheetView>
  </sheetViews>
  <sheetFormatPr baseColWidth="10" defaultColWidth="11.453125" defaultRowHeight="14.5" x14ac:dyDescent="0.35"/>
  <cols>
    <col min="1" max="1" width="18.54296875" customWidth="1"/>
    <col min="2" max="14" width="8.453125" customWidth="1"/>
  </cols>
  <sheetData>
    <row r="1" spans="1:16" x14ac:dyDescent="0.35">
      <c r="A1" s="224" t="s">
        <v>251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31"/>
      <c r="P1" s="36"/>
    </row>
    <row r="2" spans="1:16" ht="14.5" customHeight="1" x14ac:dyDescent="0.35">
      <c r="A2" s="224" t="s">
        <v>252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31"/>
      <c r="P2" s="222" t="s">
        <v>1</v>
      </c>
    </row>
    <row r="3" spans="1:16" ht="14.5" customHeight="1" x14ac:dyDescent="0.35">
      <c r="A3" s="224" t="s">
        <v>210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31"/>
      <c r="P3" s="222"/>
    </row>
    <row r="4" spans="1:16" x14ac:dyDescent="0.35">
      <c r="A4" s="224" t="s">
        <v>196</v>
      </c>
      <c r="B4" s="224"/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31"/>
      <c r="P4" s="36"/>
    </row>
    <row r="5" spans="1:16" x14ac:dyDescent="0.35">
      <c r="A5" s="224" t="s">
        <v>240</v>
      </c>
      <c r="B5" s="224"/>
      <c r="C5" s="224"/>
      <c r="D5" s="224"/>
      <c r="E5" s="224"/>
      <c r="F5" s="224"/>
      <c r="G5" s="224"/>
      <c r="H5" s="224"/>
      <c r="I5" s="224"/>
      <c r="J5" s="224"/>
      <c r="K5" s="224"/>
      <c r="L5" s="224"/>
      <c r="M5" s="224"/>
      <c r="N5" s="31"/>
      <c r="P5" s="36"/>
    </row>
    <row r="6" spans="1:16" x14ac:dyDescent="0.35">
      <c r="A6" s="31"/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4"/>
      <c r="N6" s="4"/>
      <c r="P6" s="36"/>
    </row>
    <row r="7" spans="1:16" x14ac:dyDescent="0.35">
      <c r="A7" s="193" t="s">
        <v>212</v>
      </c>
      <c r="B7" s="202">
        <v>2010</v>
      </c>
      <c r="C7" s="202">
        <v>2011</v>
      </c>
      <c r="D7" s="202">
        <v>2012</v>
      </c>
      <c r="E7" s="202">
        <v>2013</v>
      </c>
      <c r="F7" s="202">
        <v>2014</v>
      </c>
      <c r="G7" s="202">
        <v>2015</v>
      </c>
      <c r="H7" s="202">
        <v>2016</v>
      </c>
      <c r="I7" s="202">
        <v>2017</v>
      </c>
      <c r="J7" s="202">
        <v>2018</v>
      </c>
      <c r="K7" s="202">
        <v>2019</v>
      </c>
      <c r="L7" s="202">
        <v>2020</v>
      </c>
      <c r="M7" s="203">
        <v>2021</v>
      </c>
      <c r="N7" s="203">
        <v>2022</v>
      </c>
      <c r="P7" s="36"/>
    </row>
    <row r="8" spans="1:16" x14ac:dyDescent="0.35">
      <c r="A8" s="10" t="s">
        <v>213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4"/>
      <c r="N8" s="4"/>
      <c r="P8" s="107"/>
    </row>
    <row r="9" spans="1:16" x14ac:dyDescent="0.35">
      <c r="A9" s="11" t="s">
        <v>214</v>
      </c>
      <c r="B9" s="51">
        <f t="shared" ref="B9:M17" si="0">+B20+B31</f>
        <v>221439</v>
      </c>
      <c r="C9" s="51">
        <f t="shared" si="0"/>
        <v>222639</v>
      </c>
      <c r="D9" s="51">
        <f t="shared" si="0"/>
        <v>220346</v>
      </c>
      <c r="E9" s="51">
        <f t="shared" si="0"/>
        <v>218737</v>
      </c>
      <c r="F9" s="51">
        <f t="shared" si="0"/>
        <v>219288</v>
      </c>
      <c r="G9" s="51">
        <f t="shared" si="0"/>
        <v>216570</v>
      </c>
      <c r="H9" s="51">
        <f t="shared" si="0"/>
        <v>216158</v>
      </c>
      <c r="I9" s="51">
        <f t="shared" si="0"/>
        <v>216119</v>
      </c>
      <c r="J9" s="51">
        <f t="shared" si="0"/>
        <v>220290</v>
      </c>
      <c r="K9" s="51">
        <f t="shared" si="0"/>
        <v>230408</v>
      </c>
      <c r="L9" s="51">
        <f t="shared" si="0"/>
        <v>234329</v>
      </c>
      <c r="M9" s="51">
        <f t="shared" si="0"/>
        <v>245884</v>
      </c>
      <c r="N9" s="51">
        <v>242662</v>
      </c>
      <c r="P9" s="22"/>
    </row>
    <row r="10" spans="1:16" x14ac:dyDescent="0.35">
      <c r="A10" s="11" t="s">
        <v>241</v>
      </c>
      <c r="B10" s="51">
        <f t="shared" si="0"/>
        <v>156482</v>
      </c>
      <c r="C10" s="51">
        <f t="shared" si="0"/>
        <v>158022</v>
      </c>
      <c r="D10" s="51">
        <f t="shared" si="0"/>
        <v>157223</v>
      </c>
      <c r="E10" s="51">
        <f t="shared" si="0"/>
        <v>155922</v>
      </c>
      <c r="F10" s="51">
        <f t="shared" si="0"/>
        <v>154476</v>
      </c>
      <c r="G10" s="51">
        <f t="shared" si="0"/>
        <v>148746</v>
      </c>
      <c r="H10" s="51">
        <f t="shared" si="0"/>
        <v>146912</v>
      </c>
      <c r="I10" s="51">
        <f t="shared" si="0"/>
        <v>148366</v>
      </c>
      <c r="J10" s="51">
        <f t="shared" si="0"/>
        <v>152130</v>
      </c>
      <c r="K10" s="51">
        <f t="shared" si="0"/>
        <v>154202</v>
      </c>
      <c r="L10" s="51">
        <f t="shared" si="0"/>
        <v>156273</v>
      </c>
      <c r="M10" s="51">
        <f t="shared" si="0"/>
        <v>160042</v>
      </c>
      <c r="N10" s="51">
        <v>160406</v>
      </c>
    </row>
    <row r="11" spans="1:16" x14ac:dyDescent="0.35">
      <c r="A11" s="3" t="s">
        <v>242</v>
      </c>
      <c r="B11" s="52">
        <f t="shared" si="0"/>
        <v>64802</v>
      </c>
      <c r="C11" s="52">
        <f t="shared" si="0"/>
        <v>65431</v>
      </c>
      <c r="D11" s="52">
        <f t="shared" si="0"/>
        <v>64938</v>
      </c>
      <c r="E11" s="52">
        <f t="shared" si="0"/>
        <v>61328</v>
      </c>
      <c r="F11" s="52">
        <f t="shared" si="0"/>
        <v>58738</v>
      </c>
      <c r="G11" s="52">
        <f t="shared" si="0"/>
        <v>57192</v>
      </c>
      <c r="H11" s="52">
        <f t="shared" si="0"/>
        <v>58485</v>
      </c>
      <c r="I11" s="52">
        <f t="shared" si="0"/>
        <v>57652</v>
      </c>
      <c r="J11" s="52">
        <f t="shared" si="0"/>
        <v>58123</v>
      </c>
      <c r="K11" s="52">
        <f t="shared" si="0"/>
        <v>52781</v>
      </c>
      <c r="L11" s="52">
        <f t="shared" si="0"/>
        <v>57285</v>
      </c>
      <c r="M11" s="52">
        <f t="shared" si="0"/>
        <v>55213</v>
      </c>
      <c r="N11" s="52">
        <v>56895</v>
      </c>
    </row>
    <row r="12" spans="1:16" x14ac:dyDescent="0.35">
      <c r="A12" s="3" t="s">
        <v>243</v>
      </c>
      <c r="B12" s="52">
        <f t="shared" si="0"/>
        <v>50382</v>
      </c>
      <c r="C12" s="52">
        <f t="shared" si="0"/>
        <v>51560</v>
      </c>
      <c r="D12" s="52">
        <f t="shared" si="0"/>
        <v>50645</v>
      </c>
      <c r="E12" s="52">
        <f t="shared" si="0"/>
        <v>52256</v>
      </c>
      <c r="F12" s="52">
        <f t="shared" si="0"/>
        <v>51670</v>
      </c>
      <c r="G12" s="52">
        <f t="shared" si="0"/>
        <v>48320</v>
      </c>
      <c r="H12" s="52">
        <f t="shared" si="0"/>
        <v>47963</v>
      </c>
      <c r="I12" s="52">
        <f t="shared" si="0"/>
        <v>49495</v>
      </c>
      <c r="J12" s="52">
        <f t="shared" si="0"/>
        <v>50474</v>
      </c>
      <c r="K12" s="52">
        <f t="shared" si="0"/>
        <v>52657</v>
      </c>
      <c r="L12" s="52">
        <f t="shared" si="0"/>
        <v>51130</v>
      </c>
      <c r="M12" s="52">
        <f t="shared" si="0"/>
        <v>54891</v>
      </c>
      <c r="N12" s="52">
        <v>52962</v>
      </c>
    </row>
    <row r="13" spans="1:16" x14ac:dyDescent="0.35">
      <c r="A13" s="3" t="s">
        <v>244</v>
      </c>
      <c r="B13" s="52">
        <f t="shared" si="0"/>
        <v>41298</v>
      </c>
      <c r="C13" s="52">
        <f t="shared" si="0"/>
        <v>41031</v>
      </c>
      <c r="D13" s="52">
        <f t="shared" si="0"/>
        <v>41640</v>
      </c>
      <c r="E13" s="52">
        <f t="shared" si="0"/>
        <v>42338</v>
      </c>
      <c r="F13" s="52">
        <f t="shared" si="0"/>
        <v>44068</v>
      </c>
      <c r="G13" s="52">
        <f t="shared" si="0"/>
        <v>43234</v>
      </c>
      <c r="H13" s="52">
        <f t="shared" si="0"/>
        <v>40464</v>
      </c>
      <c r="I13" s="52">
        <f t="shared" si="0"/>
        <v>41219</v>
      </c>
      <c r="J13" s="52">
        <f t="shared" si="0"/>
        <v>43533</v>
      </c>
      <c r="K13" s="52">
        <f t="shared" si="0"/>
        <v>48764</v>
      </c>
      <c r="L13" s="52">
        <f t="shared" si="0"/>
        <v>47858</v>
      </c>
      <c r="M13" s="52">
        <f t="shared" si="0"/>
        <v>49938</v>
      </c>
      <c r="N13" s="52">
        <v>50549</v>
      </c>
    </row>
    <row r="14" spans="1:16" ht="26" x14ac:dyDescent="0.35">
      <c r="A14" s="11" t="s">
        <v>245</v>
      </c>
      <c r="B14" s="51">
        <f t="shared" si="0"/>
        <v>64957</v>
      </c>
      <c r="C14" s="51">
        <f t="shared" si="0"/>
        <v>64617</v>
      </c>
      <c r="D14" s="51">
        <f t="shared" si="0"/>
        <v>63123</v>
      </c>
      <c r="E14" s="51">
        <f t="shared" si="0"/>
        <v>62815</v>
      </c>
      <c r="F14" s="51">
        <f t="shared" si="0"/>
        <v>64812</v>
      </c>
      <c r="G14" s="51">
        <f t="shared" si="0"/>
        <v>67824</v>
      </c>
      <c r="H14" s="51">
        <f t="shared" si="0"/>
        <v>69246</v>
      </c>
      <c r="I14" s="51">
        <f t="shared" si="0"/>
        <v>67753</v>
      </c>
      <c r="J14" s="51">
        <f t="shared" si="0"/>
        <v>68160</v>
      </c>
      <c r="K14" s="51">
        <f t="shared" si="0"/>
        <v>76206</v>
      </c>
      <c r="L14" s="51">
        <f t="shared" si="0"/>
        <v>78056</v>
      </c>
      <c r="M14" s="51">
        <f t="shared" si="0"/>
        <v>85842</v>
      </c>
      <c r="N14" s="51">
        <v>82256</v>
      </c>
    </row>
    <row r="15" spans="1:16" x14ac:dyDescent="0.35">
      <c r="A15" s="3" t="s">
        <v>246</v>
      </c>
      <c r="B15" s="52">
        <f t="shared" si="0"/>
        <v>36240</v>
      </c>
      <c r="C15" s="52">
        <f t="shared" si="0"/>
        <v>36008</v>
      </c>
      <c r="D15" s="52">
        <f t="shared" si="0"/>
        <v>34584</v>
      </c>
      <c r="E15" s="52">
        <f t="shared" si="0"/>
        <v>34406</v>
      </c>
      <c r="F15" s="52">
        <f t="shared" si="0"/>
        <v>35896</v>
      </c>
      <c r="G15" s="52">
        <f t="shared" si="0"/>
        <v>37707</v>
      </c>
      <c r="H15" s="52">
        <f t="shared" si="0"/>
        <v>38129</v>
      </c>
      <c r="I15" s="52">
        <f t="shared" si="0"/>
        <v>36108</v>
      </c>
      <c r="J15" s="52">
        <f t="shared" si="0"/>
        <v>37674</v>
      </c>
      <c r="K15" s="52">
        <f t="shared" si="0"/>
        <v>38804</v>
      </c>
      <c r="L15" s="52">
        <f t="shared" si="0"/>
        <v>42996</v>
      </c>
      <c r="M15" s="52">
        <f t="shared" si="0"/>
        <v>43015</v>
      </c>
      <c r="N15" s="52">
        <v>42950</v>
      </c>
    </row>
    <row r="16" spans="1:16" x14ac:dyDescent="0.35">
      <c r="A16" s="3" t="s">
        <v>247</v>
      </c>
      <c r="B16" s="52">
        <f t="shared" si="0"/>
        <v>28428</v>
      </c>
      <c r="C16" s="52">
        <f t="shared" si="0"/>
        <v>28356</v>
      </c>
      <c r="D16" s="52">
        <f t="shared" si="0"/>
        <v>28252</v>
      </c>
      <c r="E16" s="52">
        <f t="shared" si="0"/>
        <v>28162</v>
      </c>
      <c r="F16" s="52">
        <f t="shared" si="0"/>
        <v>28435</v>
      </c>
      <c r="G16" s="52">
        <f t="shared" si="0"/>
        <v>29798</v>
      </c>
      <c r="H16" s="52">
        <f t="shared" si="0"/>
        <v>30600</v>
      </c>
      <c r="I16" s="52">
        <f t="shared" si="0"/>
        <v>31087</v>
      </c>
      <c r="J16" s="52">
        <f t="shared" si="0"/>
        <v>29838</v>
      </c>
      <c r="K16" s="52">
        <f t="shared" si="0"/>
        <v>36515</v>
      </c>
      <c r="L16" s="52">
        <f t="shared" si="0"/>
        <v>34885</v>
      </c>
      <c r="M16" s="52">
        <f t="shared" si="0"/>
        <v>42548</v>
      </c>
      <c r="N16" s="52">
        <v>39221</v>
      </c>
    </row>
    <row r="17" spans="1:16" x14ac:dyDescent="0.35">
      <c r="A17" s="3" t="s">
        <v>248</v>
      </c>
      <c r="B17" s="52">
        <f t="shared" si="0"/>
        <v>289</v>
      </c>
      <c r="C17" s="52">
        <f t="shared" si="0"/>
        <v>253</v>
      </c>
      <c r="D17" s="52">
        <f t="shared" si="0"/>
        <v>287</v>
      </c>
      <c r="E17" s="52">
        <f t="shared" si="0"/>
        <v>247</v>
      </c>
      <c r="F17" s="52">
        <f t="shared" si="0"/>
        <v>481</v>
      </c>
      <c r="G17" s="52">
        <f t="shared" si="0"/>
        <v>319</v>
      </c>
      <c r="H17" s="52">
        <f t="shared" si="0"/>
        <v>517</v>
      </c>
      <c r="I17" s="52">
        <f t="shared" si="0"/>
        <v>558</v>
      </c>
      <c r="J17" s="52">
        <f t="shared" si="0"/>
        <v>648</v>
      </c>
      <c r="K17" s="52">
        <f t="shared" si="0"/>
        <v>887</v>
      </c>
      <c r="L17" s="52">
        <f t="shared" si="0"/>
        <v>175</v>
      </c>
      <c r="M17" s="52">
        <f t="shared" si="0"/>
        <v>279</v>
      </c>
      <c r="N17" s="52">
        <v>85</v>
      </c>
    </row>
    <row r="18" spans="1:16" x14ac:dyDescent="0.35">
      <c r="A18" s="3"/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</row>
    <row r="19" spans="1:16" x14ac:dyDescent="0.35">
      <c r="A19" s="1" t="s">
        <v>223</v>
      </c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53"/>
      <c r="N19" s="53"/>
    </row>
    <row r="20" spans="1:16" x14ac:dyDescent="0.35">
      <c r="A20" s="11" t="s">
        <v>214</v>
      </c>
      <c r="B20" s="51">
        <f t="shared" ref="B20:H20" si="1">B21+B25</f>
        <v>170699</v>
      </c>
      <c r="C20" s="51">
        <f t="shared" si="1"/>
        <v>176438</v>
      </c>
      <c r="D20" s="51">
        <f t="shared" si="1"/>
        <v>175969</v>
      </c>
      <c r="E20" s="51">
        <f t="shared" si="1"/>
        <v>175035</v>
      </c>
      <c r="F20" s="51">
        <f t="shared" si="1"/>
        <v>174372</v>
      </c>
      <c r="G20" s="51">
        <f t="shared" si="1"/>
        <v>172048</v>
      </c>
      <c r="H20" s="51">
        <f t="shared" si="1"/>
        <v>174248</v>
      </c>
      <c r="I20" s="51">
        <f>+I21+I25</f>
        <v>176392</v>
      </c>
      <c r="J20" s="51">
        <f>+J21+J25</f>
        <v>213717</v>
      </c>
      <c r="K20" s="51">
        <f>+K21+K25</f>
        <v>211516</v>
      </c>
      <c r="L20" s="51">
        <f>+L21+L25</f>
        <v>229121</v>
      </c>
      <c r="M20" s="51">
        <f>+M21+M25</f>
        <v>231077</v>
      </c>
      <c r="N20" s="51">
        <v>222414</v>
      </c>
    </row>
    <row r="21" spans="1:16" x14ac:dyDescent="0.35">
      <c r="A21" s="11" t="s">
        <v>241</v>
      </c>
      <c r="B21" s="51">
        <f t="shared" ref="B21:G21" si="2">SUM(B22:B24)</f>
        <v>118523</v>
      </c>
      <c r="C21" s="51">
        <f t="shared" si="2"/>
        <v>122577</v>
      </c>
      <c r="D21" s="51">
        <f t="shared" si="2"/>
        <v>123213</v>
      </c>
      <c r="E21" s="51">
        <f t="shared" si="2"/>
        <v>122794</v>
      </c>
      <c r="F21" s="51">
        <f t="shared" si="2"/>
        <v>119970</v>
      </c>
      <c r="G21" s="51">
        <f t="shared" si="2"/>
        <v>115930</v>
      </c>
      <c r="H21" s="51">
        <f t="shared" ref="H21" si="3">SUM(H22:H24)</f>
        <v>116004</v>
      </c>
      <c r="I21" s="51">
        <f>+I22+I23+I24</f>
        <v>119128</v>
      </c>
      <c r="J21" s="51">
        <f>+J22+J23+J24</f>
        <v>147137</v>
      </c>
      <c r="K21" s="51">
        <f>+K22+K23+K24</f>
        <v>140051</v>
      </c>
      <c r="L21" s="51">
        <f>+L22+L23+L24</f>
        <v>152086</v>
      </c>
      <c r="M21" s="51">
        <f>+M22+M23+M24</f>
        <v>149627</v>
      </c>
      <c r="N21" s="51">
        <v>146563</v>
      </c>
    </row>
    <row r="22" spans="1:16" x14ac:dyDescent="0.35">
      <c r="A22" s="3" t="s">
        <v>242</v>
      </c>
      <c r="B22" s="52">
        <v>46683</v>
      </c>
      <c r="C22" s="52">
        <v>47536</v>
      </c>
      <c r="D22" s="52">
        <v>48189</v>
      </c>
      <c r="E22" s="52">
        <v>46025</v>
      </c>
      <c r="F22" s="52">
        <v>43020</v>
      </c>
      <c r="G22" s="52">
        <v>42292</v>
      </c>
      <c r="H22" s="52">
        <v>43810</v>
      </c>
      <c r="I22" s="52">
        <v>44160</v>
      </c>
      <c r="J22" s="52">
        <v>55642</v>
      </c>
      <c r="K22" s="52">
        <v>47834</v>
      </c>
      <c r="L22" s="52">
        <v>55230</v>
      </c>
      <c r="M22" s="52">
        <v>51350</v>
      </c>
      <c r="N22" s="52">
        <v>51533</v>
      </c>
    </row>
    <row r="23" spans="1:16" x14ac:dyDescent="0.35">
      <c r="A23" s="3" t="s">
        <v>243</v>
      </c>
      <c r="B23" s="52">
        <v>38014</v>
      </c>
      <c r="C23" s="52">
        <v>40292</v>
      </c>
      <c r="D23" s="52">
        <v>39552</v>
      </c>
      <c r="E23" s="52">
        <v>40570</v>
      </c>
      <c r="F23" s="52">
        <v>39531</v>
      </c>
      <c r="G23" s="52">
        <v>36844</v>
      </c>
      <c r="H23" s="52">
        <v>37447</v>
      </c>
      <c r="I23" s="52">
        <v>39294</v>
      </c>
      <c r="J23" s="52">
        <v>48874</v>
      </c>
      <c r="K23" s="52">
        <v>46920</v>
      </c>
      <c r="L23" s="52">
        <v>49822</v>
      </c>
      <c r="M23" s="52">
        <v>50786</v>
      </c>
      <c r="N23" s="52">
        <v>48349</v>
      </c>
    </row>
    <row r="24" spans="1:16" x14ac:dyDescent="0.35">
      <c r="A24" s="3" t="s">
        <v>244</v>
      </c>
      <c r="B24" s="52">
        <v>33826</v>
      </c>
      <c r="C24" s="52">
        <v>34749</v>
      </c>
      <c r="D24" s="52">
        <v>35472</v>
      </c>
      <c r="E24" s="52">
        <v>36199</v>
      </c>
      <c r="F24" s="52">
        <v>37419</v>
      </c>
      <c r="G24" s="52">
        <v>36794</v>
      </c>
      <c r="H24" s="52">
        <v>34747</v>
      </c>
      <c r="I24" s="52">
        <v>35674</v>
      </c>
      <c r="J24" s="52">
        <v>42621</v>
      </c>
      <c r="K24" s="52">
        <v>45297</v>
      </c>
      <c r="L24" s="52">
        <v>47034</v>
      </c>
      <c r="M24" s="52">
        <v>47491</v>
      </c>
      <c r="N24" s="52">
        <v>46681</v>
      </c>
    </row>
    <row r="25" spans="1:16" ht="26" x14ac:dyDescent="0.35">
      <c r="A25" s="11" t="s">
        <v>245</v>
      </c>
      <c r="B25" s="51">
        <f t="shared" ref="B25:G25" si="4">SUM(B26:B28)</f>
        <v>52176</v>
      </c>
      <c r="C25" s="51">
        <f t="shared" si="4"/>
        <v>53861</v>
      </c>
      <c r="D25" s="51">
        <f t="shared" si="4"/>
        <v>52756</v>
      </c>
      <c r="E25" s="51">
        <f t="shared" si="4"/>
        <v>52241</v>
      </c>
      <c r="F25" s="51">
        <f t="shared" si="4"/>
        <v>54402</v>
      </c>
      <c r="G25" s="51">
        <f t="shared" si="4"/>
        <v>56118</v>
      </c>
      <c r="H25" s="51">
        <f t="shared" ref="H25" si="5">SUM(H26:H28)</f>
        <v>58244</v>
      </c>
      <c r="I25" s="51">
        <f>+I26+I27+I28</f>
        <v>57264</v>
      </c>
      <c r="J25" s="51">
        <f>+J26+J27+J28</f>
        <v>66580</v>
      </c>
      <c r="K25" s="51">
        <f>+K26+K27+K28</f>
        <v>71465</v>
      </c>
      <c r="L25" s="51">
        <f>+L26+L27+L28</f>
        <v>77035</v>
      </c>
      <c r="M25" s="51">
        <f>+M26+M27+M28</f>
        <v>81450</v>
      </c>
      <c r="N25" s="51">
        <v>75851</v>
      </c>
    </row>
    <row r="26" spans="1:16" x14ac:dyDescent="0.35">
      <c r="A26" s="3" t="s">
        <v>246</v>
      </c>
      <c r="B26" s="52">
        <v>26935</v>
      </c>
      <c r="C26" s="52">
        <v>27887</v>
      </c>
      <c r="D26" s="52">
        <v>26667</v>
      </c>
      <c r="E26" s="52">
        <v>26607</v>
      </c>
      <c r="F26" s="52">
        <v>27632</v>
      </c>
      <c r="G26" s="52">
        <v>28792</v>
      </c>
      <c r="H26" s="52">
        <v>29355</v>
      </c>
      <c r="I26" s="52">
        <v>28003</v>
      </c>
      <c r="J26" s="52">
        <v>36404</v>
      </c>
      <c r="K26" s="52">
        <v>35326</v>
      </c>
      <c r="L26" s="52">
        <v>42156</v>
      </c>
      <c r="M26" s="52">
        <v>40225</v>
      </c>
      <c r="N26" s="52">
        <v>38545</v>
      </c>
    </row>
    <row r="27" spans="1:16" x14ac:dyDescent="0.35">
      <c r="A27" s="3" t="s">
        <v>247</v>
      </c>
      <c r="B27" s="52">
        <v>24960</v>
      </c>
      <c r="C27" s="52">
        <v>25722</v>
      </c>
      <c r="D27" s="52">
        <v>25805</v>
      </c>
      <c r="E27" s="52">
        <v>25390</v>
      </c>
      <c r="F27" s="52">
        <v>26305</v>
      </c>
      <c r="G27" s="52">
        <v>27007</v>
      </c>
      <c r="H27" s="52">
        <v>28372</v>
      </c>
      <c r="I27" s="52">
        <v>28703</v>
      </c>
      <c r="J27" s="52">
        <v>29528</v>
      </c>
      <c r="K27" s="52">
        <v>35252</v>
      </c>
      <c r="L27" s="52">
        <v>34705</v>
      </c>
      <c r="M27" s="52">
        <v>40954</v>
      </c>
      <c r="N27" s="52">
        <v>37223</v>
      </c>
      <c r="P27" s="107"/>
    </row>
    <row r="28" spans="1:16" x14ac:dyDescent="0.35">
      <c r="A28" s="3" t="s">
        <v>248</v>
      </c>
      <c r="B28" s="52">
        <v>281</v>
      </c>
      <c r="C28" s="52">
        <v>252</v>
      </c>
      <c r="D28" s="52">
        <v>284</v>
      </c>
      <c r="E28" s="52">
        <v>244</v>
      </c>
      <c r="F28" s="52">
        <v>465</v>
      </c>
      <c r="G28" s="52">
        <v>319</v>
      </c>
      <c r="H28" s="52">
        <v>517</v>
      </c>
      <c r="I28" s="52">
        <v>558</v>
      </c>
      <c r="J28" s="52">
        <v>648</v>
      </c>
      <c r="K28" s="52">
        <v>887</v>
      </c>
      <c r="L28" s="52">
        <v>174</v>
      </c>
      <c r="M28" s="52">
        <v>271</v>
      </c>
      <c r="N28" s="52">
        <v>83</v>
      </c>
      <c r="P28" s="107"/>
    </row>
    <row r="29" spans="1:16" x14ac:dyDescent="0.35">
      <c r="A29" s="3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P29" s="107"/>
    </row>
    <row r="30" spans="1:16" x14ac:dyDescent="0.35">
      <c r="A30" s="1" t="s">
        <v>224</v>
      </c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53"/>
      <c r="N30" s="53"/>
      <c r="P30" s="107"/>
    </row>
    <row r="31" spans="1:16" x14ac:dyDescent="0.35">
      <c r="A31" s="11" t="s">
        <v>214</v>
      </c>
      <c r="B31" s="51">
        <f t="shared" ref="B31:H31" si="6">B32+B36</f>
        <v>50740</v>
      </c>
      <c r="C31" s="51">
        <f t="shared" si="6"/>
        <v>46201</v>
      </c>
      <c r="D31" s="51">
        <f t="shared" si="6"/>
        <v>44377</v>
      </c>
      <c r="E31" s="51">
        <f t="shared" si="6"/>
        <v>43702</v>
      </c>
      <c r="F31" s="51">
        <f t="shared" si="6"/>
        <v>44916</v>
      </c>
      <c r="G31" s="51">
        <f t="shared" si="6"/>
        <v>44522</v>
      </c>
      <c r="H31" s="51">
        <f t="shared" si="6"/>
        <v>41910</v>
      </c>
      <c r="I31" s="51">
        <f>+I32+I36</f>
        <v>39727</v>
      </c>
      <c r="J31" s="51">
        <f>+J32+J36</f>
        <v>6573</v>
      </c>
      <c r="K31" s="51">
        <f>+K32+K36</f>
        <v>18892</v>
      </c>
      <c r="L31" s="51">
        <f>+L32+L36</f>
        <v>5208</v>
      </c>
      <c r="M31" s="51">
        <f>+M32+M36</f>
        <v>14807</v>
      </c>
      <c r="N31" s="51">
        <v>20248</v>
      </c>
      <c r="P31" s="107"/>
    </row>
    <row r="32" spans="1:16" x14ac:dyDescent="0.35">
      <c r="A32" s="11" t="s">
        <v>241</v>
      </c>
      <c r="B32" s="51">
        <f t="shared" ref="B32:G32" si="7">SUM(B33:B35)</f>
        <v>37959</v>
      </c>
      <c r="C32" s="51">
        <f t="shared" si="7"/>
        <v>35445</v>
      </c>
      <c r="D32" s="51">
        <f t="shared" si="7"/>
        <v>34010</v>
      </c>
      <c r="E32" s="51">
        <f t="shared" si="7"/>
        <v>33128</v>
      </c>
      <c r="F32" s="51">
        <f t="shared" si="7"/>
        <v>34506</v>
      </c>
      <c r="G32" s="51">
        <f t="shared" si="7"/>
        <v>32816</v>
      </c>
      <c r="H32" s="51">
        <f t="shared" ref="H32" si="8">SUM(H33:H35)</f>
        <v>30908</v>
      </c>
      <c r="I32" s="51">
        <f>+I33+I34+I35</f>
        <v>29238</v>
      </c>
      <c r="J32" s="51">
        <f>+J33+J34+J35</f>
        <v>4993</v>
      </c>
      <c r="K32" s="51">
        <f>+K33+K34+K35</f>
        <v>14151</v>
      </c>
      <c r="L32" s="51">
        <f>+L33+L34+L35</f>
        <v>4187</v>
      </c>
      <c r="M32" s="51">
        <f>+M33+M34+M35</f>
        <v>10415</v>
      </c>
      <c r="N32" s="51">
        <v>13843</v>
      </c>
      <c r="P32" s="107"/>
    </row>
    <row r="33" spans="1:16" x14ac:dyDescent="0.35">
      <c r="A33" s="3" t="s">
        <v>242</v>
      </c>
      <c r="B33" s="52">
        <v>18119</v>
      </c>
      <c r="C33" s="52">
        <v>17895</v>
      </c>
      <c r="D33" s="52">
        <v>16749</v>
      </c>
      <c r="E33" s="52">
        <v>15303</v>
      </c>
      <c r="F33" s="52">
        <v>15718</v>
      </c>
      <c r="G33" s="52">
        <v>14900</v>
      </c>
      <c r="H33" s="52">
        <v>14675</v>
      </c>
      <c r="I33" s="52">
        <v>13492</v>
      </c>
      <c r="J33" s="52">
        <v>2481</v>
      </c>
      <c r="K33" s="52">
        <v>4947</v>
      </c>
      <c r="L33" s="52">
        <v>2055</v>
      </c>
      <c r="M33" s="52">
        <v>3863</v>
      </c>
      <c r="N33" s="52">
        <v>5362</v>
      </c>
      <c r="P33" s="107"/>
    </row>
    <row r="34" spans="1:16" x14ac:dyDescent="0.35">
      <c r="A34" s="3" t="s">
        <v>243</v>
      </c>
      <c r="B34" s="52">
        <v>12368</v>
      </c>
      <c r="C34" s="52">
        <v>11268</v>
      </c>
      <c r="D34" s="52">
        <v>11093</v>
      </c>
      <c r="E34" s="52">
        <v>11686</v>
      </c>
      <c r="F34" s="52">
        <v>12139</v>
      </c>
      <c r="G34" s="52">
        <v>11476</v>
      </c>
      <c r="H34" s="52">
        <v>10516</v>
      </c>
      <c r="I34" s="52">
        <v>10201</v>
      </c>
      <c r="J34" s="52">
        <v>1600</v>
      </c>
      <c r="K34" s="52">
        <v>5737</v>
      </c>
      <c r="L34" s="52">
        <v>1308</v>
      </c>
      <c r="M34" s="52">
        <v>4105</v>
      </c>
      <c r="N34" s="52">
        <v>4613</v>
      </c>
      <c r="P34" s="107"/>
    </row>
    <row r="35" spans="1:16" x14ac:dyDescent="0.35">
      <c r="A35" s="3" t="s">
        <v>244</v>
      </c>
      <c r="B35" s="52">
        <v>7472</v>
      </c>
      <c r="C35" s="52">
        <v>6282</v>
      </c>
      <c r="D35" s="52">
        <v>6168</v>
      </c>
      <c r="E35" s="52">
        <v>6139</v>
      </c>
      <c r="F35" s="52">
        <v>6649</v>
      </c>
      <c r="G35" s="52">
        <v>6440</v>
      </c>
      <c r="H35" s="52">
        <v>5717</v>
      </c>
      <c r="I35" s="52">
        <v>5545</v>
      </c>
      <c r="J35" s="52">
        <v>912</v>
      </c>
      <c r="K35" s="52">
        <v>3467</v>
      </c>
      <c r="L35" s="52">
        <v>824</v>
      </c>
      <c r="M35" s="52">
        <v>2447</v>
      </c>
      <c r="N35" s="52">
        <v>3868</v>
      </c>
      <c r="P35" s="107"/>
    </row>
    <row r="36" spans="1:16" ht="26" x14ac:dyDescent="0.35">
      <c r="A36" s="11" t="s">
        <v>245</v>
      </c>
      <c r="B36" s="51">
        <f t="shared" ref="B36:G36" si="9">SUM(B37:B39)</f>
        <v>12781</v>
      </c>
      <c r="C36" s="51">
        <f t="shared" si="9"/>
        <v>10756</v>
      </c>
      <c r="D36" s="51">
        <f t="shared" si="9"/>
        <v>10367</v>
      </c>
      <c r="E36" s="51">
        <f t="shared" si="9"/>
        <v>10574</v>
      </c>
      <c r="F36" s="51">
        <f t="shared" si="9"/>
        <v>10410</v>
      </c>
      <c r="G36" s="51">
        <f t="shared" si="9"/>
        <v>11706</v>
      </c>
      <c r="H36" s="51">
        <f t="shared" ref="H36" si="10">SUM(H37:H39)</f>
        <v>11002</v>
      </c>
      <c r="I36" s="51">
        <f>+I37+I38+I39</f>
        <v>10489</v>
      </c>
      <c r="J36" s="51">
        <f>+J37+J38+J39</f>
        <v>1580</v>
      </c>
      <c r="K36" s="51">
        <f>+K37+K38+K39</f>
        <v>4741</v>
      </c>
      <c r="L36" s="51">
        <f>+L37+L38+L39</f>
        <v>1021</v>
      </c>
      <c r="M36" s="51">
        <f>+M37+M38+M39</f>
        <v>4392</v>
      </c>
      <c r="N36" s="51">
        <v>6405</v>
      </c>
      <c r="P36" s="107"/>
    </row>
    <row r="37" spans="1:16" x14ac:dyDescent="0.35">
      <c r="A37" s="3" t="s">
        <v>246</v>
      </c>
      <c r="B37" s="52">
        <v>9305</v>
      </c>
      <c r="C37" s="52">
        <v>8121</v>
      </c>
      <c r="D37" s="52">
        <v>7917</v>
      </c>
      <c r="E37" s="52">
        <v>7799</v>
      </c>
      <c r="F37" s="52">
        <v>8264</v>
      </c>
      <c r="G37" s="52">
        <v>8915</v>
      </c>
      <c r="H37" s="52">
        <v>8774</v>
      </c>
      <c r="I37" s="52">
        <v>8105</v>
      </c>
      <c r="J37" s="52">
        <v>1270</v>
      </c>
      <c r="K37" s="52">
        <v>3478</v>
      </c>
      <c r="L37" s="52">
        <v>840</v>
      </c>
      <c r="M37" s="52">
        <v>2790</v>
      </c>
      <c r="N37" s="52">
        <v>4405</v>
      </c>
      <c r="P37" s="107"/>
    </row>
    <row r="38" spans="1:16" x14ac:dyDescent="0.35">
      <c r="A38" s="3" t="s">
        <v>247</v>
      </c>
      <c r="B38" s="52">
        <v>3468</v>
      </c>
      <c r="C38" s="52">
        <v>2634</v>
      </c>
      <c r="D38" s="52">
        <v>2447</v>
      </c>
      <c r="E38" s="52">
        <v>2772</v>
      </c>
      <c r="F38" s="52">
        <v>2130</v>
      </c>
      <c r="G38" s="52">
        <v>2791</v>
      </c>
      <c r="H38" s="52">
        <v>2228</v>
      </c>
      <c r="I38" s="52">
        <v>2384</v>
      </c>
      <c r="J38" s="52">
        <v>310</v>
      </c>
      <c r="K38" s="52">
        <v>1263</v>
      </c>
      <c r="L38" s="52">
        <v>180</v>
      </c>
      <c r="M38" s="52">
        <v>1594</v>
      </c>
      <c r="N38" s="52">
        <v>1998</v>
      </c>
      <c r="P38" s="107"/>
    </row>
    <row r="39" spans="1:16" ht="15" thickBot="1" x14ac:dyDescent="0.4">
      <c r="A39" s="47" t="s">
        <v>248</v>
      </c>
      <c r="B39" s="54">
        <v>8</v>
      </c>
      <c r="C39" s="54">
        <v>1</v>
      </c>
      <c r="D39" s="54">
        <v>3</v>
      </c>
      <c r="E39" s="54">
        <v>3</v>
      </c>
      <c r="F39" s="54">
        <v>16</v>
      </c>
      <c r="G39" s="54">
        <v>0</v>
      </c>
      <c r="H39" s="54">
        <v>0</v>
      </c>
      <c r="I39" s="54">
        <v>0</v>
      </c>
      <c r="J39" s="54">
        <v>0</v>
      </c>
      <c r="K39" s="54">
        <v>0</v>
      </c>
      <c r="L39" s="54">
        <v>1</v>
      </c>
      <c r="M39" s="54">
        <v>8</v>
      </c>
      <c r="N39" s="55">
        <v>2</v>
      </c>
      <c r="P39" s="107"/>
    </row>
    <row r="40" spans="1:16" x14ac:dyDescent="0.35">
      <c r="A40" s="223" t="s">
        <v>249</v>
      </c>
      <c r="B40" s="223"/>
      <c r="C40" s="223"/>
      <c r="D40" s="223"/>
      <c r="E40" s="223"/>
      <c r="F40" s="223"/>
      <c r="G40" s="223"/>
      <c r="H40" s="33"/>
      <c r="I40" s="33"/>
      <c r="J40" s="33"/>
      <c r="K40" s="33"/>
      <c r="L40" s="33"/>
      <c r="M40" s="4"/>
      <c r="N40" s="4"/>
      <c r="P40" s="107"/>
    </row>
    <row r="41" spans="1:16" x14ac:dyDescent="0.35">
      <c r="P41" s="107"/>
    </row>
    <row r="42" spans="1:16" x14ac:dyDescent="0.35">
      <c r="P42" s="107"/>
    </row>
  </sheetData>
  <mergeCells count="7">
    <mergeCell ref="P2:P3"/>
    <mergeCell ref="A40:G40"/>
    <mergeCell ref="A1:M1"/>
    <mergeCell ref="A2:M2"/>
    <mergeCell ref="A3:M3"/>
    <mergeCell ref="A4:M4"/>
    <mergeCell ref="A5:M5"/>
  </mergeCells>
  <hyperlinks>
    <hyperlink ref="P2" location="INDICE!A1" display="INDICE" xr:uid="{418A416D-F729-4048-8280-13EFEFCF2F64}"/>
    <hyperlink ref="P2:P3" location="CONTENIDO!A1" display="Contenido" xr:uid="{830E9A57-8234-4FB9-8096-D3729819F11E}"/>
  </hyperlinks>
  <pageMargins left="0.7" right="0.7" top="0.75" bottom="0.75" header="0.3" footer="0.3"/>
  <pageSetup paperSize="9" scale="77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12639-57E8-4C5D-8A9F-AABD6836651E}">
  <sheetPr>
    <tabColor rgb="FFF2DAB1"/>
    <pageSetUpPr fitToPage="1"/>
  </sheetPr>
  <dimension ref="A1:P42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8" sqref="B8:N8"/>
    </sheetView>
  </sheetViews>
  <sheetFormatPr baseColWidth="10" defaultColWidth="11.453125" defaultRowHeight="14.5" x14ac:dyDescent="0.35"/>
  <cols>
    <col min="1" max="1" width="18.54296875" customWidth="1"/>
    <col min="2" max="14" width="8.453125" customWidth="1"/>
  </cols>
  <sheetData>
    <row r="1" spans="1:16" x14ac:dyDescent="0.35">
      <c r="A1" s="224" t="s">
        <v>253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31"/>
      <c r="P1" s="36"/>
    </row>
    <row r="2" spans="1:16" ht="14.5" customHeight="1" x14ac:dyDescent="0.35">
      <c r="A2" s="224" t="s">
        <v>252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31"/>
      <c r="P2" s="222" t="s">
        <v>1</v>
      </c>
    </row>
    <row r="3" spans="1:16" ht="14.5" customHeight="1" x14ac:dyDescent="0.35">
      <c r="A3" s="224" t="s">
        <v>210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31"/>
      <c r="P3" s="222"/>
    </row>
    <row r="4" spans="1:16" x14ac:dyDescent="0.35">
      <c r="A4" s="224" t="s">
        <v>196</v>
      </c>
      <c r="B4" s="224"/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31"/>
      <c r="P4" s="36"/>
    </row>
    <row r="5" spans="1:16" x14ac:dyDescent="0.35">
      <c r="A5" s="224" t="s">
        <v>240</v>
      </c>
      <c r="B5" s="224"/>
      <c r="C5" s="224"/>
      <c r="D5" s="224"/>
      <c r="E5" s="224"/>
      <c r="F5" s="224"/>
      <c r="G5" s="224"/>
      <c r="H5" s="224"/>
      <c r="I5" s="224"/>
      <c r="J5" s="224"/>
      <c r="K5" s="224"/>
      <c r="L5" s="224"/>
      <c r="M5" s="224"/>
      <c r="N5" s="31"/>
      <c r="P5" s="36"/>
    </row>
    <row r="6" spans="1:16" x14ac:dyDescent="0.35">
      <c r="A6" s="225" t="s">
        <v>207</v>
      </c>
      <c r="B6" s="225"/>
      <c r="C6" s="225"/>
      <c r="D6" s="225"/>
      <c r="E6" s="225"/>
      <c r="F6" s="225"/>
      <c r="G6" s="225"/>
      <c r="H6" s="225"/>
      <c r="I6" s="225"/>
      <c r="J6" s="225"/>
      <c r="K6" s="225"/>
      <c r="L6" s="225"/>
      <c r="M6" s="225"/>
      <c r="N6" s="34"/>
      <c r="P6" s="36"/>
    </row>
    <row r="7" spans="1:16" x14ac:dyDescent="0.35">
      <c r="A7" s="34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P7" s="36"/>
    </row>
    <row r="8" spans="1:16" x14ac:dyDescent="0.35">
      <c r="A8" s="193" t="s">
        <v>212</v>
      </c>
      <c r="B8" s="202">
        <v>2010</v>
      </c>
      <c r="C8" s="202">
        <v>2011</v>
      </c>
      <c r="D8" s="202">
        <v>2012</v>
      </c>
      <c r="E8" s="202">
        <v>2013</v>
      </c>
      <c r="F8" s="202">
        <v>2014</v>
      </c>
      <c r="G8" s="202">
        <v>2015</v>
      </c>
      <c r="H8" s="202">
        <v>2016</v>
      </c>
      <c r="I8" s="202">
        <v>2017</v>
      </c>
      <c r="J8" s="202">
        <v>2018</v>
      </c>
      <c r="K8" s="202">
        <v>2019</v>
      </c>
      <c r="L8" s="202">
        <v>2020</v>
      </c>
      <c r="M8" s="203">
        <v>2021</v>
      </c>
      <c r="N8" s="203">
        <v>2022</v>
      </c>
      <c r="P8" s="36"/>
    </row>
    <row r="9" spans="1:16" x14ac:dyDescent="0.35">
      <c r="A9" s="1" t="s">
        <v>223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4"/>
      <c r="N9" s="4"/>
      <c r="P9" s="22"/>
    </row>
    <row r="10" spans="1:16" x14ac:dyDescent="0.35">
      <c r="A10" s="11" t="s">
        <v>214</v>
      </c>
      <c r="B10" s="56">
        <v>77.086240454481825</v>
      </c>
      <c r="C10" s="56">
        <v>79.248469495461265</v>
      </c>
      <c r="D10" s="56">
        <v>79.860310602416192</v>
      </c>
      <c r="E10" s="56">
        <v>80.020755519185144</v>
      </c>
      <c r="F10" s="56">
        <v>79.517347050454205</v>
      </c>
      <c r="G10" s="56">
        <v>79.442212679503172</v>
      </c>
      <c r="H10" s="56">
        <v>80.611404620694131</v>
      </c>
      <c r="I10" s="56">
        <v>81.617997492122399</v>
      </c>
      <c r="J10" s="56">
        <v>97.016205910390852</v>
      </c>
      <c r="K10" s="56">
        <v>91.800631922502703</v>
      </c>
      <c r="L10" s="56">
        <v>97.777483794152658</v>
      </c>
      <c r="M10" s="56">
        <v>93.97805469245661</v>
      </c>
      <c r="N10" s="56">
        <v>91.655883492264962</v>
      </c>
    </row>
    <row r="11" spans="1:16" x14ac:dyDescent="0.35">
      <c r="A11" s="11" t="s">
        <v>241</v>
      </c>
      <c r="B11" s="56">
        <v>75.742257895476797</v>
      </c>
      <c r="C11" s="56">
        <v>77.569578919390963</v>
      </c>
      <c r="D11" s="56">
        <v>78.368304891777925</v>
      </c>
      <c r="E11" s="56">
        <v>78.753479303754432</v>
      </c>
      <c r="F11" s="56">
        <v>77.662549522255887</v>
      </c>
      <c r="G11" s="56">
        <v>77.938230271738391</v>
      </c>
      <c r="H11" s="56">
        <v>78.961555216728385</v>
      </c>
      <c r="I11" s="56">
        <v>80.293328660205162</v>
      </c>
      <c r="J11" s="56">
        <v>96.717938605140347</v>
      </c>
      <c r="K11" s="56">
        <v>90.823076224692286</v>
      </c>
      <c r="L11" s="56">
        <v>97.320714390841673</v>
      </c>
      <c r="M11" s="56">
        <v>93.492333262518585</v>
      </c>
      <c r="N11" s="56">
        <v>91.370023565203297</v>
      </c>
    </row>
    <row r="12" spans="1:16" x14ac:dyDescent="0.35">
      <c r="A12" s="3" t="s">
        <v>242</v>
      </c>
      <c r="B12" s="57">
        <v>72.0394432270609</v>
      </c>
      <c r="C12" s="57">
        <v>72.650578471978108</v>
      </c>
      <c r="D12" s="57">
        <v>74.207705811697309</v>
      </c>
      <c r="E12" s="57">
        <v>75.047286720584395</v>
      </c>
      <c r="F12" s="57">
        <v>73.24049167489531</v>
      </c>
      <c r="G12" s="57">
        <v>73.947405231500909</v>
      </c>
      <c r="H12" s="57">
        <v>74.908096093015303</v>
      </c>
      <c r="I12" s="57">
        <v>76.597516131270382</v>
      </c>
      <c r="J12" s="57">
        <v>95.731466028938627</v>
      </c>
      <c r="K12" s="57">
        <v>90.627309069551544</v>
      </c>
      <c r="L12" s="57">
        <v>96.412673474731605</v>
      </c>
      <c r="M12" s="57">
        <v>93.0034593302302</v>
      </c>
      <c r="N12" s="57">
        <v>90.57562175938132</v>
      </c>
    </row>
    <row r="13" spans="1:16" x14ac:dyDescent="0.35">
      <c r="A13" s="3" t="s">
        <v>243</v>
      </c>
      <c r="B13" s="57">
        <v>75.451550156802028</v>
      </c>
      <c r="C13" s="57">
        <v>78.145849495733117</v>
      </c>
      <c r="D13" s="57">
        <v>78.096554447625635</v>
      </c>
      <c r="E13" s="57">
        <v>77.637017758726273</v>
      </c>
      <c r="F13" s="57">
        <v>76.506676988581376</v>
      </c>
      <c r="G13" s="57">
        <v>76.25</v>
      </c>
      <c r="H13" s="57">
        <v>78.074765965431695</v>
      </c>
      <c r="I13" s="57">
        <v>79.389837357308821</v>
      </c>
      <c r="J13" s="57">
        <v>96.830051115425761</v>
      </c>
      <c r="K13" s="57">
        <v>89.104962303207543</v>
      </c>
      <c r="L13" s="57">
        <v>97.44181498141991</v>
      </c>
      <c r="M13" s="57">
        <v>92.52154269370206</v>
      </c>
      <c r="N13" s="57">
        <v>91.289981496167059</v>
      </c>
    </row>
    <row r="14" spans="1:16" x14ac:dyDescent="0.35">
      <c r="A14" s="3" t="s">
        <v>244</v>
      </c>
      <c r="B14" s="57">
        <v>81.90711414596349</v>
      </c>
      <c r="C14" s="57">
        <v>84.689624917745121</v>
      </c>
      <c r="D14" s="57">
        <v>85.187319884726222</v>
      </c>
      <c r="E14" s="57">
        <v>85.500023619443525</v>
      </c>
      <c r="F14" s="57">
        <v>84.911954252518839</v>
      </c>
      <c r="G14" s="57">
        <v>85.104316047555159</v>
      </c>
      <c r="H14" s="57">
        <v>85.871391854487939</v>
      </c>
      <c r="I14" s="57">
        <v>86.547465974429272</v>
      </c>
      <c r="J14" s="57">
        <v>97.905037557714834</v>
      </c>
      <c r="K14" s="57">
        <v>92.89024690345336</v>
      </c>
      <c r="L14" s="57">
        <v>98.278239792720129</v>
      </c>
      <c r="M14" s="57">
        <v>95.099923905642996</v>
      </c>
      <c r="N14" s="57">
        <v>92.348018754080201</v>
      </c>
    </row>
    <row r="15" spans="1:16" ht="26" x14ac:dyDescent="0.35">
      <c r="A15" s="11" t="s">
        <v>245</v>
      </c>
      <c r="B15" s="56">
        <v>80.323906584355811</v>
      </c>
      <c r="C15" s="56">
        <v>83.354225668167828</v>
      </c>
      <c r="D15" s="56">
        <v>83.576509354751835</v>
      </c>
      <c r="E15" s="56">
        <v>83.166441136671182</v>
      </c>
      <c r="F15" s="56">
        <v>83.938159600074059</v>
      </c>
      <c r="G15" s="56">
        <v>82.740622788393495</v>
      </c>
      <c r="H15" s="56">
        <v>84.111717644340473</v>
      </c>
      <c r="I15" s="56">
        <v>84.518766696677645</v>
      </c>
      <c r="J15" s="56">
        <v>97.681924882629119</v>
      </c>
      <c r="K15" s="56">
        <v>93.778705088838151</v>
      </c>
      <c r="L15" s="56">
        <v>98.691964743261252</v>
      </c>
      <c r="M15" s="56">
        <v>94.883623401132311</v>
      </c>
      <c r="N15" s="56">
        <v>92.213333981715621</v>
      </c>
    </row>
    <row r="16" spans="1:16" x14ac:dyDescent="0.35">
      <c r="A16" s="3" t="s">
        <v>246</v>
      </c>
      <c r="B16" s="57">
        <v>74.323951434878595</v>
      </c>
      <c r="C16" s="57">
        <v>77.446678515885353</v>
      </c>
      <c r="D16" s="57">
        <v>77.107911172796676</v>
      </c>
      <c r="E16" s="57">
        <v>77.332442015927455</v>
      </c>
      <c r="F16" s="57">
        <v>76.977936260307558</v>
      </c>
      <c r="G16" s="57">
        <v>76.357175060333631</v>
      </c>
      <c r="H16" s="57">
        <v>76.988643814419461</v>
      </c>
      <c r="I16" s="57">
        <v>77.553450758834614</v>
      </c>
      <c r="J16" s="57">
        <v>96.628974889844457</v>
      </c>
      <c r="K16" s="57">
        <v>91.037006494175856</v>
      </c>
      <c r="L16" s="57">
        <v>98.046329891152666</v>
      </c>
      <c r="M16" s="57">
        <v>93.513890503312808</v>
      </c>
      <c r="N16" s="57">
        <v>89.74388824214202</v>
      </c>
    </row>
    <row r="17" spans="1:16" x14ac:dyDescent="0.35">
      <c r="A17" s="3" t="s">
        <v>247</v>
      </c>
      <c r="B17" s="57">
        <v>87.800759814267622</v>
      </c>
      <c r="C17" s="57">
        <v>90.710960643250104</v>
      </c>
      <c r="D17" s="57">
        <v>91.338666289112282</v>
      </c>
      <c r="E17" s="57">
        <v>90.156949080320999</v>
      </c>
      <c r="F17" s="57">
        <v>92.509231580798314</v>
      </c>
      <c r="G17" s="57">
        <v>90.633599570440964</v>
      </c>
      <c r="H17" s="57">
        <v>92.718954248366018</v>
      </c>
      <c r="I17" s="57">
        <v>92.33119953678387</v>
      </c>
      <c r="J17" s="57">
        <v>98.961056371070441</v>
      </c>
      <c r="K17" s="57">
        <v>96.541147473640962</v>
      </c>
      <c r="L17" s="57">
        <v>99.484018919306294</v>
      </c>
      <c r="M17" s="57">
        <v>96.253642944439221</v>
      </c>
      <c r="N17" s="57">
        <v>94.905790265419029</v>
      </c>
    </row>
    <row r="18" spans="1:16" x14ac:dyDescent="0.35">
      <c r="A18" s="3" t="s">
        <v>248</v>
      </c>
      <c r="B18" s="57">
        <v>97.231833910034609</v>
      </c>
      <c r="C18" s="57">
        <v>99.604743083003953</v>
      </c>
      <c r="D18" s="57">
        <v>98.954703832752614</v>
      </c>
      <c r="E18" s="57">
        <v>98.785425101214571</v>
      </c>
      <c r="F18" s="57">
        <v>96.673596673596677</v>
      </c>
      <c r="G18" s="57">
        <v>100</v>
      </c>
      <c r="H18" s="57">
        <v>100</v>
      </c>
      <c r="I18" s="57">
        <v>100</v>
      </c>
      <c r="J18" s="57">
        <v>100</v>
      </c>
      <c r="K18" s="57">
        <v>100</v>
      </c>
      <c r="L18" s="57">
        <v>99.428571428571431</v>
      </c>
      <c r="M18" s="57">
        <v>97.132616487455195</v>
      </c>
      <c r="N18" s="57">
        <v>97.647058823529406</v>
      </c>
    </row>
    <row r="19" spans="1:16" x14ac:dyDescent="0.35">
      <c r="A19" s="3"/>
      <c r="B19" s="57"/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</row>
    <row r="20" spans="1:16" x14ac:dyDescent="0.35">
      <c r="A20" s="1" t="s">
        <v>224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</row>
    <row r="21" spans="1:16" x14ac:dyDescent="0.35">
      <c r="A21" s="11" t="s">
        <v>214</v>
      </c>
      <c r="B21" s="56">
        <v>22.913759545518179</v>
      </c>
      <c r="C21" s="56">
        <v>20.751530504538739</v>
      </c>
      <c r="D21" s="56">
        <v>20.139689397583798</v>
      </c>
      <c r="E21" s="56">
        <v>19.979244480814859</v>
      </c>
      <c r="F21" s="56">
        <v>20.482652949545802</v>
      </c>
      <c r="G21" s="56">
        <v>20.557787320496836</v>
      </c>
      <c r="H21" s="56">
        <v>19.38859537930588</v>
      </c>
      <c r="I21" s="56">
        <v>18.382002507877605</v>
      </c>
      <c r="J21" s="56">
        <v>2.9837940896091517</v>
      </c>
      <c r="K21" s="56">
        <v>8.1993680774973079</v>
      </c>
      <c r="L21" s="56">
        <v>2.2225162058473344</v>
      </c>
      <c r="M21" s="56">
        <v>6.021945307543394</v>
      </c>
      <c r="N21" s="56">
        <v>8.3441165077350394</v>
      </c>
    </row>
    <row r="22" spans="1:16" x14ac:dyDescent="0.35">
      <c r="A22" s="11" t="s">
        <v>241</v>
      </c>
      <c r="B22" s="56">
        <v>24.257742104523203</v>
      </c>
      <c r="C22" s="56">
        <v>22.43042108060903</v>
      </c>
      <c r="D22" s="56">
        <v>21.631695108222079</v>
      </c>
      <c r="E22" s="56">
        <v>21.246520696245558</v>
      </c>
      <c r="F22" s="56">
        <v>22.337450477744117</v>
      </c>
      <c r="G22" s="56">
        <v>22.061769728261602</v>
      </c>
      <c r="H22" s="56">
        <v>21.038444783271618</v>
      </c>
      <c r="I22" s="56">
        <v>19.706671339794831</v>
      </c>
      <c r="J22" s="56">
        <v>3.2820613948596598</v>
      </c>
      <c r="K22" s="56">
        <v>9.1769237753077135</v>
      </c>
      <c r="L22" s="56">
        <v>2.6792856091583319</v>
      </c>
      <c r="M22" s="56">
        <v>6.5076667374814114</v>
      </c>
      <c r="N22" s="56">
        <v>8.6299764347967027</v>
      </c>
    </row>
    <row r="23" spans="1:16" x14ac:dyDescent="0.35">
      <c r="A23" s="3" t="s">
        <v>242</v>
      </c>
      <c r="B23" s="57">
        <v>27.960556772939103</v>
      </c>
      <c r="C23" s="57">
        <v>27.349421528021882</v>
      </c>
      <c r="D23" s="57">
        <v>25.792294188302691</v>
      </c>
      <c r="E23" s="57">
        <v>24.952713279415601</v>
      </c>
      <c r="F23" s="57">
        <v>26.759508325104704</v>
      </c>
      <c r="G23" s="57">
        <v>26.052594768499095</v>
      </c>
      <c r="H23" s="57">
        <v>25.091903906984697</v>
      </c>
      <c r="I23" s="57">
        <v>23.402483868729618</v>
      </c>
      <c r="J23" s="57">
        <v>4.2685339710613697</v>
      </c>
      <c r="K23" s="57">
        <v>9.3726909304484565</v>
      </c>
      <c r="L23" s="57">
        <v>3.587326525268395</v>
      </c>
      <c r="M23" s="57">
        <v>6.9965406697698</v>
      </c>
      <c r="N23" s="57">
        <v>9.4243782406186831</v>
      </c>
    </row>
    <row r="24" spans="1:16" x14ac:dyDescent="0.35">
      <c r="A24" s="3" t="s">
        <v>243</v>
      </c>
      <c r="B24" s="57">
        <v>24.548449843197968</v>
      </c>
      <c r="C24" s="57">
        <v>21.854150504266872</v>
      </c>
      <c r="D24" s="57">
        <v>21.903445552374372</v>
      </c>
      <c r="E24" s="57">
        <v>22.36298224127373</v>
      </c>
      <c r="F24" s="57">
        <v>23.493323011418617</v>
      </c>
      <c r="G24" s="57">
        <v>23.75</v>
      </c>
      <c r="H24" s="57">
        <v>21.925234034568312</v>
      </c>
      <c r="I24" s="57">
        <v>20.610162642691183</v>
      </c>
      <c r="J24" s="57">
        <v>3.1699488845742363</v>
      </c>
      <c r="K24" s="57">
        <v>10.89503769679245</v>
      </c>
      <c r="L24" s="57">
        <v>2.5581850185800898</v>
      </c>
      <c r="M24" s="57">
        <v>7.4784573062979369</v>
      </c>
      <c r="N24" s="57">
        <v>8.7100185038329361</v>
      </c>
    </row>
    <row r="25" spans="1:16" x14ac:dyDescent="0.35">
      <c r="A25" s="3" t="s">
        <v>244</v>
      </c>
      <c r="B25" s="57">
        <v>18.092885854036513</v>
      </c>
      <c r="C25" s="57">
        <v>15.310375082254883</v>
      </c>
      <c r="D25" s="57">
        <v>14.812680115273775</v>
      </c>
      <c r="E25" s="57">
        <v>14.499976380556474</v>
      </c>
      <c r="F25" s="57">
        <v>15.088045747481166</v>
      </c>
      <c r="G25" s="57">
        <v>14.895683952444836</v>
      </c>
      <c r="H25" s="57">
        <v>14.128608145512059</v>
      </c>
      <c r="I25" s="57">
        <v>13.452534025570731</v>
      </c>
      <c r="J25" s="57">
        <v>2.0949624422851629</v>
      </c>
      <c r="K25" s="57">
        <v>7.1097530965466325</v>
      </c>
      <c r="L25" s="57">
        <v>1.7217602072798697</v>
      </c>
      <c r="M25" s="57">
        <v>4.9000760943570025</v>
      </c>
      <c r="N25" s="57">
        <v>7.6519812459198002</v>
      </c>
    </row>
    <row r="26" spans="1:16" ht="26" x14ac:dyDescent="0.35">
      <c r="A26" s="11" t="s">
        <v>245</v>
      </c>
      <c r="B26" s="56">
        <v>19.676093415644193</v>
      </c>
      <c r="C26" s="56">
        <v>16.645774331832179</v>
      </c>
      <c r="D26" s="56">
        <v>16.423490645248165</v>
      </c>
      <c r="E26" s="56">
        <v>16.833558863328825</v>
      </c>
      <c r="F26" s="56">
        <v>16.061840399925938</v>
      </c>
      <c r="G26" s="56">
        <v>17.259377211606513</v>
      </c>
      <c r="H26" s="56">
        <v>15.888282355659534</v>
      </c>
      <c r="I26" s="56">
        <v>15.481233303322362</v>
      </c>
      <c r="J26" s="56">
        <v>2.318075117370892</v>
      </c>
      <c r="K26" s="56">
        <v>6.2212949111618512</v>
      </c>
      <c r="L26" s="56">
        <v>1.3080352567387517</v>
      </c>
      <c r="M26" s="56">
        <v>5.1163765988676868</v>
      </c>
      <c r="N26" s="56">
        <v>7.7866660182843797</v>
      </c>
    </row>
    <row r="27" spans="1:16" x14ac:dyDescent="0.35">
      <c r="A27" s="3" t="s">
        <v>246</v>
      </c>
      <c r="B27" s="57">
        <v>25.676048565121413</v>
      </c>
      <c r="C27" s="57">
        <v>22.55332148411464</v>
      </c>
      <c r="D27" s="57">
        <v>22.892088827203331</v>
      </c>
      <c r="E27" s="57">
        <v>22.667557984072545</v>
      </c>
      <c r="F27" s="57">
        <v>23.022063739692445</v>
      </c>
      <c r="G27" s="57">
        <v>23.642824939666372</v>
      </c>
      <c r="H27" s="57">
        <v>23.011356185580528</v>
      </c>
      <c r="I27" s="57">
        <v>22.446549241165393</v>
      </c>
      <c r="J27" s="57">
        <v>3.3710251101555446</v>
      </c>
      <c r="K27" s="57">
        <v>8.9629935058241426</v>
      </c>
      <c r="L27" s="57">
        <v>1.9536701088473347</v>
      </c>
      <c r="M27" s="57">
        <v>6.4861094966872024</v>
      </c>
      <c r="N27" s="57">
        <v>10.256111757857974</v>
      </c>
      <c r="P27" s="107"/>
    </row>
    <row r="28" spans="1:16" x14ac:dyDescent="0.35">
      <c r="A28" s="3" t="s">
        <v>247</v>
      </c>
      <c r="B28" s="57">
        <v>12.199240185732377</v>
      </c>
      <c r="C28" s="57">
        <v>9.2890393567498943</v>
      </c>
      <c r="D28" s="57">
        <v>8.6613337108877246</v>
      </c>
      <c r="E28" s="57">
        <v>9.8430509196789995</v>
      </c>
      <c r="F28" s="57">
        <v>7.4907684192016877</v>
      </c>
      <c r="G28" s="57">
        <v>9.3664004295590306</v>
      </c>
      <c r="H28" s="57">
        <v>7.2810457516339868</v>
      </c>
      <c r="I28" s="57">
        <v>7.6688004632161357</v>
      </c>
      <c r="J28" s="57">
        <v>1.0389436289295528</v>
      </c>
      <c r="K28" s="57">
        <v>3.4588525263590304</v>
      </c>
      <c r="L28" s="57">
        <v>0.51598108069370785</v>
      </c>
      <c r="M28" s="57">
        <v>3.7463570555607784</v>
      </c>
      <c r="N28" s="57">
        <v>5.0942097345809643</v>
      </c>
      <c r="P28" s="107"/>
    </row>
    <row r="29" spans="1:16" ht="15" thickBot="1" x14ac:dyDescent="0.4">
      <c r="A29" s="47" t="s">
        <v>248</v>
      </c>
      <c r="B29" s="58">
        <v>2.7681660899653981</v>
      </c>
      <c r="C29" s="58">
        <v>0.39525691699604742</v>
      </c>
      <c r="D29" s="58">
        <v>1.0452961672473868</v>
      </c>
      <c r="E29" s="58">
        <v>1.214574898785425</v>
      </c>
      <c r="F29" s="58">
        <v>3.3264033264033266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0.5714285714285714</v>
      </c>
      <c r="M29" s="58">
        <v>2.8673835125448028</v>
      </c>
      <c r="N29" s="58">
        <v>2.3529411764705883</v>
      </c>
      <c r="P29" s="107"/>
    </row>
    <row r="30" spans="1:16" x14ac:dyDescent="0.35">
      <c r="A30" s="227" t="s">
        <v>205</v>
      </c>
      <c r="B30" s="227"/>
      <c r="C30" s="227"/>
      <c r="D30" s="227"/>
      <c r="E30" s="227"/>
      <c r="F30" s="227"/>
      <c r="G30" s="227"/>
      <c r="H30" s="227"/>
      <c r="I30" s="227"/>
      <c r="J30" s="227"/>
      <c r="K30" s="227"/>
      <c r="L30" s="227"/>
      <c r="M30" s="227"/>
      <c r="N30" s="33"/>
      <c r="P30" s="107"/>
    </row>
    <row r="31" spans="1:16" x14ac:dyDescent="0.35">
      <c r="P31" s="107"/>
    </row>
    <row r="32" spans="1:16" x14ac:dyDescent="0.35">
      <c r="P32" s="107"/>
    </row>
    <row r="33" spans="16:16" x14ac:dyDescent="0.35">
      <c r="P33" s="107"/>
    </row>
    <row r="34" spans="16:16" x14ac:dyDescent="0.35">
      <c r="P34" s="107"/>
    </row>
    <row r="35" spans="16:16" x14ac:dyDescent="0.35">
      <c r="P35" s="107"/>
    </row>
    <row r="36" spans="16:16" x14ac:dyDescent="0.35">
      <c r="P36" s="107"/>
    </row>
    <row r="37" spans="16:16" x14ac:dyDescent="0.35">
      <c r="P37" s="107"/>
    </row>
    <row r="38" spans="16:16" x14ac:dyDescent="0.35">
      <c r="P38" s="107"/>
    </row>
    <row r="39" spans="16:16" x14ac:dyDescent="0.35">
      <c r="P39" s="107"/>
    </row>
    <row r="40" spans="16:16" x14ac:dyDescent="0.35">
      <c r="P40" s="107"/>
    </row>
    <row r="41" spans="16:16" x14ac:dyDescent="0.35">
      <c r="P41" s="107"/>
    </row>
    <row r="42" spans="16:16" x14ac:dyDescent="0.35">
      <c r="P42" s="107"/>
    </row>
  </sheetData>
  <mergeCells count="8">
    <mergeCell ref="P2:P3"/>
    <mergeCell ref="A30:M30"/>
    <mergeCell ref="A1:M1"/>
    <mergeCell ref="A2:M2"/>
    <mergeCell ref="A3:M3"/>
    <mergeCell ref="A4:M4"/>
    <mergeCell ref="A5:M5"/>
    <mergeCell ref="A6:M6"/>
  </mergeCells>
  <conditionalFormatting sqref="G9:N9">
    <cfRule type="cellIs" dxfId="3" priority="1" operator="greaterThan">
      <formula>0.4999</formula>
    </cfRule>
  </conditionalFormatting>
  <hyperlinks>
    <hyperlink ref="P2" location="INDICE!A1" display="INDICE" xr:uid="{DC113C16-A440-4277-AD97-52EF50B7EB4A}"/>
    <hyperlink ref="P2:P3" location="CONTENIDO!A1" display="Contenido" xr:uid="{48FE932F-4183-424D-A5E1-E3EC8CD85281}"/>
  </hyperlink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B0624-48D7-482C-9442-B706F809B482}">
  <sheetPr>
    <tabColor rgb="FFF2DAB1"/>
    <pageSetUpPr fitToPage="1"/>
  </sheetPr>
  <dimension ref="A1:P42"/>
  <sheetViews>
    <sheetView showGridLines="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B7" sqref="B7:N7"/>
    </sheetView>
  </sheetViews>
  <sheetFormatPr baseColWidth="10" defaultColWidth="11.453125" defaultRowHeight="14.5" x14ac:dyDescent="0.35"/>
  <cols>
    <col min="1" max="1" width="18.54296875" customWidth="1"/>
    <col min="2" max="14" width="8.453125" customWidth="1"/>
  </cols>
  <sheetData>
    <row r="1" spans="1:16" x14ac:dyDescent="0.35">
      <c r="A1" s="224" t="s">
        <v>254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31"/>
      <c r="P1" s="36"/>
    </row>
    <row r="2" spans="1:16" ht="14.5" customHeight="1" x14ac:dyDescent="0.35">
      <c r="A2" s="224" t="s">
        <v>255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31"/>
      <c r="P2" s="222" t="s">
        <v>1</v>
      </c>
    </row>
    <row r="3" spans="1:16" ht="14.5" customHeight="1" x14ac:dyDescent="0.35">
      <c r="A3" s="224" t="s">
        <v>210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31"/>
      <c r="P3" s="222"/>
    </row>
    <row r="4" spans="1:16" x14ac:dyDescent="0.35">
      <c r="A4" s="224" t="s">
        <v>196</v>
      </c>
      <c r="B4" s="224"/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31"/>
      <c r="P4" s="36"/>
    </row>
    <row r="5" spans="1:16" x14ac:dyDescent="0.35">
      <c r="A5" s="224" t="s">
        <v>256</v>
      </c>
      <c r="B5" s="224"/>
      <c r="C5" s="224"/>
      <c r="D5" s="224"/>
      <c r="E5" s="224"/>
      <c r="F5" s="224"/>
      <c r="G5" s="224"/>
      <c r="H5" s="224"/>
      <c r="I5" s="224"/>
      <c r="J5" s="224"/>
      <c r="K5" s="224"/>
      <c r="L5" s="224"/>
      <c r="M5" s="224"/>
      <c r="N5" s="31"/>
      <c r="P5" s="36"/>
    </row>
    <row r="6" spans="1:16" x14ac:dyDescent="0.35">
      <c r="A6" s="31"/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4"/>
      <c r="N6" s="4"/>
      <c r="P6" s="36"/>
    </row>
    <row r="7" spans="1:16" x14ac:dyDescent="0.35">
      <c r="A7" s="193" t="s">
        <v>212</v>
      </c>
      <c r="B7" s="202">
        <v>2010</v>
      </c>
      <c r="C7" s="202">
        <v>2011</v>
      </c>
      <c r="D7" s="202">
        <v>2012</v>
      </c>
      <c r="E7" s="202">
        <v>2013</v>
      </c>
      <c r="F7" s="202">
        <v>2014</v>
      </c>
      <c r="G7" s="202">
        <v>2015</v>
      </c>
      <c r="H7" s="202">
        <v>2016</v>
      </c>
      <c r="I7" s="202">
        <v>2017</v>
      </c>
      <c r="J7" s="202">
        <v>2018</v>
      </c>
      <c r="K7" s="202">
        <v>2019</v>
      </c>
      <c r="L7" s="202">
        <v>2020</v>
      </c>
      <c r="M7" s="203">
        <v>2021</v>
      </c>
      <c r="N7" s="203">
        <v>2022</v>
      </c>
      <c r="P7" s="36"/>
    </row>
    <row r="8" spans="1:16" x14ac:dyDescent="0.35">
      <c r="A8" s="10" t="s">
        <v>213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4"/>
      <c r="N8" s="4"/>
      <c r="P8" s="107"/>
    </row>
    <row r="9" spans="1:16" x14ac:dyDescent="0.35">
      <c r="A9" s="11" t="s">
        <v>214</v>
      </c>
      <c r="B9" s="51">
        <v>60778</v>
      </c>
      <c r="C9" s="51">
        <v>61549</v>
      </c>
      <c r="D9" s="51">
        <v>66673</v>
      </c>
      <c r="E9" s="51">
        <v>72995</v>
      </c>
      <c r="F9" s="51">
        <v>80686</v>
      </c>
      <c r="G9" s="51">
        <v>83237</v>
      </c>
      <c r="H9" s="51">
        <v>83230</v>
      </c>
      <c r="I9" s="51">
        <v>86095</v>
      </c>
      <c r="J9" s="51">
        <v>90167</v>
      </c>
      <c r="K9" s="51">
        <v>93396</v>
      </c>
      <c r="L9" s="51">
        <v>100096</v>
      </c>
      <c r="M9" s="51">
        <f t="shared" ref="M9:M17" si="0">+M20+M31</f>
        <v>103005</v>
      </c>
      <c r="N9" s="51">
        <v>102777</v>
      </c>
      <c r="P9" s="22"/>
    </row>
    <row r="10" spans="1:16" x14ac:dyDescent="0.35">
      <c r="A10" s="11" t="s">
        <v>241</v>
      </c>
      <c r="B10" s="51">
        <v>34676</v>
      </c>
      <c r="C10" s="51">
        <v>35058</v>
      </c>
      <c r="D10" s="51">
        <v>38826</v>
      </c>
      <c r="E10" s="51">
        <v>42118</v>
      </c>
      <c r="F10" s="51">
        <v>46461</v>
      </c>
      <c r="G10" s="51">
        <v>45950</v>
      </c>
      <c r="H10" s="51">
        <v>45129</v>
      </c>
      <c r="I10" s="51">
        <v>46657</v>
      </c>
      <c r="J10" s="51">
        <v>49373</v>
      </c>
      <c r="K10" s="51">
        <v>49949</v>
      </c>
      <c r="L10" s="51">
        <v>52488</v>
      </c>
      <c r="M10" s="51">
        <f t="shared" si="0"/>
        <v>53119</v>
      </c>
      <c r="N10" s="51">
        <v>52878</v>
      </c>
    </row>
    <row r="11" spans="1:16" x14ac:dyDescent="0.35">
      <c r="A11" s="3" t="s">
        <v>242</v>
      </c>
      <c r="B11" s="52">
        <v>14677</v>
      </c>
      <c r="C11" s="52">
        <v>14755</v>
      </c>
      <c r="D11" s="52">
        <v>18076</v>
      </c>
      <c r="E11" s="52">
        <v>18556</v>
      </c>
      <c r="F11" s="52">
        <v>18695</v>
      </c>
      <c r="G11" s="52">
        <v>18026</v>
      </c>
      <c r="H11" s="52">
        <v>17519</v>
      </c>
      <c r="I11" s="52">
        <v>18022</v>
      </c>
      <c r="J11" s="52">
        <v>19217</v>
      </c>
      <c r="K11" s="52">
        <v>17140</v>
      </c>
      <c r="L11" s="52">
        <v>19097</v>
      </c>
      <c r="M11" s="52">
        <f t="shared" si="0"/>
        <v>18188</v>
      </c>
      <c r="N11" s="52">
        <v>18659</v>
      </c>
    </row>
    <row r="12" spans="1:16" x14ac:dyDescent="0.35">
      <c r="A12" s="3" t="s">
        <v>243</v>
      </c>
      <c r="B12" s="52">
        <v>11202</v>
      </c>
      <c r="C12" s="52">
        <v>11437</v>
      </c>
      <c r="D12" s="52">
        <v>11611</v>
      </c>
      <c r="E12" s="52">
        <v>14110</v>
      </c>
      <c r="F12" s="52">
        <v>15750</v>
      </c>
      <c r="G12" s="52">
        <v>15129</v>
      </c>
      <c r="H12" s="52">
        <v>15005</v>
      </c>
      <c r="I12" s="52">
        <v>15578</v>
      </c>
      <c r="J12" s="52">
        <v>16185</v>
      </c>
      <c r="K12" s="52">
        <v>17297</v>
      </c>
      <c r="L12" s="52">
        <v>17103</v>
      </c>
      <c r="M12" s="52">
        <f t="shared" si="0"/>
        <v>18235</v>
      </c>
      <c r="N12" s="52">
        <v>17496</v>
      </c>
    </row>
    <row r="13" spans="1:16" x14ac:dyDescent="0.35">
      <c r="A13" s="3" t="s">
        <v>244</v>
      </c>
      <c r="B13" s="52">
        <v>8797</v>
      </c>
      <c r="C13" s="52">
        <v>8866</v>
      </c>
      <c r="D13" s="52">
        <v>9139</v>
      </c>
      <c r="E13" s="52">
        <v>9452</v>
      </c>
      <c r="F13" s="52">
        <v>12016</v>
      </c>
      <c r="G13" s="52">
        <v>12795</v>
      </c>
      <c r="H13" s="52">
        <v>12605</v>
      </c>
      <c r="I13" s="52">
        <v>13057</v>
      </c>
      <c r="J13" s="52">
        <v>13971</v>
      </c>
      <c r="K13" s="52">
        <v>15512</v>
      </c>
      <c r="L13" s="52">
        <v>16288</v>
      </c>
      <c r="M13" s="52">
        <f t="shared" si="0"/>
        <v>16696</v>
      </c>
      <c r="N13" s="52">
        <v>16723</v>
      </c>
    </row>
    <row r="14" spans="1:16" ht="26" x14ac:dyDescent="0.35">
      <c r="A14" s="11" t="s">
        <v>245</v>
      </c>
      <c r="B14" s="51">
        <v>26102</v>
      </c>
      <c r="C14" s="51">
        <v>26491</v>
      </c>
      <c r="D14" s="51">
        <v>27847</v>
      </c>
      <c r="E14" s="51">
        <v>30877</v>
      </c>
      <c r="F14" s="51">
        <v>34225</v>
      </c>
      <c r="G14" s="51">
        <v>37287</v>
      </c>
      <c r="H14" s="51">
        <v>38101</v>
      </c>
      <c r="I14" s="51">
        <v>39438</v>
      </c>
      <c r="J14" s="51">
        <v>40794</v>
      </c>
      <c r="K14" s="51">
        <v>43447</v>
      </c>
      <c r="L14" s="51">
        <v>47608</v>
      </c>
      <c r="M14" s="51">
        <f t="shared" si="0"/>
        <v>49886</v>
      </c>
      <c r="N14" s="51">
        <v>49899</v>
      </c>
    </row>
    <row r="15" spans="1:16" x14ac:dyDescent="0.35">
      <c r="A15" s="3" t="s">
        <v>246</v>
      </c>
      <c r="B15" s="52">
        <v>10734</v>
      </c>
      <c r="C15" s="52">
        <v>10722</v>
      </c>
      <c r="D15" s="52">
        <v>11827</v>
      </c>
      <c r="E15" s="52">
        <v>13515</v>
      </c>
      <c r="F15" s="52">
        <v>14314</v>
      </c>
      <c r="G15" s="52">
        <v>15431</v>
      </c>
      <c r="H15" s="52">
        <v>14917</v>
      </c>
      <c r="I15" s="52">
        <v>15302</v>
      </c>
      <c r="J15" s="52">
        <v>15997</v>
      </c>
      <c r="K15" s="52">
        <v>16722</v>
      </c>
      <c r="L15" s="52">
        <v>18978</v>
      </c>
      <c r="M15" s="52">
        <f t="shared" si="0"/>
        <v>18945</v>
      </c>
      <c r="N15" s="52">
        <v>18792</v>
      </c>
    </row>
    <row r="16" spans="1:16" x14ac:dyDescent="0.35">
      <c r="A16" s="3" t="s">
        <v>247</v>
      </c>
      <c r="B16" s="52">
        <v>8190</v>
      </c>
      <c r="C16" s="52">
        <v>8268</v>
      </c>
      <c r="D16" s="52">
        <v>8486</v>
      </c>
      <c r="E16" s="52">
        <v>9431</v>
      </c>
      <c r="F16" s="52">
        <v>11067</v>
      </c>
      <c r="G16" s="52">
        <v>11655</v>
      </c>
      <c r="H16" s="52">
        <v>12425</v>
      </c>
      <c r="I16" s="52">
        <v>12406</v>
      </c>
      <c r="J16" s="52">
        <v>12957</v>
      </c>
      <c r="K16" s="52">
        <v>14107</v>
      </c>
      <c r="L16" s="52">
        <v>14908</v>
      </c>
      <c r="M16" s="52">
        <f t="shared" si="0"/>
        <v>16236</v>
      </c>
      <c r="N16" s="52">
        <v>15991</v>
      </c>
    </row>
    <row r="17" spans="1:16" x14ac:dyDescent="0.35">
      <c r="A17" s="3" t="s">
        <v>248</v>
      </c>
      <c r="B17" s="52">
        <v>7178</v>
      </c>
      <c r="C17" s="52">
        <v>7501</v>
      </c>
      <c r="D17" s="52">
        <v>7534</v>
      </c>
      <c r="E17" s="52">
        <v>7931</v>
      </c>
      <c r="F17" s="52">
        <v>8844</v>
      </c>
      <c r="G17" s="52">
        <v>10201</v>
      </c>
      <c r="H17" s="52">
        <v>10759</v>
      </c>
      <c r="I17" s="52">
        <v>11730</v>
      </c>
      <c r="J17" s="52">
        <v>11840</v>
      </c>
      <c r="K17" s="52">
        <v>12618</v>
      </c>
      <c r="L17" s="52">
        <v>13722</v>
      </c>
      <c r="M17" s="52">
        <f t="shared" si="0"/>
        <v>14705</v>
      </c>
      <c r="N17" s="52">
        <v>15116</v>
      </c>
    </row>
    <row r="18" spans="1:16" x14ac:dyDescent="0.35">
      <c r="A18" s="3"/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</row>
    <row r="19" spans="1:16" x14ac:dyDescent="0.35">
      <c r="A19" s="1" t="s">
        <v>223</v>
      </c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53"/>
      <c r="N19" s="53"/>
    </row>
    <row r="20" spans="1:16" x14ac:dyDescent="0.35">
      <c r="A20" s="11" t="s">
        <v>214</v>
      </c>
      <c r="B20" s="51">
        <v>49538</v>
      </c>
      <c r="C20" s="51">
        <v>51318</v>
      </c>
      <c r="D20" s="51">
        <v>54761</v>
      </c>
      <c r="E20" s="51">
        <v>59711</v>
      </c>
      <c r="F20" s="51">
        <v>67150</v>
      </c>
      <c r="G20" s="51">
        <v>69323</v>
      </c>
      <c r="H20" s="51">
        <v>70400</v>
      </c>
      <c r="I20" s="51">
        <v>74653</v>
      </c>
      <c r="J20" s="51">
        <v>87676</v>
      </c>
      <c r="K20" s="51">
        <v>87106</v>
      </c>
      <c r="L20" s="51">
        <v>97646</v>
      </c>
      <c r="M20" s="51">
        <f>+M21+M25</f>
        <v>98309</v>
      </c>
      <c r="N20" s="51">
        <v>95934</v>
      </c>
    </row>
    <row r="21" spans="1:16" x14ac:dyDescent="0.35">
      <c r="A21" s="11" t="s">
        <v>241</v>
      </c>
      <c r="B21" s="51">
        <v>27359</v>
      </c>
      <c r="C21" s="51">
        <v>27940</v>
      </c>
      <c r="D21" s="51">
        <v>30748</v>
      </c>
      <c r="E21" s="51">
        <v>33597</v>
      </c>
      <c r="F21" s="51">
        <v>37123</v>
      </c>
      <c r="G21" s="51">
        <v>37000</v>
      </c>
      <c r="H21" s="51">
        <v>36922</v>
      </c>
      <c r="I21" s="51">
        <v>39471</v>
      </c>
      <c r="J21" s="51">
        <v>47771</v>
      </c>
      <c r="K21" s="51">
        <v>46115</v>
      </c>
      <c r="L21" s="51">
        <v>50827</v>
      </c>
      <c r="M21" s="51">
        <f>+M22+M23+M24</f>
        <v>50225</v>
      </c>
      <c r="N21" s="51">
        <v>48805</v>
      </c>
    </row>
    <row r="22" spans="1:16" x14ac:dyDescent="0.35">
      <c r="A22" s="3" t="s">
        <v>242</v>
      </c>
      <c r="B22" s="52">
        <v>11198</v>
      </c>
      <c r="C22" s="52">
        <v>11299</v>
      </c>
      <c r="D22" s="52">
        <v>13562</v>
      </c>
      <c r="E22" s="52">
        <v>14480</v>
      </c>
      <c r="F22" s="52">
        <v>14441</v>
      </c>
      <c r="G22" s="52">
        <v>14153</v>
      </c>
      <c r="H22" s="52">
        <v>14076</v>
      </c>
      <c r="I22" s="52">
        <v>14890</v>
      </c>
      <c r="J22" s="52">
        <v>18415</v>
      </c>
      <c r="K22" s="52">
        <v>15763</v>
      </c>
      <c r="L22" s="52">
        <v>18294</v>
      </c>
      <c r="M22" s="52">
        <v>17125</v>
      </c>
      <c r="N22" s="52">
        <v>17215</v>
      </c>
    </row>
    <row r="23" spans="1:16" x14ac:dyDescent="0.35">
      <c r="A23" s="3" t="s">
        <v>243</v>
      </c>
      <c r="B23" s="52">
        <v>8609</v>
      </c>
      <c r="C23" s="52">
        <v>9034</v>
      </c>
      <c r="D23" s="52">
        <v>9170</v>
      </c>
      <c r="E23" s="52">
        <v>11104</v>
      </c>
      <c r="F23" s="52">
        <v>12318</v>
      </c>
      <c r="G23" s="52">
        <v>11908</v>
      </c>
      <c r="H23" s="52">
        <v>11858</v>
      </c>
      <c r="I23" s="52">
        <v>12835</v>
      </c>
      <c r="J23" s="52">
        <v>15708</v>
      </c>
      <c r="K23" s="52">
        <v>15712</v>
      </c>
      <c r="L23" s="52">
        <v>16641</v>
      </c>
      <c r="M23" s="52">
        <v>17127</v>
      </c>
      <c r="N23" s="52">
        <v>15990</v>
      </c>
    </row>
    <row r="24" spans="1:16" x14ac:dyDescent="0.35">
      <c r="A24" s="3" t="s">
        <v>244</v>
      </c>
      <c r="B24" s="52">
        <v>7552</v>
      </c>
      <c r="C24" s="52">
        <v>7607</v>
      </c>
      <c r="D24" s="52">
        <v>8016</v>
      </c>
      <c r="E24" s="52">
        <v>8013</v>
      </c>
      <c r="F24" s="52">
        <v>10364</v>
      </c>
      <c r="G24" s="52">
        <v>10939</v>
      </c>
      <c r="H24" s="52">
        <v>10988</v>
      </c>
      <c r="I24" s="52">
        <v>11746</v>
      </c>
      <c r="J24" s="52">
        <v>13648</v>
      </c>
      <c r="K24" s="52">
        <v>14640</v>
      </c>
      <c r="L24" s="52">
        <v>15892</v>
      </c>
      <c r="M24" s="52">
        <v>15973</v>
      </c>
      <c r="N24" s="52">
        <v>15600</v>
      </c>
    </row>
    <row r="25" spans="1:16" ht="26" x14ac:dyDescent="0.35">
      <c r="A25" s="11" t="s">
        <v>245</v>
      </c>
      <c r="B25" s="51">
        <v>22179</v>
      </c>
      <c r="C25" s="51">
        <v>23378</v>
      </c>
      <c r="D25" s="51">
        <v>24013</v>
      </c>
      <c r="E25" s="51">
        <v>26114</v>
      </c>
      <c r="F25" s="51">
        <v>30027</v>
      </c>
      <c r="G25" s="51">
        <v>32323</v>
      </c>
      <c r="H25" s="51">
        <v>33478</v>
      </c>
      <c r="I25" s="51">
        <v>35182</v>
      </c>
      <c r="J25" s="51">
        <v>39905</v>
      </c>
      <c r="K25" s="51">
        <v>40991</v>
      </c>
      <c r="L25" s="51">
        <v>46819</v>
      </c>
      <c r="M25" s="51">
        <f>+M26+M27+M28</f>
        <v>48084</v>
      </c>
      <c r="N25" s="51">
        <v>47129</v>
      </c>
    </row>
    <row r="26" spans="1:16" x14ac:dyDescent="0.35">
      <c r="A26" s="3" t="s">
        <v>246</v>
      </c>
      <c r="B26" s="52">
        <v>8457</v>
      </c>
      <c r="C26" s="52">
        <v>8946</v>
      </c>
      <c r="D26" s="52">
        <v>9468</v>
      </c>
      <c r="E26" s="52">
        <v>10703</v>
      </c>
      <c r="F26" s="52">
        <v>11734</v>
      </c>
      <c r="G26" s="52">
        <v>12627</v>
      </c>
      <c r="H26" s="52">
        <v>12470</v>
      </c>
      <c r="I26" s="52">
        <v>12824</v>
      </c>
      <c r="J26" s="52">
        <v>15485</v>
      </c>
      <c r="K26" s="52">
        <v>15331</v>
      </c>
      <c r="L26" s="52">
        <v>18462</v>
      </c>
      <c r="M26" s="52">
        <v>17939</v>
      </c>
      <c r="N26" s="52">
        <v>17257</v>
      </c>
    </row>
    <row r="27" spans="1:16" x14ac:dyDescent="0.35">
      <c r="A27" s="3" t="s">
        <v>247</v>
      </c>
      <c r="B27" s="52">
        <v>6989</v>
      </c>
      <c r="C27" s="52">
        <v>7359</v>
      </c>
      <c r="D27" s="52">
        <v>7381</v>
      </c>
      <c r="E27" s="52">
        <v>8093</v>
      </c>
      <c r="F27" s="52">
        <v>9813</v>
      </c>
      <c r="G27" s="52">
        <v>10100</v>
      </c>
      <c r="H27" s="52">
        <v>11156</v>
      </c>
      <c r="I27" s="52">
        <v>11143</v>
      </c>
      <c r="J27" s="52">
        <v>12694</v>
      </c>
      <c r="K27" s="52">
        <v>13223</v>
      </c>
      <c r="L27" s="52">
        <v>14667</v>
      </c>
      <c r="M27" s="52">
        <v>15615</v>
      </c>
      <c r="N27" s="52">
        <v>15054</v>
      </c>
      <c r="P27" s="107"/>
    </row>
    <row r="28" spans="1:16" x14ac:dyDescent="0.35">
      <c r="A28" s="3" t="s">
        <v>248</v>
      </c>
      <c r="B28" s="52">
        <v>6733</v>
      </c>
      <c r="C28" s="52">
        <v>7073</v>
      </c>
      <c r="D28" s="52">
        <v>7164</v>
      </c>
      <c r="E28" s="52">
        <v>7318</v>
      </c>
      <c r="F28" s="52">
        <v>8480</v>
      </c>
      <c r="G28" s="52">
        <v>9596</v>
      </c>
      <c r="H28" s="52">
        <v>9852</v>
      </c>
      <c r="I28" s="52">
        <v>11215</v>
      </c>
      <c r="J28" s="52">
        <v>11726</v>
      </c>
      <c r="K28" s="52">
        <v>12437</v>
      </c>
      <c r="L28" s="52">
        <v>13690</v>
      </c>
      <c r="M28" s="52">
        <v>14530</v>
      </c>
      <c r="N28" s="52">
        <v>14818</v>
      </c>
      <c r="P28" s="107"/>
    </row>
    <row r="29" spans="1:16" x14ac:dyDescent="0.35">
      <c r="A29" s="3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P29" s="107"/>
    </row>
    <row r="30" spans="1:16" x14ac:dyDescent="0.35">
      <c r="A30" s="1" t="s">
        <v>224</v>
      </c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53"/>
      <c r="N30" s="53"/>
      <c r="P30" s="107"/>
    </row>
    <row r="31" spans="1:16" x14ac:dyDescent="0.35">
      <c r="A31" s="11" t="s">
        <v>214</v>
      </c>
      <c r="B31" s="51">
        <v>11240</v>
      </c>
      <c r="C31" s="51">
        <v>10231</v>
      </c>
      <c r="D31" s="51">
        <v>11912</v>
      </c>
      <c r="E31" s="51">
        <v>13284</v>
      </c>
      <c r="F31" s="51">
        <v>13536</v>
      </c>
      <c r="G31" s="51">
        <v>13914</v>
      </c>
      <c r="H31" s="51">
        <v>12830</v>
      </c>
      <c r="I31" s="51">
        <v>11442</v>
      </c>
      <c r="J31" s="51">
        <v>2491</v>
      </c>
      <c r="K31" s="51">
        <v>6290</v>
      </c>
      <c r="L31" s="51">
        <v>2450</v>
      </c>
      <c r="M31" s="51">
        <f>+M32+M36</f>
        <v>4696</v>
      </c>
      <c r="N31" s="51">
        <v>6843</v>
      </c>
      <c r="P31" s="107"/>
    </row>
    <row r="32" spans="1:16" x14ac:dyDescent="0.35">
      <c r="A32" s="11" t="s">
        <v>241</v>
      </c>
      <c r="B32" s="51">
        <v>7317</v>
      </c>
      <c r="C32" s="51">
        <v>7118</v>
      </c>
      <c r="D32" s="51">
        <v>8078</v>
      </c>
      <c r="E32" s="51">
        <v>8521</v>
      </c>
      <c r="F32" s="51">
        <v>9338</v>
      </c>
      <c r="G32" s="51">
        <v>8950</v>
      </c>
      <c r="H32" s="51">
        <v>8207</v>
      </c>
      <c r="I32" s="51">
        <v>7186</v>
      </c>
      <c r="J32" s="51">
        <v>1602</v>
      </c>
      <c r="K32" s="51">
        <v>3834</v>
      </c>
      <c r="L32" s="51">
        <v>1661</v>
      </c>
      <c r="M32" s="51">
        <f>+M33+M34+M35</f>
        <v>2894</v>
      </c>
      <c r="N32" s="51">
        <v>4073</v>
      </c>
      <c r="P32" s="107"/>
    </row>
    <row r="33" spans="1:16" x14ac:dyDescent="0.35">
      <c r="A33" s="3" t="s">
        <v>242</v>
      </c>
      <c r="B33" s="52">
        <v>3479</v>
      </c>
      <c r="C33" s="52">
        <v>3456</v>
      </c>
      <c r="D33" s="52">
        <v>4514</v>
      </c>
      <c r="E33" s="52">
        <v>4076</v>
      </c>
      <c r="F33" s="52">
        <v>4254</v>
      </c>
      <c r="G33" s="52">
        <v>3873</v>
      </c>
      <c r="H33" s="52">
        <v>3443</v>
      </c>
      <c r="I33" s="52">
        <v>3132</v>
      </c>
      <c r="J33" s="52">
        <v>802</v>
      </c>
      <c r="K33" s="52">
        <v>1377</v>
      </c>
      <c r="L33" s="52">
        <v>803</v>
      </c>
      <c r="M33" s="52">
        <v>1063</v>
      </c>
      <c r="N33" s="52">
        <v>1444</v>
      </c>
      <c r="P33" s="107"/>
    </row>
    <row r="34" spans="1:16" x14ac:dyDescent="0.35">
      <c r="A34" s="3" t="s">
        <v>243</v>
      </c>
      <c r="B34" s="52">
        <v>2593</v>
      </c>
      <c r="C34" s="52">
        <v>2403</v>
      </c>
      <c r="D34" s="52">
        <v>2441</v>
      </c>
      <c r="E34" s="52">
        <v>3006</v>
      </c>
      <c r="F34" s="52">
        <v>3432</v>
      </c>
      <c r="G34" s="52">
        <v>3221</v>
      </c>
      <c r="H34" s="52">
        <v>3147</v>
      </c>
      <c r="I34" s="52">
        <v>2743</v>
      </c>
      <c r="J34" s="52">
        <v>477</v>
      </c>
      <c r="K34" s="52">
        <v>1585</v>
      </c>
      <c r="L34" s="52">
        <v>462</v>
      </c>
      <c r="M34" s="52">
        <v>1108</v>
      </c>
      <c r="N34" s="52">
        <v>1506</v>
      </c>
      <c r="P34" s="107"/>
    </row>
    <row r="35" spans="1:16" x14ac:dyDescent="0.35">
      <c r="A35" s="3" t="s">
        <v>244</v>
      </c>
      <c r="B35" s="52">
        <v>1245</v>
      </c>
      <c r="C35" s="52">
        <v>1259</v>
      </c>
      <c r="D35" s="52">
        <v>1123</v>
      </c>
      <c r="E35" s="52">
        <v>1439</v>
      </c>
      <c r="F35" s="52">
        <v>1652</v>
      </c>
      <c r="G35" s="52">
        <v>1856</v>
      </c>
      <c r="H35" s="52">
        <v>1617</v>
      </c>
      <c r="I35" s="52">
        <v>1311</v>
      </c>
      <c r="J35" s="52">
        <v>323</v>
      </c>
      <c r="K35" s="52">
        <v>872</v>
      </c>
      <c r="L35" s="52">
        <v>396</v>
      </c>
      <c r="M35" s="52">
        <v>723</v>
      </c>
      <c r="N35" s="52">
        <v>1123</v>
      </c>
      <c r="P35" s="107"/>
    </row>
    <row r="36" spans="1:16" ht="26" x14ac:dyDescent="0.35">
      <c r="A36" s="11" t="s">
        <v>245</v>
      </c>
      <c r="B36" s="51">
        <v>3923</v>
      </c>
      <c r="C36" s="51">
        <v>3113</v>
      </c>
      <c r="D36" s="51">
        <v>3834</v>
      </c>
      <c r="E36" s="51">
        <v>4763</v>
      </c>
      <c r="F36" s="51">
        <v>4198</v>
      </c>
      <c r="G36" s="51">
        <v>4964</v>
      </c>
      <c r="H36" s="51">
        <v>4623</v>
      </c>
      <c r="I36" s="51">
        <v>4256</v>
      </c>
      <c r="J36" s="51">
        <v>889</v>
      </c>
      <c r="K36" s="51">
        <v>2456</v>
      </c>
      <c r="L36" s="51">
        <v>789</v>
      </c>
      <c r="M36" s="51">
        <f>+M37+M38+M39</f>
        <v>1802</v>
      </c>
      <c r="N36" s="51">
        <v>2770</v>
      </c>
      <c r="P36" s="107"/>
    </row>
    <row r="37" spans="1:16" x14ac:dyDescent="0.35">
      <c r="A37" s="3" t="s">
        <v>246</v>
      </c>
      <c r="B37" s="52">
        <v>2277</v>
      </c>
      <c r="C37" s="52">
        <v>1776</v>
      </c>
      <c r="D37" s="52">
        <v>2359</v>
      </c>
      <c r="E37" s="52">
        <v>2812</v>
      </c>
      <c r="F37" s="52">
        <v>2580</v>
      </c>
      <c r="G37" s="52">
        <v>2804</v>
      </c>
      <c r="H37" s="52">
        <v>2447</v>
      </c>
      <c r="I37" s="52">
        <v>2478</v>
      </c>
      <c r="J37" s="52">
        <v>512</v>
      </c>
      <c r="K37" s="52">
        <v>1391</v>
      </c>
      <c r="L37" s="52">
        <v>516</v>
      </c>
      <c r="M37" s="52">
        <v>1006</v>
      </c>
      <c r="N37" s="52">
        <v>1535</v>
      </c>
      <c r="P37" s="107"/>
    </row>
    <row r="38" spans="1:16" x14ac:dyDescent="0.35">
      <c r="A38" s="3" t="s">
        <v>247</v>
      </c>
      <c r="B38" s="52">
        <v>1201</v>
      </c>
      <c r="C38" s="52">
        <v>909</v>
      </c>
      <c r="D38" s="52">
        <v>1105</v>
      </c>
      <c r="E38" s="52">
        <v>1338</v>
      </c>
      <c r="F38" s="52">
        <v>1254</v>
      </c>
      <c r="G38" s="52">
        <v>1555</v>
      </c>
      <c r="H38" s="52">
        <v>1269</v>
      </c>
      <c r="I38" s="52">
        <v>1263</v>
      </c>
      <c r="J38" s="52">
        <v>263</v>
      </c>
      <c r="K38" s="52">
        <v>884</v>
      </c>
      <c r="L38" s="52">
        <v>241</v>
      </c>
      <c r="M38" s="52">
        <v>621</v>
      </c>
      <c r="N38" s="52">
        <v>937</v>
      </c>
      <c r="P38" s="107"/>
    </row>
    <row r="39" spans="1:16" ht="15" thickBot="1" x14ac:dyDescent="0.4">
      <c r="A39" s="47" t="s">
        <v>248</v>
      </c>
      <c r="B39" s="54">
        <v>445</v>
      </c>
      <c r="C39" s="54">
        <v>428</v>
      </c>
      <c r="D39" s="54">
        <v>370</v>
      </c>
      <c r="E39" s="54">
        <v>613</v>
      </c>
      <c r="F39" s="54">
        <v>364</v>
      </c>
      <c r="G39" s="54">
        <v>605</v>
      </c>
      <c r="H39" s="54">
        <v>907</v>
      </c>
      <c r="I39" s="54">
        <v>515</v>
      </c>
      <c r="J39" s="54">
        <v>114</v>
      </c>
      <c r="K39" s="54">
        <v>181</v>
      </c>
      <c r="L39" s="54">
        <v>32</v>
      </c>
      <c r="M39" s="54">
        <v>175</v>
      </c>
      <c r="N39" s="55">
        <v>298</v>
      </c>
      <c r="P39" s="107"/>
    </row>
    <row r="40" spans="1:16" x14ac:dyDescent="0.35">
      <c r="A40" s="223" t="s">
        <v>205</v>
      </c>
      <c r="B40" s="223"/>
      <c r="C40" s="223"/>
      <c r="D40" s="223"/>
      <c r="E40" s="223"/>
      <c r="F40" s="223"/>
      <c r="G40" s="223"/>
      <c r="H40" s="33"/>
      <c r="I40" s="33"/>
      <c r="J40" s="33"/>
      <c r="K40" s="33"/>
      <c r="L40" s="33"/>
      <c r="M40" s="4"/>
      <c r="N40" s="4"/>
      <c r="P40" s="107"/>
    </row>
    <row r="41" spans="1:16" x14ac:dyDescent="0.35">
      <c r="P41" s="107"/>
    </row>
    <row r="42" spans="1:16" x14ac:dyDescent="0.35">
      <c r="P42" s="107"/>
    </row>
  </sheetData>
  <mergeCells count="7">
    <mergeCell ref="P2:P3"/>
    <mergeCell ref="A40:G40"/>
    <mergeCell ref="A1:M1"/>
    <mergeCell ref="A2:M2"/>
    <mergeCell ref="A3:M3"/>
    <mergeCell ref="A4:M4"/>
    <mergeCell ref="A5:M5"/>
  </mergeCells>
  <hyperlinks>
    <hyperlink ref="P2" location="INDICE!A1" display="INDICE" xr:uid="{313C2905-B90D-4A8C-86D2-4EE255F6432D}"/>
    <hyperlink ref="P2:P3" location="CONTENIDO!A1" display="Contenido" xr:uid="{C5AD545C-232A-4BB0-9C12-CA0071D8C457}"/>
  </hyperlinks>
  <pageMargins left="0.7" right="0.7" top="0.75" bottom="0.75" header="0.3" footer="0.3"/>
  <pageSetup paperSize="9" scale="77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3C62E6-F107-4031-A1FA-5C201F29CE99}">
  <sheetPr>
    <tabColor rgb="FFF2DAB1"/>
    <pageSetUpPr fitToPage="1"/>
  </sheetPr>
  <dimension ref="A1:P42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8" sqref="B8:N8"/>
    </sheetView>
  </sheetViews>
  <sheetFormatPr baseColWidth="10" defaultColWidth="11.453125" defaultRowHeight="14.5" x14ac:dyDescent="0.35"/>
  <cols>
    <col min="1" max="1" width="18.54296875" customWidth="1"/>
    <col min="2" max="14" width="8.453125" customWidth="1"/>
  </cols>
  <sheetData>
    <row r="1" spans="1:16" x14ac:dyDescent="0.35">
      <c r="A1" s="224" t="s">
        <v>257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31"/>
      <c r="P1" s="36"/>
    </row>
    <row r="2" spans="1:16" ht="14.5" customHeight="1" x14ac:dyDescent="0.35">
      <c r="A2" s="224" t="s">
        <v>255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31"/>
      <c r="P2" s="222" t="s">
        <v>1</v>
      </c>
    </row>
    <row r="3" spans="1:16" ht="14.5" customHeight="1" x14ac:dyDescent="0.35">
      <c r="A3" s="224" t="s">
        <v>210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31"/>
      <c r="P3" s="222"/>
    </row>
    <row r="4" spans="1:16" x14ac:dyDescent="0.35">
      <c r="A4" s="224" t="s">
        <v>196</v>
      </c>
      <c r="B4" s="224"/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31"/>
      <c r="P4" s="36"/>
    </row>
    <row r="5" spans="1:16" x14ac:dyDescent="0.35">
      <c r="A5" s="224" t="s">
        <v>256</v>
      </c>
      <c r="B5" s="224"/>
      <c r="C5" s="224"/>
      <c r="D5" s="224"/>
      <c r="E5" s="224"/>
      <c r="F5" s="224"/>
      <c r="G5" s="224"/>
      <c r="H5" s="224"/>
      <c r="I5" s="224"/>
      <c r="J5" s="224"/>
      <c r="K5" s="224"/>
      <c r="L5" s="224"/>
      <c r="M5" s="224"/>
      <c r="N5" s="31"/>
      <c r="P5" s="36"/>
    </row>
    <row r="6" spans="1:16" x14ac:dyDescent="0.35">
      <c r="A6" s="225" t="s">
        <v>207</v>
      </c>
      <c r="B6" s="225"/>
      <c r="C6" s="225"/>
      <c r="D6" s="225"/>
      <c r="E6" s="225"/>
      <c r="F6" s="225"/>
      <c r="G6" s="225"/>
      <c r="H6" s="225"/>
      <c r="I6" s="225"/>
      <c r="J6" s="225"/>
      <c r="K6" s="225"/>
      <c r="L6" s="225"/>
      <c r="M6" s="225"/>
      <c r="N6" s="34"/>
      <c r="P6" s="36"/>
    </row>
    <row r="7" spans="1:16" x14ac:dyDescent="0.35">
      <c r="A7" s="34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P7" s="36"/>
    </row>
    <row r="8" spans="1:16" x14ac:dyDescent="0.35">
      <c r="A8" s="193" t="s">
        <v>212</v>
      </c>
      <c r="B8" s="202">
        <v>2010</v>
      </c>
      <c r="C8" s="202">
        <v>2011</v>
      </c>
      <c r="D8" s="202">
        <v>2012</v>
      </c>
      <c r="E8" s="202">
        <v>2013</v>
      </c>
      <c r="F8" s="202">
        <v>2014</v>
      </c>
      <c r="G8" s="202">
        <v>2015</v>
      </c>
      <c r="H8" s="202">
        <v>2016</v>
      </c>
      <c r="I8" s="202">
        <v>2017</v>
      </c>
      <c r="J8" s="202">
        <v>2018</v>
      </c>
      <c r="K8" s="202">
        <v>2019</v>
      </c>
      <c r="L8" s="202">
        <v>2020</v>
      </c>
      <c r="M8" s="203">
        <v>2021</v>
      </c>
      <c r="N8" s="203">
        <v>2022</v>
      </c>
      <c r="P8" s="36"/>
    </row>
    <row r="9" spans="1:16" x14ac:dyDescent="0.35">
      <c r="A9" s="1" t="s">
        <v>223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4"/>
      <c r="N9" s="4"/>
      <c r="P9" s="22"/>
    </row>
    <row r="10" spans="1:16" x14ac:dyDescent="0.35">
      <c r="A10" s="11" t="s">
        <v>214</v>
      </c>
      <c r="B10" s="56">
        <v>81.506466155516804</v>
      </c>
      <c r="C10" s="56">
        <v>83.377471607987133</v>
      </c>
      <c r="D10" s="56">
        <v>82.133697298756616</v>
      </c>
      <c r="E10" s="56">
        <v>81.80149325296253</v>
      </c>
      <c r="F10" s="56">
        <v>83.223855439605387</v>
      </c>
      <c r="G10" s="56">
        <v>83.283876160841928</v>
      </c>
      <c r="H10" s="56">
        <v>84.584885257719577</v>
      </c>
      <c r="I10" s="56">
        <v>86.710029618444736</v>
      </c>
      <c r="J10" s="56">
        <v>97.237348475606382</v>
      </c>
      <c r="K10" s="56">
        <v>93.265236198552401</v>
      </c>
      <c r="L10" s="56">
        <v>97.552349744245532</v>
      </c>
      <c r="M10" s="56">
        <v>95.440998009805341</v>
      </c>
      <c r="N10" s="56">
        <v>93.341895560290723</v>
      </c>
    </row>
    <row r="11" spans="1:16" x14ac:dyDescent="0.35">
      <c r="A11" s="11" t="s">
        <v>241</v>
      </c>
      <c r="B11" s="56">
        <v>78.898950282616227</v>
      </c>
      <c r="C11" s="56">
        <v>79.696502937988484</v>
      </c>
      <c r="D11" s="56">
        <v>79.194354298665843</v>
      </c>
      <c r="E11" s="56">
        <v>79.768744954651211</v>
      </c>
      <c r="F11" s="56">
        <v>79.901422698607433</v>
      </c>
      <c r="G11" s="56">
        <v>80.522306855277463</v>
      </c>
      <c r="H11" s="56">
        <v>81.814354406257621</v>
      </c>
      <c r="I11" s="56">
        <v>84.598238206485632</v>
      </c>
      <c r="J11" s="56">
        <v>96.755311607558795</v>
      </c>
      <c r="K11" s="56">
        <v>92.324170654067146</v>
      </c>
      <c r="L11" s="56">
        <v>96.835467154397193</v>
      </c>
      <c r="M11" s="56">
        <v>94.551855268359716</v>
      </c>
      <c r="N11" s="56">
        <v>92.297363742955483</v>
      </c>
    </row>
    <row r="12" spans="1:16" x14ac:dyDescent="0.35">
      <c r="A12" s="3" t="s">
        <v>242</v>
      </c>
      <c r="B12" s="57">
        <v>76.29624582680384</v>
      </c>
      <c r="C12" s="57">
        <v>76.577431379193499</v>
      </c>
      <c r="D12" s="57">
        <v>75.027660986944014</v>
      </c>
      <c r="E12" s="57">
        <v>78.034059064453544</v>
      </c>
      <c r="F12" s="57">
        <v>77.245252741374699</v>
      </c>
      <c r="G12" s="57">
        <v>78.514368134916239</v>
      </c>
      <c r="H12" s="57">
        <v>80.347051772361439</v>
      </c>
      <c r="I12" s="57">
        <v>82.621240705804027</v>
      </c>
      <c r="J12" s="57">
        <v>95.826611854087531</v>
      </c>
      <c r="K12" s="57">
        <v>91.96616102683781</v>
      </c>
      <c r="L12" s="57">
        <v>95.795151070848831</v>
      </c>
      <c r="M12" s="57">
        <v>94.155487134374312</v>
      </c>
      <c r="N12" s="57">
        <v>92.261107240473763</v>
      </c>
    </row>
    <row r="13" spans="1:16" x14ac:dyDescent="0.35">
      <c r="A13" s="3" t="s">
        <v>243</v>
      </c>
      <c r="B13" s="57">
        <v>76.852347795036607</v>
      </c>
      <c r="C13" s="57">
        <v>78.989245431494268</v>
      </c>
      <c r="D13" s="57">
        <v>78.976832314184819</v>
      </c>
      <c r="E13" s="57">
        <v>78.695960311835577</v>
      </c>
      <c r="F13" s="57">
        <v>78.209523809523802</v>
      </c>
      <c r="G13" s="57">
        <v>78.709762707383163</v>
      </c>
      <c r="H13" s="57">
        <v>79.026991002998997</v>
      </c>
      <c r="I13" s="57">
        <v>82.391834638592883</v>
      </c>
      <c r="J13" s="57">
        <v>97.052826691380915</v>
      </c>
      <c r="K13" s="57">
        <v>90.836561253396539</v>
      </c>
      <c r="L13" s="57">
        <v>97.298719522890721</v>
      </c>
      <c r="M13" s="57">
        <v>93.923772964080072</v>
      </c>
      <c r="N13" s="57">
        <v>91.392318244170099</v>
      </c>
    </row>
    <row r="14" spans="1:16" x14ac:dyDescent="0.35">
      <c r="A14" s="3" t="s">
        <v>244</v>
      </c>
      <c r="B14" s="57">
        <v>85.847447993634191</v>
      </c>
      <c r="C14" s="57">
        <v>85.799684186780951</v>
      </c>
      <c r="D14" s="57">
        <v>87.712003501477184</v>
      </c>
      <c r="E14" s="57">
        <v>84.775708844688964</v>
      </c>
      <c r="F14" s="57">
        <v>86.251664447403471</v>
      </c>
      <c r="G14" s="57">
        <v>85.494333724110987</v>
      </c>
      <c r="H14" s="57">
        <v>87.171757239190796</v>
      </c>
      <c r="I14" s="57">
        <v>89.959408746266362</v>
      </c>
      <c r="J14" s="57">
        <v>97.688068141149515</v>
      </c>
      <c r="K14" s="57">
        <v>94.378545642083537</v>
      </c>
      <c r="L14" s="57">
        <v>97.568762278978397</v>
      </c>
      <c r="M14" s="57">
        <v>95.669621466219454</v>
      </c>
      <c r="N14" s="57">
        <v>93.284697721700653</v>
      </c>
    </row>
    <row r="15" spans="1:16" ht="26" x14ac:dyDescent="0.35">
      <c r="A15" s="11" t="s">
        <v>245</v>
      </c>
      <c r="B15" s="56">
        <v>84.970500344801167</v>
      </c>
      <c r="C15" s="56">
        <v>88.248839228417197</v>
      </c>
      <c r="D15" s="56">
        <v>86.231910080080439</v>
      </c>
      <c r="E15" s="56">
        <v>84.574278589241175</v>
      </c>
      <c r="F15" s="56">
        <v>87.734112490869236</v>
      </c>
      <c r="G15" s="56">
        <v>86.687049105586397</v>
      </c>
      <c r="H15" s="56">
        <v>87.866460197895066</v>
      </c>
      <c r="I15" s="56">
        <v>89.208377706780269</v>
      </c>
      <c r="J15" s="56">
        <v>97.820757954601163</v>
      </c>
      <c r="K15" s="56">
        <v>94.347135590489557</v>
      </c>
      <c r="L15" s="56">
        <v>98.342715509998328</v>
      </c>
      <c r="M15" s="56">
        <v>96.3877641021529</v>
      </c>
      <c r="N15" s="56">
        <v>94.448786548828636</v>
      </c>
    </row>
    <row r="16" spans="1:16" x14ac:dyDescent="0.35">
      <c r="A16" s="3" t="s">
        <v>246</v>
      </c>
      <c r="B16" s="57">
        <v>78.78703186137507</v>
      </c>
      <c r="C16" s="57">
        <v>83.435926133184111</v>
      </c>
      <c r="D16" s="57">
        <v>80.054113469180692</v>
      </c>
      <c r="E16" s="57">
        <v>79.193488716241205</v>
      </c>
      <c r="F16" s="57">
        <v>81.975688137487779</v>
      </c>
      <c r="G16" s="57">
        <v>81.828786209578112</v>
      </c>
      <c r="H16" s="57">
        <v>83.595897298384386</v>
      </c>
      <c r="I16" s="57">
        <v>83.806038426349488</v>
      </c>
      <c r="J16" s="57">
        <v>96.799399887478899</v>
      </c>
      <c r="K16" s="57">
        <v>91.681617031455559</v>
      </c>
      <c r="L16" s="57">
        <v>97.281062282643063</v>
      </c>
      <c r="M16" s="57">
        <v>94.689891792029556</v>
      </c>
      <c r="N16" s="57">
        <v>91.831630481055768</v>
      </c>
    </row>
    <row r="17" spans="1:16" x14ac:dyDescent="0.35">
      <c r="A17" s="3" t="s">
        <v>247</v>
      </c>
      <c r="B17" s="57">
        <v>85.335775335775338</v>
      </c>
      <c r="C17" s="57">
        <v>89.005805515239473</v>
      </c>
      <c r="D17" s="57">
        <v>86.978552910676413</v>
      </c>
      <c r="E17" s="57">
        <v>85.812745201993422</v>
      </c>
      <c r="F17" s="57">
        <v>88.66901599349417</v>
      </c>
      <c r="G17" s="57">
        <v>86.65808665808666</v>
      </c>
      <c r="H17" s="57">
        <v>89.786720321931597</v>
      </c>
      <c r="I17" s="57">
        <v>89.81944220538449</v>
      </c>
      <c r="J17" s="57">
        <v>97.970209153353409</v>
      </c>
      <c r="K17" s="57">
        <v>93.733607428935997</v>
      </c>
      <c r="L17" s="57">
        <v>98.383418298899912</v>
      </c>
      <c r="M17" s="57">
        <v>96.175166297117514</v>
      </c>
      <c r="N17" s="57">
        <v>94.140454005378032</v>
      </c>
    </row>
    <row r="18" spans="1:16" x14ac:dyDescent="0.35">
      <c r="A18" s="3" t="s">
        <v>248</v>
      </c>
      <c r="B18" s="57">
        <v>93.800501532460302</v>
      </c>
      <c r="C18" s="57">
        <v>94.294094120783896</v>
      </c>
      <c r="D18" s="57">
        <v>95.088930183169623</v>
      </c>
      <c r="E18" s="57">
        <v>92.270835960156347</v>
      </c>
      <c r="F18" s="57">
        <v>95.884215287200362</v>
      </c>
      <c r="G18" s="57">
        <v>94.069208901088132</v>
      </c>
      <c r="H18" s="57">
        <v>91.569848498931123</v>
      </c>
      <c r="I18" s="57">
        <v>95.609548167092925</v>
      </c>
      <c r="J18" s="57">
        <v>99.037162162162161</v>
      </c>
      <c r="K18" s="57">
        <v>98.56554129022031</v>
      </c>
      <c r="L18" s="57">
        <v>99.766797842880052</v>
      </c>
      <c r="M18" s="57">
        <v>98.809928595715746</v>
      </c>
      <c r="N18" s="57">
        <v>98.028578989150574</v>
      </c>
    </row>
    <row r="19" spans="1:16" x14ac:dyDescent="0.35">
      <c r="A19" s="3"/>
      <c r="B19" s="57"/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</row>
    <row r="20" spans="1:16" x14ac:dyDescent="0.35">
      <c r="A20" s="1" t="s">
        <v>224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</row>
    <row r="21" spans="1:16" x14ac:dyDescent="0.35">
      <c r="A21" s="11" t="s">
        <v>214</v>
      </c>
      <c r="B21" s="56">
        <v>18.493533844483203</v>
      </c>
      <c r="C21" s="56">
        <v>16.622528392012867</v>
      </c>
      <c r="D21" s="56">
        <v>17.866302701243381</v>
      </c>
      <c r="E21" s="56">
        <v>18.19850674703747</v>
      </c>
      <c r="F21" s="56">
        <v>16.776144560394616</v>
      </c>
      <c r="G21" s="56">
        <v>16.716123839158069</v>
      </c>
      <c r="H21" s="56">
        <v>15.415114742280428</v>
      </c>
      <c r="I21" s="56">
        <v>13.289970381555257</v>
      </c>
      <c r="J21" s="56">
        <v>2.7626515243936249</v>
      </c>
      <c r="K21" s="56">
        <v>6.734763801447599</v>
      </c>
      <c r="L21" s="56">
        <v>2.4476502557544757</v>
      </c>
      <c r="M21" s="56">
        <v>4.559001990194651</v>
      </c>
      <c r="N21" s="56">
        <v>6.6581044397092741</v>
      </c>
    </row>
    <row r="22" spans="1:16" x14ac:dyDescent="0.35">
      <c r="A22" s="11" t="s">
        <v>241</v>
      </c>
      <c r="B22" s="56">
        <v>21.101049717383784</v>
      </c>
      <c r="C22" s="56">
        <v>20.303497062011523</v>
      </c>
      <c r="D22" s="56">
        <v>20.805645701334157</v>
      </c>
      <c r="E22" s="56">
        <v>20.231255045348782</v>
      </c>
      <c r="F22" s="56">
        <v>20.098577301392563</v>
      </c>
      <c r="G22" s="56">
        <v>19.477693144722526</v>
      </c>
      <c r="H22" s="56">
        <v>18.185645593742382</v>
      </c>
      <c r="I22" s="56">
        <v>15.401761793514371</v>
      </c>
      <c r="J22" s="56">
        <v>3.2446883924412124</v>
      </c>
      <c r="K22" s="56">
        <v>7.6758293459328515</v>
      </c>
      <c r="L22" s="56">
        <v>3.1645328456028041</v>
      </c>
      <c r="M22" s="56">
        <v>5.4481447316402791</v>
      </c>
      <c r="N22" s="56">
        <v>7.7026362570445182</v>
      </c>
    </row>
    <row r="23" spans="1:16" x14ac:dyDescent="0.35">
      <c r="A23" s="3" t="s">
        <v>242</v>
      </c>
      <c r="B23" s="57">
        <v>23.703754173196156</v>
      </c>
      <c r="C23" s="57">
        <v>23.422568620806505</v>
      </c>
      <c r="D23" s="57">
        <v>24.972339013055986</v>
      </c>
      <c r="E23" s="57">
        <v>21.965940935546456</v>
      </c>
      <c r="F23" s="57">
        <v>22.754747258625301</v>
      </c>
      <c r="G23" s="57">
        <v>21.485631865083768</v>
      </c>
      <c r="H23" s="57">
        <v>19.652948227638564</v>
      </c>
      <c r="I23" s="57">
        <v>17.378759294195984</v>
      </c>
      <c r="J23" s="57">
        <v>4.1733881459124733</v>
      </c>
      <c r="K23" s="57">
        <v>8.0338389731621938</v>
      </c>
      <c r="L23" s="57">
        <v>4.2048489291511757</v>
      </c>
      <c r="M23" s="57">
        <v>5.8445128656256875</v>
      </c>
      <c r="N23" s="57">
        <v>7.7388927595262338</v>
      </c>
    </row>
    <row r="24" spans="1:16" x14ac:dyDescent="0.35">
      <c r="A24" s="3" t="s">
        <v>243</v>
      </c>
      <c r="B24" s="57">
        <v>23.1476522049634</v>
      </c>
      <c r="C24" s="57">
        <v>21.010754568505728</v>
      </c>
      <c r="D24" s="57">
        <v>21.023167685815174</v>
      </c>
      <c r="E24" s="57">
        <v>21.304039688164423</v>
      </c>
      <c r="F24" s="57">
        <v>21.790476190476191</v>
      </c>
      <c r="G24" s="57">
        <v>21.29023729261683</v>
      </c>
      <c r="H24" s="57">
        <v>20.973008997000999</v>
      </c>
      <c r="I24" s="57">
        <v>17.608165361407114</v>
      </c>
      <c r="J24" s="57">
        <v>2.9471733086190919</v>
      </c>
      <c r="K24" s="57">
        <v>9.1634387466034575</v>
      </c>
      <c r="L24" s="57">
        <v>2.7012804771092793</v>
      </c>
      <c r="M24" s="57">
        <v>6.0762270359199348</v>
      </c>
      <c r="N24" s="57">
        <v>8.6076817558299048</v>
      </c>
    </row>
    <row r="25" spans="1:16" x14ac:dyDescent="0.35">
      <c r="A25" s="3" t="s">
        <v>244</v>
      </c>
      <c r="B25" s="57">
        <v>14.152552006365807</v>
      </c>
      <c r="C25" s="57">
        <v>14.200315813219039</v>
      </c>
      <c r="D25" s="57">
        <v>12.287996498522814</v>
      </c>
      <c r="E25" s="57">
        <v>15.224291155311045</v>
      </c>
      <c r="F25" s="57">
        <v>13.748335552596538</v>
      </c>
      <c r="G25" s="57">
        <v>14.50566627588902</v>
      </c>
      <c r="H25" s="57">
        <v>12.828242760809202</v>
      </c>
      <c r="I25" s="57">
        <v>10.040591253733631</v>
      </c>
      <c r="J25" s="57">
        <v>2.311931858850476</v>
      </c>
      <c r="K25" s="57">
        <v>5.621454357916452</v>
      </c>
      <c r="L25" s="57">
        <v>2.4312377210216112</v>
      </c>
      <c r="M25" s="57">
        <v>4.3303785337805465</v>
      </c>
      <c r="N25" s="57">
        <v>6.7153022782993483</v>
      </c>
    </row>
    <row r="26" spans="1:16" ht="26" x14ac:dyDescent="0.35">
      <c r="A26" s="11" t="s">
        <v>245</v>
      </c>
      <c r="B26" s="56">
        <v>15.029499655198835</v>
      </c>
      <c r="C26" s="56">
        <v>11.751160771582802</v>
      </c>
      <c r="D26" s="56">
        <v>13.768089919919561</v>
      </c>
      <c r="E26" s="56">
        <v>15.425721410758817</v>
      </c>
      <c r="F26" s="56">
        <v>12.265887509130751</v>
      </c>
      <c r="G26" s="56">
        <v>13.312950894413603</v>
      </c>
      <c r="H26" s="56">
        <v>12.133539802104931</v>
      </c>
      <c r="I26" s="56">
        <v>10.791622293219737</v>
      </c>
      <c r="J26" s="56">
        <v>2.1792420453988335</v>
      </c>
      <c r="K26" s="56">
        <v>5.6528644095104381</v>
      </c>
      <c r="L26" s="56">
        <v>1.6572844900016803</v>
      </c>
      <c r="M26" s="56">
        <v>3.6122358978470914</v>
      </c>
      <c r="N26" s="56">
        <v>5.5512134511713658</v>
      </c>
    </row>
    <row r="27" spans="1:16" x14ac:dyDescent="0.35">
      <c r="A27" s="3" t="s">
        <v>246</v>
      </c>
      <c r="B27" s="57">
        <v>21.21296813862493</v>
      </c>
      <c r="C27" s="57">
        <v>16.564073866815892</v>
      </c>
      <c r="D27" s="57">
        <v>19.945886530819312</v>
      </c>
      <c r="E27" s="57">
        <v>20.806511283758784</v>
      </c>
      <c r="F27" s="57">
        <v>18.024311862512228</v>
      </c>
      <c r="G27" s="57">
        <v>18.171213790421877</v>
      </c>
      <c r="H27" s="57">
        <v>16.404102701615606</v>
      </c>
      <c r="I27" s="57">
        <v>16.193961573650505</v>
      </c>
      <c r="J27" s="57">
        <v>3.2006001125210979</v>
      </c>
      <c r="K27" s="57">
        <v>8.3183829685444319</v>
      </c>
      <c r="L27" s="57">
        <v>2.7189377173569396</v>
      </c>
      <c r="M27" s="57">
        <v>5.3101082079704414</v>
      </c>
      <c r="N27" s="57">
        <v>8.1683695189442318</v>
      </c>
      <c r="P27" s="107"/>
    </row>
    <row r="28" spans="1:16" x14ac:dyDescent="0.35">
      <c r="A28" s="3" t="s">
        <v>247</v>
      </c>
      <c r="B28" s="57">
        <v>14.664224664224665</v>
      </c>
      <c r="C28" s="57">
        <v>10.994194484760522</v>
      </c>
      <c r="D28" s="57">
        <v>13.021447089323592</v>
      </c>
      <c r="E28" s="57">
        <v>14.187254798006574</v>
      </c>
      <c r="F28" s="57">
        <v>11.33098400650583</v>
      </c>
      <c r="G28" s="57">
        <v>13.341913341913342</v>
      </c>
      <c r="H28" s="57">
        <v>10.21327967806841</v>
      </c>
      <c r="I28" s="57">
        <v>10.18055779461551</v>
      </c>
      <c r="J28" s="57">
        <v>2.0297908466466006</v>
      </c>
      <c r="K28" s="57">
        <v>6.2663925710640109</v>
      </c>
      <c r="L28" s="57">
        <v>1.6165817011000803</v>
      </c>
      <c r="M28" s="57">
        <v>3.8248337028824833</v>
      </c>
      <c r="N28" s="57">
        <v>5.8595459946219748</v>
      </c>
      <c r="P28" s="107"/>
    </row>
    <row r="29" spans="1:16" ht="15" thickBot="1" x14ac:dyDescent="0.4">
      <c r="A29" s="47" t="s">
        <v>248</v>
      </c>
      <c r="B29" s="58">
        <v>6.1994984675397049</v>
      </c>
      <c r="C29" s="58">
        <v>5.7059058792161048</v>
      </c>
      <c r="D29" s="58">
        <v>4.911069816830369</v>
      </c>
      <c r="E29" s="58">
        <v>7.7291640398436519</v>
      </c>
      <c r="F29" s="58">
        <v>4.1157847127996385</v>
      </c>
      <c r="G29" s="58">
        <v>5.9307910989118717</v>
      </c>
      <c r="H29" s="58">
        <v>8.4301515010688721</v>
      </c>
      <c r="I29" s="58">
        <v>4.3904518329070763</v>
      </c>
      <c r="J29" s="58">
        <v>0.96283783783783794</v>
      </c>
      <c r="K29" s="58">
        <v>1.4344587097796797</v>
      </c>
      <c r="L29" s="58">
        <v>0.23320215711995335</v>
      </c>
      <c r="M29" s="58">
        <v>1.1900714042842571</v>
      </c>
      <c r="N29" s="58">
        <v>1.971421010849431</v>
      </c>
      <c r="P29" s="107"/>
    </row>
    <row r="30" spans="1:16" x14ac:dyDescent="0.35">
      <c r="A30" s="227" t="s">
        <v>249</v>
      </c>
      <c r="B30" s="227"/>
      <c r="C30" s="227"/>
      <c r="D30" s="227"/>
      <c r="E30" s="227"/>
      <c r="F30" s="227"/>
      <c r="G30" s="227"/>
      <c r="H30" s="227"/>
      <c r="I30" s="227"/>
      <c r="J30" s="227"/>
      <c r="K30" s="227"/>
      <c r="L30" s="227"/>
      <c r="M30" s="227"/>
      <c r="N30" s="33"/>
      <c r="P30" s="107"/>
    </row>
    <row r="31" spans="1:16" x14ac:dyDescent="0.35">
      <c r="P31" s="107"/>
    </row>
    <row r="32" spans="1:16" x14ac:dyDescent="0.35">
      <c r="P32" s="107"/>
    </row>
    <row r="33" spans="16:16" x14ac:dyDescent="0.35">
      <c r="P33" s="107"/>
    </row>
    <row r="34" spans="16:16" x14ac:dyDescent="0.35">
      <c r="P34" s="107"/>
    </row>
    <row r="35" spans="16:16" x14ac:dyDescent="0.35">
      <c r="P35" s="107"/>
    </row>
    <row r="36" spans="16:16" x14ac:dyDescent="0.35">
      <c r="P36" s="107"/>
    </row>
    <row r="37" spans="16:16" x14ac:dyDescent="0.35">
      <c r="P37" s="107"/>
    </row>
    <row r="38" spans="16:16" x14ac:dyDescent="0.35">
      <c r="P38" s="107"/>
    </row>
    <row r="39" spans="16:16" x14ac:dyDescent="0.35">
      <c r="P39" s="107"/>
    </row>
    <row r="40" spans="16:16" x14ac:dyDescent="0.35">
      <c r="P40" s="107"/>
    </row>
    <row r="41" spans="16:16" x14ac:dyDescent="0.35">
      <c r="P41" s="107"/>
    </row>
    <row r="42" spans="16:16" x14ac:dyDescent="0.35">
      <c r="P42" s="107"/>
    </row>
  </sheetData>
  <mergeCells count="8">
    <mergeCell ref="P2:P3"/>
    <mergeCell ref="A30:M30"/>
    <mergeCell ref="A1:M1"/>
    <mergeCell ref="A2:M2"/>
    <mergeCell ref="A3:M3"/>
    <mergeCell ref="A4:M4"/>
    <mergeCell ref="A5:M5"/>
    <mergeCell ref="A6:M6"/>
  </mergeCells>
  <conditionalFormatting sqref="G9:N9">
    <cfRule type="cellIs" dxfId="2" priority="1" operator="greaterThan">
      <formula>0.4999</formula>
    </cfRule>
  </conditionalFormatting>
  <hyperlinks>
    <hyperlink ref="P2" location="INDICE!A1" display="INDICE" xr:uid="{64D7C4E8-E52D-4F11-A6CC-7B171E8E090E}"/>
    <hyperlink ref="P2:P3" location="CONTENIDO!A1" display="Contenido" xr:uid="{E8271106-F19D-41AA-8AF3-F936730F3C37}"/>
  </hyperlinks>
  <pageMargins left="0.7" right="0.7" top="0.75" bottom="0.75" header="0.3" footer="0.3"/>
  <pageSetup paperSize="9" scale="9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3ABCA-00DB-403C-B882-FC5FE3B2B345}">
  <sheetPr>
    <tabColor rgb="FFF2DAB1"/>
    <pageSetUpPr fitToPage="1"/>
  </sheetPr>
  <dimension ref="A1:P42"/>
  <sheetViews>
    <sheetView showGridLines="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B7" sqref="B7:N7"/>
    </sheetView>
  </sheetViews>
  <sheetFormatPr baseColWidth="10" defaultColWidth="11.453125" defaultRowHeight="14.5" x14ac:dyDescent="0.35"/>
  <cols>
    <col min="1" max="1" width="18.54296875" customWidth="1"/>
    <col min="2" max="14" width="8.453125" customWidth="1"/>
  </cols>
  <sheetData>
    <row r="1" spans="1:16" x14ac:dyDescent="0.35">
      <c r="A1" s="228" t="s">
        <v>258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31"/>
      <c r="P1" s="36"/>
    </row>
    <row r="2" spans="1:16" ht="14.5" customHeight="1" x14ac:dyDescent="0.35">
      <c r="A2" s="224" t="s">
        <v>259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31"/>
      <c r="P2" s="222" t="s">
        <v>1</v>
      </c>
    </row>
    <row r="3" spans="1:16" ht="14.5" customHeight="1" x14ac:dyDescent="0.35">
      <c r="A3" s="224" t="s">
        <v>210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31"/>
      <c r="P3" s="222"/>
    </row>
    <row r="4" spans="1:16" x14ac:dyDescent="0.35">
      <c r="A4" s="224" t="s">
        <v>196</v>
      </c>
      <c r="B4" s="224"/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31"/>
      <c r="P4" s="36"/>
    </row>
    <row r="5" spans="1:16" x14ac:dyDescent="0.35">
      <c r="A5" s="224" t="s">
        <v>256</v>
      </c>
      <c r="B5" s="224"/>
      <c r="C5" s="224"/>
      <c r="D5" s="224"/>
      <c r="E5" s="224"/>
      <c r="F5" s="224"/>
      <c r="G5" s="224"/>
      <c r="H5" s="224"/>
      <c r="I5" s="224"/>
      <c r="J5" s="224"/>
      <c r="K5" s="224"/>
      <c r="L5" s="224"/>
      <c r="M5" s="224"/>
      <c r="N5" s="31"/>
      <c r="P5" s="36"/>
    </row>
    <row r="6" spans="1:16" x14ac:dyDescent="0.35">
      <c r="A6" s="31"/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4"/>
      <c r="N6" s="4"/>
      <c r="P6" s="36"/>
    </row>
    <row r="7" spans="1:16" x14ac:dyDescent="0.35">
      <c r="A7" s="193" t="s">
        <v>212</v>
      </c>
      <c r="B7" s="202">
        <v>2010</v>
      </c>
      <c r="C7" s="202">
        <v>2011</v>
      </c>
      <c r="D7" s="202">
        <v>2012</v>
      </c>
      <c r="E7" s="202">
        <v>2013</v>
      </c>
      <c r="F7" s="202">
        <v>2014</v>
      </c>
      <c r="G7" s="202">
        <v>2015</v>
      </c>
      <c r="H7" s="202">
        <v>2016</v>
      </c>
      <c r="I7" s="202">
        <v>2017</v>
      </c>
      <c r="J7" s="202">
        <v>2018</v>
      </c>
      <c r="K7" s="202">
        <v>2019</v>
      </c>
      <c r="L7" s="202">
        <v>2020</v>
      </c>
      <c r="M7" s="203">
        <v>2021</v>
      </c>
      <c r="N7" s="203">
        <v>2022</v>
      </c>
      <c r="P7" s="36"/>
    </row>
    <row r="8" spans="1:16" x14ac:dyDescent="0.35">
      <c r="A8" s="10" t="s">
        <v>213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4"/>
      <c r="N8" s="4"/>
      <c r="P8" s="107"/>
    </row>
    <row r="9" spans="1:16" x14ac:dyDescent="0.35">
      <c r="A9" s="11" t="s">
        <v>214</v>
      </c>
      <c r="B9" s="51">
        <v>27140</v>
      </c>
      <c r="C9" s="51">
        <v>27079</v>
      </c>
      <c r="D9" s="51">
        <v>26180</v>
      </c>
      <c r="E9" s="51">
        <v>26190</v>
      </c>
      <c r="F9" s="51">
        <v>27548</v>
      </c>
      <c r="G9" s="51">
        <v>26988</v>
      </c>
      <c r="H9" s="51">
        <v>26671</v>
      </c>
      <c r="I9" s="51">
        <v>26297</v>
      </c>
      <c r="J9" s="51">
        <v>28700</v>
      </c>
      <c r="K9" s="51">
        <v>27832</v>
      </c>
      <c r="L9" s="51">
        <v>32400</v>
      </c>
      <c r="M9" s="51">
        <f t="shared" ref="M9:M16" si="0">+M19+M29</f>
        <v>36332</v>
      </c>
      <c r="N9" s="51">
        <v>28457</v>
      </c>
      <c r="P9" s="22"/>
    </row>
    <row r="10" spans="1:16" x14ac:dyDescent="0.35">
      <c r="A10" s="11" t="s">
        <v>241</v>
      </c>
      <c r="B10" s="51">
        <v>16344</v>
      </c>
      <c r="C10" s="51">
        <v>16419</v>
      </c>
      <c r="D10" s="51">
        <v>15315</v>
      </c>
      <c r="E10" s="51">
        <v>15110</v>
      </c>
      <c r="F10" s="51">
        <v>15813</v>
      </c>
      <c r="G10" s="51">
        <v>15259</v>
      </c>
      <c r="H10" s="51">
        <v>14997</v>
      </c>
      <c r="I10" s="51">
        <v>14446</v>
      </c>
      <c r="J10" s="51">
        <v>15381</v>
      </c>
      <c r="K10" s="51">
        <v>14046</v>
      </c>
      <c r="L10" s="51">
        <v>16777</v>
      </c>
      <c r="M10" s="51">
        <f t="shared" si="0"/>
        <v>16878</v>
      </c>
      <c r="N10" s="51">
        <v>12699</v>
      </c>
    </row>
    <row r="11" spans="1:16" x14ac:dyDescent="0.35">
      <c r="A11" s="3" t="s">
        <v>242</v>
      </c>
      <c r="B11" s="52">
        <v>5474</v>
      </c>
      <c r="C11" s="52">
        <v>5460</v>
      </c>
      <c r="D11" s="52">
        <v>5067</v>
      </c>
      <c r="E11" s="52">
        <v>4969</v>
      </c>
      <c r="F11" s="52">
        <v>5016</v>
      </c>
      <c r="G11" s="52">
        <v>4636</v>
      </c>
      <c r="H11" s="52">
        <v>4558</v>
      </c>
      <c r="I11" s="52">
        <v>4352</v>
      </c>
      <c r="J11" s="52">
        <v>4473</v>
      </c>
      <c r="K11" s="52">
        <v>3572</v>
      </c>
      <c r="L11" s="52">
        <v>4743</v>
      </c>
      <c r="M11" s="52">
        <f t="shared" si="0"/>
        <v>4503</v>
      </c>
      <c r="N11" s="52">
        <v>3215</v>
      </c>
    </row>
    <row r="12" spans="1:16" x14ac:dyDescent="0.35">
      <c r="A12" s="3" t="s">
        <v>243</v>
      </c>
      <c r="B12" s="52">
        <v>5791</v>
      </c>
      <c r="C12" s="52">
        <v>5621</v>
      </c>
      <c r="D12" s="52">
        <v>5153</v>
      </c>
      <c r="E12" s="52">
        <v>5139</v>
      </c>
      <c r="F12" s="52">
        <v>5406</v>
      </c>
      <c r="G12" s="52">
        <v>5200</v>
      </c>
      <c r="H12" s="52">
        <v>5084</v>
      </c>
      <c r="I12" s="52">
        <v>4913</v>
      </c>
      <c r="J12" s="52">
        <v>5426</v>
      </c>
      <c r="K12" s="52">
        <v>4775</v>
      </c>
      <c r="L12" s="52">
        <v>5690</v>
      </c>
      <c r="M12" s="52">
        <f t="shared" si="0"/>
        <v>5665</v>
      </c>
      <c r="N12" s="52">
        <v>4120</v>
      </c>
    </row>
    <row r="13" spans="1:16" x14ac:dyDescent="0.35">
      <c r="A13" s="3" t="s">
        <v>244</v>
      </c>
      <c r="B13" s="52">
        <v>5079</v>
      </c>
      <c r="C13" s="52">
        <v>5338</v>
      </c>
      <c r="D13" s="52">
        <v>5095</v>
      </c>
      <c r="E13" s="52">
        <v>5002</v>
      </c>
      <c r="F13" s="52">
        <v>5391</v>
      </c>
      <c r="G13" s="52">
        <v>5423</v>
      </c>
      <c r="H13" s="52">
        <v>5355</v>
      </c>
      <c r="I13" s="52">
        <v>5181</v>
      </c>
      <c r="J13" s="52">
        <v>5482</v>
      </c>
      <c r="K13" s="52">
        <v>5699</v>
      </c>
      <c r="L13" s="52">
        <v>6344</v>
      </c>
      <c r="M13" s="52">
        <f t="shared" si="0"/>
        <v>6710</v>
      </c>
      <c r="N13" s="52">
        <v>5364</v>
      </c>
    </row>
    <row r="14" spans="1:16" ht="26" x14ac:dyDescent="0.35">
      <c r="A14" s="11" t="s">
        <v>245</v>
      </c>
      <c r="B14" s="51">
        <v>10796</v>
      </c>
      <c r="C14" s="51">
        <v>10660</v>
      </c>
      <c r="D14" s="51">
        <v>10865</v>
      </c>
      <c r="E14" s="51">
        <v>11080</v>
      </c>
      <c r="F14" s="51">
        <v>11735</v>
      </c>
      <c r="G14" s="51">
        <v>11729</v>
      </c>
      <c r="H14" s="51">
        <v>11674</v>
      </c>
      <c r="I14" s="51">
        <v>11851</v>
      </c>
      <c r="J14" s="51">
        <v>13319</v>
      </c>
      <c r="K14" s="51">
        <v>13786</v>
      </c>
      <c r="L14" s="51">
        <v>15623</v>
      </c>
      <c r="M14" s="51">
        <f t="shared" si="0"/>
        <v>19454</v>
      </c>
      <c r="N14" s="51">
        <v>15758</v>
      </c>
    </row>
    <row r="15" spans="1:16" x14ac:dyDescent="0.35">
      <c r="A15" s="3" t="s">
        <v>246</v>
      </c>
      <c r="B15" s="52">
        <v>6077</v>
      </c>
      <c r="C15" s="52">
        <v>5801</v>
      </c>
      <c r="D15" s="52">
        <v>6141</v>
      </c>
      <c r="E15" s="52">
        <v>6009</v>
      </c>
      <c r="F15" s="52">
        <v>6362</v>
      </c>
      <c r="G15" s="52">
        <v>6530</v>
      </c>
      <c r="H15" s="52">
        <v>6200</v>
      </c>
      <c r="I15" s="52">
        <v>6578</v>
      </c>
      <c r="J15" s="52">
        <v>7409</v>
      </c>
      <c r="K15" s="52">
        <v>6581</v>
      </c>
      <c r="L15" s="52">
        <v>8611</v>
      </c>
      <c r="M15" s="52">
        <f t="shared" si="0"/>
        <v>9816</v>
      </c>
      <c r="N15" s="52">
        <v>8033</v>
      </c>
    </row>
    <row r="16" spans="1:16" x14ac:dyDescent="0.35">
      <c r="A16" s="3" t="s">
        <v>247</v>
      </c>
      <c r="B16" s="52">
        <v>4719</v>
      </c>
      <c r="C16" s="52">
        <v>4859</v>
      </c>
      <c r="D16" s="52">
        <v>4724</v>
      </c>
      <c r="E16" s="52">
        <v>5071</v>
      </c>
      <c r="F16" s="52">
        <v>5373</v>
      </c>
      <c r="G16" s="52">
        <v>5199</v>
      </c>
      <c r="H16" s="52">
        <v>5474</v>
      </c>
      <c r="I16" s="52">
        <v>5273</v>
      </c>
      <c r="J16" s="52">
        <v>5910</v>
      </c>
      <c r="K16" s="52">
        <v>7205</v>
      </c>
      <c r="L16" s="52">
        <v>7012</v>
      </c>
      <c r="M16" s="52">
        <f t="shared" si="0"/>
        <v>9638</v>
      </c>
      <c r="N16" s="52">
        <v>7725</v>
      </c>
    </row>
    <row r="17" spans="1:16" x14ac:dyDescent="0.35">
      <c r="A17" s="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</row>
    <row r="18" spans="1:16" x14ac:dyDescent="0.35">
      <c r="A18" s="1" t="s">
        <v>223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</row>
    <row r="19" spans="1:16" x14ac:dyDescent="0.35">
      <c r="A19" s="11" t="s">
        <v>214</v>
      </c>
      <c r="B19" s="51">
        <v>21169</v>
      </c>
      <c r="C19" s="51">
        <v>20729</v>
      </c>
      <c r="D19" s="51">
        <v>20483</v>
      </c>
      <c r="E19" s="51">
        <v>19949</v>
      </c>
      <c r="F19" s="51">
        <v>21607</v>
      </c>
      <c r="G19" s="51">
        <v>20046</v>
      </c>
      <c r="H19" s="51">
        <v>21123</v>
      </c>
      <c r="I19" s="51">
        <v>20143</v>
      </c>
      <c r="J19" s="51">
        <v>26508</v>
      </c>
      <c r="K19" s="51">
        <v>23989</v>
      </c>
      <c r="L19" s="51">
        <v>27783</v>
      </c>
      <c r="M19" s="51">
        <f>+M20+M24</f>
        <v>28992</v>
      </c>
      <c r="N19" s="51">
        <v>21690</v>
      </c>
    </row>
    <row r="20" spans="1:16" x14ac:dyDescent="0.35">
      <c r="A20" s="11" t="s">
        <v>241</v>
      </c>
      <c r="B20" s="51">
        <v>12697</v>
      </c>
      <c r="C20" s="51">
        <v>12237</v>
      </c>
      <c r="D20" s="51">
        <v>11915</v>
      </c>
      <c r="E20" s="51">
        <v>11244</v>
      </c>
      <c r="F20" s="51">
        <v>12057</v>
      </c>
      <c r="G20" s="51">
        <v>11136</v>
      </c>
      <c r="H20" s="51">
        <v>11621</v>
      </c>
      <c r="I20" s="51">
        <v>11009</v>
      </c>
      <c r="J20" s="51">
        <v>14100</v>
      </c>
      <c r="K20" s="51">
        <v>11852</v>
      </c>
      <c r="L20" s="51">
        <v>13617</v>
      </c>
      <c r="M20" s="51">
        <f>+M21+M22+M23</f>
        <v>13081</v>
      </c>
      <c r="N20" s="51">
        <v>9361</v>
      </c>
    </row>
    <row r="21" spans="1:16" x14ac:dyDescent="0.35">
      <c r="A21" s="3" t="s">
        <v>242</v>
      </c>
      <c r="B21" s="52">
        <v>4008</v>
      </c>
      <c r="C21" s="52">
        <v>4006</v>
      </c>
      <c r="D21" s="52">
        <v>3777</v>
      </c>
      <c r="E21" s="52">
        <v>3518</v>
      </c>
      <c r="F21" s="52">
        <v>3565</v>
      </c>
      <c r="G21" s="52">
        <v>3215</v>
      </c>
      <c r="H21" s="52">
        <v>3266</v>
      </c>
      <c r="I21" s="52">
        <v>3142</v>
      </c>
      <c r="J21" s="52">
        <v>4035</v>
      </c>
      <c r="K21" s="52">
        <v>2896</v>
      </c>
      <c r="L21" s="52">
        <v>3528</v>
      </c>
      <c r="M21" s="52">
        <v>3343</v>
      </c>
      <c r="N21" s="52">
        <v>2226</v>
      </c>
    </row>
    <row r="22" spans="1:16" x14ac:dyDescent="0.35">
      <c r="A22" s="3" t="s">
        <v>243</v>
      </c>
      <c r="B22" s="52">
        <v>4592</v>
      </c>
      <c r="C22" s="52">
        <v>4068</v>
      </c>
      <c r="D22" s="52">
        <v>4001</v>
      </c>
      <c r="E22" s="52">
        <v>3771</v>
      </c>
      <c r="F22" s="52">
        <v>4066</v>
      </c>
      <c r="G22" s="52">
        <v>3800</v>
      </c>
      <c r="H22" s="52">
        <v>3926</v>
      </c>
      <c r="I22" s="52">
        <v>3659</v>
      </c>
      <c r="J22" s="52">
        <v>4950</v>
      </c>
      <c r="K22" s="52">
        <v>3984</v>
      </c>
      <c r="L22" s="52">
        <v>4554</v>
      </c>
      <c r="M22" s="52">
        <v>4149</v>
      </c>
      <c r="N22" s="52">
        <v>2958</v>
      </c>
    </row>
    <row r="23" spans="1:16" x14ac:dyDescent="0.35">
      <c r="A23" s="3" t="s">
        <v>244</v>
      </c>
      <c r="B23" s="52">
        <v>4097</v>
      </c>
      <c r="C23" s="52">
        <v>4163</v>
      </c>
      <c r="D23" s="52">
        <v>4137</v>
      </c>
      <c r="E23" s="52">
        <v>3955</v>
      </c>
      <c r="F23" s="52">
        <v>4426</v>
      </c>
      <c r="G23" s="52">
        <v>4121</v>
      </c>
      <c r="H23" s="52">
        <v>4429</v>
      </c>
      <c r="I23" s="52">
        <v>4208</v>
      </c>
      <c r="J23" s="52">
        <v>5115</v>
      </c>
      <c r="K23" s="52">
        <v>4972</v>
      </c>
      <c r="L23" s="52">
        <v>5535</v>
      </c>
      <c r="M23" s="52">
        <v>5589</v>
      </c>
      <c r="N23" s="52">
        <v>4177</v>
      </c>
    </row>
    <row r="24" spans="1:16" ht="26" x14ac:dyDescent="0.35">
      <c r="A24" s="11" t="s">
        <v>245</v>
      </c>
      <c r="B24" s="51">
        <v>8472</v>
      </c>
      <c r="C24" s="51">
        <v>8492</v>
      </c>
      <c r="D24" s="51">
        <v>8568</v>
      </c>
      <c r="E24" s="51">
        <v>8705</v>
      </c>
      <c r="F24" s="51">
        <v>9550</v>
      </c>
      <c r="G24" s="51">
        <v>8910</v>
      </c>
      <c r="H24" s="51">
        <v>9502</v>
      </c>
      <c r="I24" s="51">
        <v>9134</v>
      </c>
      <c r="J24" s="51">
        <v>12408</v>
      </c>
      <c r="K24" s="51">
        <v>12137</v>
      </c>
      <c r="L24" s="51">
        <v>14166</v>
      </c>
      <c r="M24" s="51">
        <f>+M25+M26</f>
        <v>15911</v>
      </c>
      <c r="N24" s="51">
        <v>12329</v>
      </c>
    </row>
    <row r="25" spans="1:16" x14ac:dyDescent="0.35">
      <c r="A25" s="3" t="s">
        <v>246</v>
      </c>
      <c r="B25" s="52">
        <v>4569</v>
      </c>
      <c r="C25" s="52">
        <v>4484</v>
      </c>
      <c r="D25" s="52">
        <v>4772</v>
      </c>
      <c r="E25" s="52">
        <v>4417</v>
      </c>
      <c r="F25" s="52">
        <v>4848</v>
      </c>
      <c r="G25" s="52">
        <v>4751</v>
      </c>
      <c r="H25" s="52">
        <v>4642</v>
      </c>
      <c r="I25" s="52">
        <v>4692</v>
      </c>
      <c r="J25" s="52">
        <v>6760</v>
      </c>
      <c r="K25" s="52">
        <v>5521</v>
      </c>
      <c r="L25" s="52">
        <v>7525</v>
      </c>
      <c r="M25" s="52">
        <v>7355</v>
      </c>
      <c r="N25" s="52">
        <v>5657</v>
      </c>
    </row>
    <row r="26" spans="1:16" x14ac:dyDescent="0.35">
      <c r="A26" s="3" t="s">
        <v>247</v>
      </c>
      <c r="B26" s="52">
        <v>3903</v>
      </c>
      <c r="C26" s="52">
        <v>4008</v>
      </c>
      <c r="D26" s="52">
        <v>3796</v>
      </c>
      <c r="E26" s="52">
        <v>4288</v>
      </c>
      <c r="F26" s="52">
        <v>4702</v>
      </c>
      <c r="G26" s="52">
        <v>4159</v>
      </c>
      <c r="H26" s="52">
        <v>4860</v>
      </c>
      <c r="I26" s="52">
        <v>4442</v>
      </c>
      <c r="J26" s="52">
        <v>5648</v>
      </c>
      <c r="K26" s="52">
        <v>6616</v>
      </c>
      <c r="L26" s="52">
        <v>6641</v>
      </c>
      <c r="M26" s="52">
        <v>8556</v>
      </c>
      <c r="N26" s="52">
        <v>6672</v>
      </c>
    </row>
    <row r="27" spans="1:16" x14ac:dyDescent="0.35">
      <c r="A27" s="3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P27" s="107"/>
    </row>
    <row r="28" spans="1:16" x14ac:dyDescent="0.35">
      <c r="A28" s="1" t="s">
        <v>224</v>
      </c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P28" s="107"/>
    </row>
    <row r="29" spans="1:16" x14ac:dyDescent="0.35">
      <c r="A29" s="11" t="s">
        <v>214</v>
      </c>
      <c r="B29" s="51">
        <v>5971</v>
      </c>
      <c r="C29" s="51">
        <v>6350</v>
      </c>
      <c r="D29" s="51">
        <v>5697</v>
      </c>
      <c r="E29" s="51">
        <v>6241</v>
      </c>
      <c r="F29" s="51">
        <v>5941</v>
      </c>
      <c r="G29" s="51">
        <v>6942</v>
      </c>
      <c r="H29" s="51">
        <v>5548</v>
      </c>
      <c r="I29" s="51">
        <v>6154</v>
      </c>
      <c r="J29" s="51">
        <v>2192</v>
      </c>
      <c r="K29" s="51">
        <v>3843</v>
      </c>
      <c r="L29" s="51">
        <v>4617</v>
      </c>
      <c r="M29" s="51">
        <f>+M30+M34</f>
        <v>7340</v>
      </c>
      <c r="N29" s="51">
        <v>6767</v>
      </c>
      <c r="P29" s="107"/>
    </row>
    <row r="30" spans="1:16" x14ac:dyDescent="0.35">
      <c r="A30" s="11" t="s">
        <v>241</v>
      </c>
      <c r="B30" s="51">
        <v>3647</v>
      </c>
      <c r="C30" s="51">
        <v>4182</v>
      </c>
      <c r="D30" s="51">
        <v>3400</v>
      </c>
      <c r="E30" s="51">
        <v>3866</v>
      </c>
      <c r="F30" s="51">
        <v>3756</v>
      </c>
      <c r="G30" s="51">
        <v>4123</v>
      </c>
      <c r="H30" s="51">
        <v>3376</v>
      </c>
      <c r="I30" s="51">
        <v>3437</v>
      </c>
      <c r="J30" s="51">
        <v>1281</v>
      </c>
      <c r="K30" s="51">
        <v>2194</v>
      </c>
      <c r="L30" s="51">
        <v>3160</v>
      </c>
      <c r="M30" s="51">
        <f>+M31+M32+M33</f>
        <v>3797</v>
      </c>
      <c r="N30" s="51">
        <v>3338</v>
      </c>
      <c r="P30" s="107"/>
    </row>
    <row r="31" spans="1:16" x14ac:dyDescent="0.35">
      <c r="A31" s="3" t="s">
        <v>242</v>
      </c>
      <c r="B31" s="52">
        <v>1466</v>
      </c>
      <c r="C31" s="52">
        <v>1454</v>
      </c>
      <c r="D31" s="52">
        <v>1290</v>
      </c>
      <c r="E31" s="52">
        <v>1451</v>
      </c>
      <c r="F31" s="52">
        <v>1451</v>
      </c>
      <c r="G31" s="52">
        <v>1421</v>
      </c>
      <c r="H31" s="52">
        <v>1292</v>
      </c>
      <c r="I31" s="52">
        <v>1210</v>
      </c>
      <c r="J31" s="52">
        <v>438</v>
      </c>
      <c r="K31" s="52">
        <v>676</v>
      </c>
      <c r="L31" s="52">
        <v>1215</v>
      </c>
      <c r="M31" s="52">
        <v>1160</v>
      </c>
      <c r="N31" s="52">
        <v>989</v>
      </c>
      <c r="P31" s="107"/>
    </row>
    <row r="32" spans="1:16" x14ac:dyDescent="0.35">
      <c r="A32" s="3" t="s">
        <v>243</v>
      </c>
      <c r="B32" s="52">
        <v>1199</v>
      </c>
      <c r="C32" s="52">
        <v>1553</v>
      </c>
      <c r="D32" s="52">
        <v>1152</v>
      </c>
      <c r="E32" s="52">
        <v>1368</v>
      </c>
      <c r="F32" s="52">
        <v>1340</v>
      </c>
      <c r="G32" s="52">
        <v>1400</v>
      </c>
      <c r="H32" s="52">
        <v>1158</v>
      </c>
      <c r="I32" s="52">
        <v>1254</v>
      </c>
      <c r="J32" s="52">
        <v>476</v>
      </c>
      <c r="K32" s="52">
        <v>791</v>
      </c>
      <c r="L32" s="52">
        <v>1136</v>
      </c>
      <c r="M32" s="52">
        <v>1516</v>
      </c>
      <c r="N32" s="52">
        <v>1162</v>
      </c>
      <c r="P32" s="107"/>
    </row>
    <row r="33" spans="1:16" x14ac:dyDescent="0.35">
      <c r="A33" s="3" t="s">
        <v>244</v>
      </c>
      <c r="B33" s="52">
        <v>982</v>
      </c>
      <c r="C33" s="52">
        <v>1175</v>
      </c>
      <c r="D33" s="52">
        <v>958</v>
      </c>
      <c r="E33" s="52">
        <v>1047</v>
      </c>
      <c r="F33" s="52">
        <v>965</v>
      </c>
      <c r="G33" s="52">
        <v>1302</v>
      </c>
      <c r="H33" s="52">
        <v>926</v>
      </c>
      <c r="I33" s="52">
        <v>973</v>
      </c>
      <c r="J33" s="52">
        <v>367</v>
      </c>
      <c r="K33" s="52">
        <v>727</v>
      </c>
      <c r="L33" s="52">
        <v>809</v>
      </c>
      <c r="M33" s="52">
        <v>1121</v>
      </c>
      <c r="N33" s="52">
        <v>1187</v>
      </c>
      <c r="P33" s="107"/>
    </row>
    <row r="34" spans="1:16" ht="26" x14ac:dyDescent="0.35">
      <c r="A34" s="11" t="s">
        <v>245</v>
      </c>
      <c r="B34" s="51">
        <v>2324</v>
      </c>
      <c r="C34" s="51">
        <v>2168</v>
      </c>
      <c r="D34" s="51">
        <v>2297</v>
      </c>
      <c r="E34" s="51">
        <v>2375</v>
      </c>
      <c r="F34" s="51">
        <v>2185</v>
      </c>
      <c r="G34" s="51">
        <v>2819</v>
      </c>
      <c r="H34" s="51">
        <v>2172</v>
      </c>
      <c r="I34" s="51">
        <v>2717</v>
      </c>
      <c r="J34" s="51">
        <v>911</v>
      </c>
      <c r="K34" s="51">
        <v>1649</v>
      </c>
      <c r="L34" s="51">
        <v>1457</v>
      </c>
      <c r="M34" s="51">
        <f>+M35+M36</f>
        <v>3543</v>
      </c>
      <c r="N34" s="51">
        <v>3429</v>
      </c>
      <c r="P34" s="107"/>
    </row>
    <row r="35" spans="1:16" x14ac:dyDescent="0.35">
      <c r="A35" s="3" t="s">
        <v>246</v>
      </c>
      <c r="B35" s="52">
        <v>1508</v>
      </c>
      <c r="C35" s="52">
        <v>1317</v>
      </c>
      <c r="D35" s="52">
        <v>1369</v>
      </c>
      <c r="E35" s="52">
        <v>1592</v>
      </c>
      <c r="F35" s="52">
        <v>1514</v>
      </c>
      <c r="G35" s="52">
        <v>1779</v>
      </c>
      <c r="H35" s="52">
        <v>1558</v>
      </c>
      <c r="I35" s="52">
        <v>1886</v>
      </c>
      <c r="J35" s="52">
        <v>649</v>
      </c>
      <c r="K35" s="52">
        <v>1060</v>
      </c>
      <c r="L35" s="52">
        <v>1086</v>
      </c>
      <c r="M35" s="52">
        <v>2461</v>
      </c>
      <c r="N35" s="52">
        <v>2376</v>
      </c>
      <c r="P35" s="107"/>
    </row>
    <row r="36" spans="1:16" ht="15" thickBot="1" x14ac:dyDescent="0.4">
      <c r="A36" s="47" t="s">
        <v>247</v>
      </c>
      <c r="B36" s="55">
        <v>816</v>
      </c>
      <c r="C36" s="55">
        <v>851</v>
      </c>
      <c r="D36" s="55">
        <v>928</v>
      </c>
      <c r="E36" s="55">
        <v>783</v>
      </c>
      <c r="F36" s="55">
        <v>671</v>
      </c>
      <c r="G36" s="55">
        <v>1040</v>
      </c>
      <c r="H36" s="55">
        <v>614</v>
      </c>
      <c r="I36" s="55">
        <v>831</v>
      </c>
      <c r="J36" s="55">
        <v>262</v>
      </c>
      <c r="K36" s="55">
        <v>589</v>
      </c>
      <c r="L36" s="55">
        <v>371</v>
      </c>
      <c r="M36" s="55">
        <v>1082</v>
      </c>
      <c r="N36" s="55">
        <v>1053</v>
      </c>
      <c r="P36" s="107"/>
    </row>
    <row r="37" spans="1:16" x14ac:dyDescent="0.35">
      <c r="A37" s="223" t="s">
        <v>205</v>
      </c>
      <c r="B37" s="223"/>
      <c r="C37" s="223"/>
      <c r="D37" s="223"/>
      <c r="E37" s="223"/>
      <c r="F37" s="223"/>
      <c r="G37" s="223"/>
      <c r="H37" s="33"/>
      <c r="I37" s="33"/>
      <c r="J37" s="33"/>
      <c r="K37" s="33"/>
      <c r="L37" s="33"/>
      <c r="M37" s="4"/>
      <c r="N37" s="4"/>
      <c r="P37" s="107"/>
    </row>
    <row r="38" spans="1:16" x14ac:dyDescent="0.35">
      <c r="P38" s="107"/>
    </row>
    <row r="39" spans="1:16" x14ac:dyDescent="0.35">
      <c r="P39" s="107"/>
    </row>
    <row r="40" spans="1:16" x14ac:dyDescent="0.35">
      <c r="P40" s="107"/>
    </row>
    <row r="41" spans="1:16" x14ac:dyDescent="0.35">
      <c r="P41" s="107"/>
    </row>
    <row r="42" spans="1:16" x14ac:dyDescent="0.35">
      <c r="P42" s="107"/>
    </row>
  </sheetData>
  <mergeCells count="7">
    <mergeCell ref="P2:P3"/>
    <mergeCell ref="A37:G37"/>
    <mergeCell ref="A1:M1"/>
    <mergeCell ref="A2:M2"/>
    <mergeCell ref="A3:M3"/>
    <mergeCell ref="A4:M4"/>
    <mergeCell ref="A5:M5"/>
  </mergeCells>
  <hyperlinks>
    <hyperlink ref="P2" location="INDICE!A1" display="INDICE" xr:uid="{18254951-B539-4730-AEE4-1B05A693B2B9}"/>
    <hyperlink ref="P2:P3" location="CONTENIDO!A1" display="Contenido" xr:uid="{2815D43E-6FDD-43FA-82EF-BF93FDA845C3}"/>
  </hyperlinks>
  <pageMargins left="0.7" right="0.7" top="0.75" bottom="0.75" header="0.3" footer="0.3"/>
  <pageSetup paperSize="9" scale="83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16E61-4809-4FF1-8BDA-133495A86962}">
  <sheetPr>
    <tabColor rgb="FFF2DAB1"/>
    <pageSetUpPr fitToPage="1"/>
  </sheetPr>
  <dimension ref="A1:P42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8" sqref="B8:N8"/>
    </sheetView>
  </sheetViews>
  <sheetFormatPr baseColWidth="10" defaultColWidth="11.453125" defaultRowHeight="14.5" x14ac:dyDescent="0.35"/>
  <cols>
    <col min="1" max="1" width="18.54296875" customWidth="1"/>
    <col min="2" max="14" width="8.453125" customWidth="1"/>
  </cols>
  <sheetData>
    <row r="1" spans="1:16" x14ac:dyDescent="0.35">
      <c r="A1" s="224" t="s">
        <v>260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31"/>
      <c r="P1" s="36"/>
    </row>
    <row r="2" spans="1:16" ht="14.5" customHeight="1" x14ac:dyDescent="0.35">
      <c r="A2" s="224" t="s">
        <v>259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31"/>
      <c r="P2" s="222" t="s">
        <v>1</v>
      </c>
    </row>
    <row r="3" spans="1:16" ht="14.5" customHeight="1" x14ac:dyDescent="0.35">
      <c r="A3" s="224" t="s">
        <v>210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31"/>
      <c r="P3" s="222"/>
    </row>
    <row r="4" spans="1:16" x14ac:dyDescent="0.35">
      <c r="A4" s="224" t="s">
        <v>196</v>
      </c>
      <c r="B4" s="224"/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31"/>
      <c r="P4" s="36"/>
    </row>
    <row r="5" spans="1:16" x14ac:dyDescent="0.35">
      <c r="A5" s="224" t="s">
        <v>256</v>
      </c>
      <c r="B5" s="224"/>
      <c r="C5" s="224"/>
      <c r="D5" s="224"/>
      <c r="E5" s="224"/>
      <c r="F5" s="224"/>
      <c r="G5" s="224"/>
      <c r="H5" s="224"/>
      <c r="I5" s="224"/>
      <c r="J5" s="224"/>
      <c r="K5" s="224"/>
      <c r="L5" s="224"/>
      <c r="M5" s="224"/>
      <c r="N5" s="31"/>
      <c r="P5" s="36"/>
    </row>
    <row r="6" spans="1:16" x14ac:dyDescent="0.35">
      <c r="A6" s="225" t="s">
        <v>207</v>
      </c>
      <c r="B6" s="225"/>
      <c r="C6" s="225"/>
      <c r="D6" s="225"/>
      <c r="E6" s="225"/>
      <c r="F6" s="225"/>
      <c r="G6" s="225"/>
      <c r="H6" s="225"/>
      <c r="I6" s="225"/>
      <c r="J6" s="225"/>
      <c r="K6" s="225"/>
      <c r="L6" s="225"/>
      <c r="M6" s="225"/>
      <c r="N6" s="34"/>
      <c r="P6" s="36"/>
    </row>
    <row r="7" spans="1:16" x14ac:dyDescent="0.35">
      <c r="A7" s="34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P7" s="36"/>
    </row>
    <row r="8" spans="1:16" x14ac:dyDescent="0.35">
      <c r="A8" s="193" t="s">
        <v>212</v>
      </c>
      <c r="B8" s="202">
        <v>2010</v>
      </c>
      <c r="C8" s="202">
        <v>2011</v>
      </c>
      <c r="D8" s="202">
        <v>2012</v>
      </c>
      <c r="E8" s="202">
        <v>2013</v>
      </c>
      <c r="F8" s="202">
        <v>2014</v>
      </c>
      <c r="G8" s="202">
        <v>2015</v>
      </c>
      <c r="H8" s="202">
        <v>2016</v>
      </c>
      <c r="I8" s="202">
        <v>2017</v>
      </c>
      <c r="J8" s="202">
        <v>2018</v>
      </c>
      <c r="K8" s="202">
        <v>2019</v>
      </c>
      <c r="L8" s="202">
        <v>2020</v>
      </c>
      <c r="M8" s="203">
        <v>2021</v>
      </c>
      <c r="N8" s="203">
        <v>2022</v>
      </c>
      <c r="O8" s="25"/>
      <c r="P8" s="36"/>
    </row>
    <row r="9" spans="1:16" x14ac:dyDescent="0.35">
      <c r="A9" s="1" t="s">
        <v>223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4"/>
      <c r="N9" s="4"/>
      <c r="P9" s="22"/>
    </row>
    <row r="10" spans="1:16" x14ac:dyDescent="0.35">
      <c r="A10" s="11" t="s">
        <v>214</v>
      </c>
      <c r="B10" s="56">
        <v>77.999263080324241</v>
      </c>
      <c r="C10" s="56">
        <v>76.550094168913191</v>
      </c>
      <c r="D10" s="56">
        <v>78.239113827349115</v>
      </c>
      <c r="E10" s="56">
        <v>76.170294005345554</v>
      </c>
      <c r="F10" s="56">
        <v>78.434006098446346</v>
      </c>
      <c r="G10" s="56">
        <v>74.27745664739885</v>
      </c>
      <c r="H10" s="56">
        <v>79.198380263207227</v>
      </c>
      <c r="I10" s="56">
        <v>76.598091037000415</v>
      </c>
      <c r="J10" s="56">
        <v>92.362369337979089</v>
      </c>
      <c r="K10" s="56">
        <v>86.192152917505027</v>
      </c>
      <c r="L10" s="56">
        <v>85.75</v>
      </c>
      <c r="M10" s="56">
        <v>79.797423758670035</v>
      </c>
      <c r="N10" s="56">
        <v>76.220262149910383</v>
      </c>
    </row>
    <row r="11" spans="1:16" x14ac:dyDescent="0.35">
      <c r="A11" s="11" t="s">
        <v>241</v>
      </c>
      <c r="B11" s="56">
        <v>77.686000978952521</v>
      </c>
      <c r="C11" s="56">
        <v>74.529508496254337</v>
      </c>
      <c r="D11" s="56">
        <v>77.79954293176624</v>
      </c>
      <c r="E11" s="56">
        <v>74.414295168762408</v>
      </c>
      <c r="F11" s="56">
        <v>76.247391386833613</v>
      </c>
      <c r="G11" s="56">
        <v>72.97988072612884</v>
      </c>
      <c r="H11" s="56">
        <v>77.488831099553252</v>
      </c>
      <c r="I11" s="56">
        <v>76.207946836494528</v>
      </c>
      <c r="J11" s="56">
        <v>91.671542812560944</v>
      </c>
      <c r="K11" s="56">
        <v>84.379894631923676</v>
      </c>
      <c r="L11" s="56">
        <v>81.164689753829649</v>
      </c>
      <c r="M11" s="56">
        <v>77.503258679938384</v>
      </c>
      <c r="N11" s="56">
        <v>73.714465705961089</v>
      </c>
    </row>
    <row r="12" spans="1:16" x14ac:dyDescent="0.35">
      <c r="A12" s="3" t="s">
        <v>242</v>
      </c>
      <c r="B12" s="57">
        <v>73.218852758494705</v>
      </c>
      <c r="C12" s="57">
        <v>73.369963369963358</v>
      </c>
      <c r="D12" s="57">
        <v>74.541148608644164</v>
      </c>
      <c r="E12" s="57">
        <v>70.798953511772993</v>
      </c>
      <c r="F12" s="57">
        <v>71.072567783094101</v>
      </c>
      <c r="G12" s="57">
        <v>69.348576358930117</v>
      </c>
      <c r="H12" s="57">
        <v>71.654234313295305</v>
      </c>
      <c r="I12" s="57">
        <v>72.19669117647058</v>
      </c>
      <c r="J12" s="57">
        <v>90.207914151576119</v>
      </c>
      <c r="K12" s="57">
        <v>81.075027995520728</v>
      </c>
      <c r="L12" s="57">
        <v>74.383301707779879</v>
      </c>
      <c r="M12" s="57">
        <v>74.239395958250057</v>
      </c>
      <c r="N12" s="57">
        <v>69.237947122861584</v>
      </c>
    </row>
    <row r="13" spans="1:16" x14ac:dyDescent="0.35">
      <c r="A13" s="3" t="s">
        <v>243</v>
      </c>
      <c r="B13" s="57">
        <v>79.295458470039719</v>
      </c>
      <c r="C13" s="57">
        <v>72.371464152286066</v>
      </c>
      <c r="D13" s="57">
        <v>77.644090820881047</v>
      </c>
      <c r="E13" s="57">
        <v>73.380035026269709</v>
      </c>
      <c r="F13" s="57">
        <v>75.212726600073992</v>
      </c>
      <c r="G13" s="57">
        <v>73.076923076923066</v>
      </c>
      <c r="H13" s="57">
        <v>77.222659323367424</v>
      </c>
      <c r="I13" s="57">
        <v>74.47588031752494</v>
      </c>
      <c r="J13" s="57">
        <v>91.22742351640251</v>
      </c>
      <c r="K13" s="57">
        <v>83.434554973821989</v>
      </c>
      <c r="L13" s="57">
        <v>80.035149384885756</v>
      </c>
      <c r="M13" s="57">
        <v>73.239187996469539</v>
      </c>
      <c r="N13" s="57">
        <v>71.796116504854368</v>
      </c>
    </row>
    <row r="14" spans="1:16" x14ac:dyDescent="0.35">
      <c r="A14" s="3" t="s">
        <v>244</v>
      </c>
      <c r="B14" s="57">
        <v>80.665485331758219</v>
      </c>
      <c r="C14" s="57">
        <v>77.988010490820542</v>
      </c>
      <c r="D14" s="57">
        <v>81.197252208047104</v>
      </c>
      <c r="E14" s="57">
        <v>79.068372650939622</v>
      </c>
      <c r="F14" s="57">
        <v>82.099795956223332</v>
      </c>
      <c r="G14" s="57">
        <v>75.991148810621425</v>
      </c>
      <c r="H14" s="57">
        <v>82.707749766573286</v>
      </c>
      <c r="I14" s="57">
        <v>81.219841729395867</v>
      </c>
      <c r="J14" s="57">
        <v>93.305363006202114</v>
      </c>
      <c r="K14" s="57">
        <v>87.243376030882615</v>
      </c>
      <c r="L14" s="57">
        <v>87.247793190416147</v>
      </c>
      <c r="M14" s="57">
        <v>83.293591654247393</v>
      </c>
      <c r="N14" s="57">
        <v>77.870991797166283</v>
      </c>
    </row>
    <row r="15" spans="1:16" ht="26" x14ac:dyDescent="0.35">
      <c r="A15" s="11" t="s">
        <v>245</v>
      </c>
      <c r="B15" s="56">
        <v>78.473508706928499</v>
      </c>
      <c r="C15" s="56">
        <v>79.66228893058161</v>
      </c>
      <c r="D15" s="56">
        <v>78.858720662678323</v>
      </c>
      <c r="E15" s="56">
        <v>78.564981949458485</v>
      </c>
      <c r="F15" s="56">
        <v>81.380485726459312</v>
      </c>
      <c r="G15" s="56">
        <v>75.965555460823595</v>
      </c>
      <c r="H15" s="56">
        <v>81.394551995888293</v>
      </c>
      <c r="I15" s="56">
        <v>77.073664669648139</v>
      </c>
      <c r="J15" s="56">
        <v>93.160147158195059</v>
      </c>
      <c r="K15" s="56">
        <v>88.038589873785</v>
      </c>
      <c r="L15" s="56">
        <v>90.674006272802927</v>
      </c>
      <c r="M15" s="56">
        <v>81.787807134779484</v>
      </c>
      <c r="N15" s="56">
        <v>78.239624317806829</v>
      </c>
    </row>
    <row r="16" spans="1:16" x14ac:dyDescent="0.35">
      <c r="A16" s="3" t="s">
        <v>246</v>
      </c>
      <c r="B16" s="57">
        <v>75.185124238933682</v>
      </c>
      <c r="C16" s="57">
        <v>77.297017755559381</v>
      </c>
      <c r="D16" s="57">
        <v>77.707213808825927</v>
      </c>
      <c r="E16" s="57">
        <v>73.506407056082551</v>
      </c>
      <c r="F16" s="57">
        <v>76.202452059100906</v>
      </c>
      <c r="G16" s="57">
        <v>72.756508422664623</v>
      </c>
      <c r="H16" s="57">
        <v>74.870967741935473</v>
      </c>
      <c r="I16" s="57">
        <v>71.328671328671334</v>
      </c>
      <c r="J16" s="57">
        <v>91.240383317586719</v>
      </c>
      <c r="K16" s="57">
        <v>83.893025376082662</v>
      </c>
      <c r="L16" s="57">
        <v>87.388224364185334</v>
      </c>
      <c r="M16" s="57">
        <v>74.928687856560714</v>
      </c>
      <c r="N16" s="57">
        <v>70.422009212000503</v>
      </c>
    </row>
    <row r="17" spans="1:16" x14ac:dyDescent="0.35">
      <c r="A17" s="3" t="s">
        <v>247</v>
      </c>
      <c r="B17" s="57">
        <v>82.708200890019071</v>
      </c>
      <c r="C17" s="57">
        <v>82.486108252726893</v>
      </c>
      <c r="D17" s="57">
        <v>80.355630821337854</v>
      </c>
      <c r="E17" s="57">
        <v>84.559258528889771</v>
      </c>
      <c r="F17" s="57">
        <v>87.511632235250332</v>
      </c>
      <c r="G17" s="57">
        <v>79.996153106366606</v>
      </c>
      <c r="H17" s="57">
        <v>88.783339422725618</v>
      </c>
      <c r="I17" s="57">
        <v>84.240470320500663</v>
      </c>
      <c r="J17" s="57">
        <v>95.566835871404393</v>
      </c>
      <c r="K17" s="57">
        <v>91.825121443442058</v>
      </c>
      <c r="L17" s="57">
        <v>94.709070165430688</v>
      </c>
      <c r="M17" s="57">
        <v>88.773604482257724</v>
      </c>
      <c r="N17" s="57">
        <v>86.368932038834956</v>
      </c>
    </row>
    <row r="18" spans="1:16" x14ac:dyDescent="0.35">
      <c r="A18" s="3"/>
      <c r="B18" s="57"/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57"/>
      <c r="N18" s="57"/>
    </row>
    <row r="19" spans="1:16" x14ac:dyDescent="0.35">
      <c r="A19" s="1" t="s">
        <v>224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6" x14ac:dyDescent="0.35">
      <c r="A20" s="11" t="s">
        <v>214</v>
      </c>
      <c r="B20" s="56">
        <v>22.000736919675756</v>
      </c>
      <c r="C20" s="56">
        <v>23.44990583108682</v>
      </c>
      <c r="D20" s="56">
        <v>21.760886172650878</v>
      </c>
      <c r="E20" s="56">
        <v>23.82970599465445</v>
      </c>
      <c r="F20" s="56">
        <v>21.56599390155365</v>
      </c>
      <c r="G20" s="56">
        <v>25.722543352601157</v>
      </c>
      <c r="H20" s="56">
        <v>20.80161973679277</v>
      </c>
      <c r="I20" s="56">
        <v>23.401908962999581</v>
      </c>
      <c r="J20" s="56">
        <v>7.6376306620209053</v>
      </c>
      <c r="K20" s="56">
        <v>13.80784708249497</v>
      </c>
      <c r="L20" s="56">
        <v>14.249999999999998</v>
      </c>
      <c r="M20" s="56">
        <v>20.202576241329957</v>
      </c>
      <c r="N20" s="56">
        <v>23.779737850089607</v>
      </c>
    </row>
    <row r="21" spans="1:16" x14ac:dyDescent="0.35">
      <c r="A21" s="11" t="s">
        <v>241</v>
      </c>
      <c r="B21" s="56">
        <v>22.313999021047479</v>
      </c>
      <c r="C21" s="56">
        <v>25.470491503745663</v>
      </c>
      <c r="D21" s="56">
        <v>22.20045706823376</v>
      </c>
      <c r="E21" s="56">
        <v>25.585704831237592</v>
      </c>
      <c r="F21" s="56">
        <v>23.75260861316638</v>
      </c>
      <c r="G21" s="56">
        <v>27.020119273871156</v>
      </c>
      <c r="H21" s="56">
        <v>22.511168900446759</v>
      </c>
      <c r="I21" s="56">
        <v>23.792053163505468</v>
      </c>
      <c r="J21" s="56">
        <v>8.3284571874390476</v>
      </c>
      <c r="K21" s="56">
        <v>15.62010536807632</v>
      </c>
      <c r="L21" s="56">
        <v>18.835310246170351</v>
      </c>
      <c r="M21" s="56">
        <v>22.49674132006162</v>
      </c>
      <c r="N21" s="56">
        <v>26.285534294038897</v>
      </c>
    </row>
    <row r="22" spans="1:16" x14ac:dyDescent="0.35">
      <c r="A22" s="3" t="s">
        <v>242</v>
      </c>
      <c r="B22" s="57">
        <v>26.781147241505298</v>
      </c>
      <c r="C22" s="57">
        <v>26.630036630036631</v>
      </c>
      <c r="D22" s="57">
        <v>25.458851391355829</v>
      </c>
      <c r="E22" s="57">
        <v>29.201046488227007</v>
      </c>
      <c r="F22" s="57">
        <v>28.927432216905903</v>
      </c>
      <c r="G22" s="57">
        <v>30.651423641069886</v>
      </c>
      <c r="H22" s="57">
        <v>28.345765686704695</v>
      </c>
      <c r="I22" s="57">
        <v>27.803308823529409</v>
      </c>
      <c r="J22" s="57">
        <v>9.7920858484238753</v>
      </c>
      <c r="K22" s="57">
        <v>18.924972004479283</v>
      </c>
      <c r="L22" s="57">
        <v>25.616698292220114</v>
      </c>
      <c r="M22" s="57">
        <v>25.760604041749946</v>
      </c>
      <c r="N22" s="57">
        <v>30.762052877138412</v>
      </c>
    </row>
    <row r="23" spans="1:16" x14ac:dyDescent="0.35">
      <c r="A23" s="3" t="s">
        <v>243</v>
      </c>
      <c r="B23" s="57">
        <v>20.704541529960281</v>
      </c>
      <c r="C23" s="57">
        <v>27.62853584771393</v>
      </c>
      <c r="D23" s="57">
        <v>22.35590917911896</v>
      </c>
      <c r="E23" s="57">
        <v>26.619964973730298</v>
      </c>
      <c r="F23" s="57">
        <v>24.787273399926008</v>
      </c>
      <c r="G23" s="57">
        <v>26.923076923076923</v>
      </c>
      <c r="H23" s="57">
        <v>22.777340676632573</v>
      </c>
      <c r="I23" s="57">
        <v>25.524119682475067</v>
      </c>
      <c r="J23" s="57">
        <v>8.7725764835974935</v>
      </c>
      <c r="K23" s="57">
        <v>16.565445026178011</v>
      </c>
      <c r="L23" s="57">
        <v>19.964850615114234</v>
      </c>
      <c r="M23" s="57">
        <v>26.76081200353045</v>
      </c>
      <c r="N23" s="57">
        <v>28.203883495145632</v>
      </c>
    </row>
    <row r="24" spans="1:16" x14ac:dyDescent="0.35">
      <c r="A24" s="3" t="s">
        <v>244</v>
      </c>
      <c r="B24" s="57">
        <v>19.334514668241781</v>
      </c>
      <c r="C24" s="57">
        <v>22.011989509179468</v>
      </c>
      <c r="D24" s="57">
        <v>18.802747791952896</v>
      </c>
      <c r="E24" s="57">
        <v>20.931627349060374</v>
      </c>
      <c r="F24" s="57">
        <v>17.900204043776665</v>
      </c>
      <c r="G24" s="57">
        <v>24.008851189378571</v>
      </c>
      <c r="H24" s="57">
        <v>17.292250233426703</v>
      </c>
      <c r="I24" s="57">
        <v>18.780158270604129</v>
      </c>
      <c r="J24" s="57">
        <v>6.694636993797884</v>
      </c>
      <c r="K24" s="57">
        <v>12.75662396911739</v>
      </c>
      <c r="L24" s="57">
        <v>12.752206809583857</v>
      </c>
      <c r="M24" s="57">
        <v>16.706408345752607</v>
      </c>
      <c r="N24" s="57">
        <v>22.129008202833706</v>
      </c>
    </row>
    <row r="25" spans="1:16" ht="26" x14ac:dyDescent="0.35">
      <c r="A25" s="11" t="s">
        <v>245</v>
      </c>
      <c r="B25" s="56">
        <v>21.526491293071508</v>
      </c>
      <c r="C25" s="56">
        <v>20.337711069418386</v>
      </c>
      <c r="D25" s="56">
        <v>21.141279337321674</v>
      </c>
      <c r="E25" s="56">
        <v>21.435018050541515</v>
      </c>
      <c r="F25" s="56">
        <v>18.619514273540691</v>
      </c>
      <c r="G25" s="56">
        <v>24.034444539176398</v>
      </c>
      <c r="H25" s="56">
        <v>18.6054480041117</v>
      </c>
      <c r="I25" s="56">
        <v>22.926335330351868</v>
      </c>
      <c r="J25" s="56">
        <v>6.83985284180494</v>
      </c>
      <c r="K25" s="56">
        <v>11.961410126215002</v>
      </c>
      <c r="L25" s="56">
        <v>9.3259937271970816</v>
      </c>
      <c r="M25" s="56">
        <v>18.212192865220519</v>
      </c>
      <c r="N25" s="56">
        <v>21.760375682193171</v>
      </c>
    </row>
    <row r="26" spans="1:16" x14ac:dyDescent="0.35">
      <c r="A26" s="3" t="s">
        <v>246</v>
      </c>
      <c r="B26" s="57">
        <v>24.814875761066315</v>
      </c>
      <c r="C26" s="57">
        <v>22.702982244440616</v>
      </c>
      <c r="D26" s="57">
        <v>22.292786191174077</v>
      </c>
      <c r="E26" s="57">
        <v>26.493592943917456</v>
      </c>
      <c r="F26" s="57">
        <v>23.79754794089909</v>
      </c>
      <c r="G26" s="57">
        <v>27.243491577335377</v>
      </c>
      <c r="H26" s="57">
        <v>25.129032258064516</v>
      </c>
      <c r="I26" s="57">
        <v>28.671328671328673</v>
      </c>
      <c r="J26" s="57">
        <v>8.7596166824132808</v>
      </c>
      <c r="K26" s="57">
        <v>16.106974623917338</v>
      </c>
      <c r="L26" s="57">
        <v>12.611775635814656</v>
      </c>
      <c r="M26" s="57">
        <v>25.071312143439282</v>
      </c>
      <c r="N26" s="57">
        <v>29.577990787999504</v>
      </c>
    </row>
    <row r="27" spans="1:16" ht="15" thickBot="1" x14ac:dyDescent="0.4">
      <c r="A27" s="3" t="s">
        <v>247</v>
      </c>
      <c r="B27" s="57">
        <v>17.291799109980929</v>
      </c>
      <c r="C27" s="57">
        <v>17.513891747273103</v>
      </c>
      <c r="D27" s="57">
        <v>19.644369178662149</v>
      </c>
      <c r="E27" s="57">
        <v>15.440741471110234</v>
      </c>
      <c r="F27" s="57">
        <v>12.488367764749675</v>
      </c>
      <c r="G27" s="57">
        <v>20.003846893633394</v>
      </c>
      <c r="H27" s="57">
        <v>11.216660577274389</v>
      </c>
      <c r="I27" s="57">
        <v>15.759529679499337</v>
      </c>
      <c r="J27" s="57">
        <v>4.4331641285956005</v>
      </c>
      <c r="K27" s="57">
        <v>8.174878556557946</v>
      </c>
      <c r="L27" s="57">
        <v>5.2909298345693099</v>
      </c>
      <c r="M27" s="57">
        <v>11.226395517742271</v>
      </c>
      <c r="N27" s="58">
        <v>13.63106796116505</v>
      </c>
      <c r="P27" s="107"/>
    </row>
    <row r="28" spans="1:16" x14ac:dyDescent="0.35">
      <c r="A28" s="227" t="s">
        <v>205</v>
      </c>
      <c r="B28" s="227"/>
      <c r="C28" s="227"/>
      <c r="D28" s="227"/>
      <c r="E28" s="227"/>
      <c r="F28" s="227"/>
      <c r="G28" s="227"/>
      <c r="H28" s="227"/>
      <c r="I28" s="227"/>
      <c r="J28" s="227"/>
      <c r="K28" s="227"/>
      <c r="L28" s="227"/>
      <c r="M28" s="227"/>
      <c r="N28" s="33"/>
      <c r="P28" s="107"/>
    </row>
    <row r="29" spans="1:16" x14ac:dyDescent="0.35">
      <c r="P29" s="107"/>
    </row>
    <row r="30" spans="1:16" x14ac:dyDescent="0.35">
      <c r="P30" s="107"/>
    </row>
    <row r="31" spans="1:16" x14ac:dyDescent="0.35">
      <c r="P31" s="107"/>
    </row>
    <row r="32" spans="1:16" x14ac:dyDescent="0.35">
      <c r="P32" s="107"/>
    </row>
    <row r="33" spans="16:16" x14ac:dyDescent="0.35">
      <c r="P33" s="107"/>
    </row>
    <row r="34" spans="16:16" x14ac:dyDescent="0.35">
      <c r="P34" s="107"/>
    </row>
    <row r="35" spans="16:16" x14ac:dyDescent="0.35">
      <c r="P35" s="107"/>
    </row>
    <row r="36" spans="16:16" x14ac:dyDescent="0.35">
      <c r="P36" s="107"/>
    </row>
    <row r="37" spans="16:16" x14ac:dyDescent="0.35">
      <c r="P37" s="107"/>
    </row>
    <row r="38" spans="16:16" x14ac:dyDescent="0.35">
      <c r="P38" s="107"/>
    </row>
    <row r="39" spans="16:16" x14ac:dyDescent="0.35">
      <c r="P39" s="107"/>
    </row>
    <row r="40" spans="16:16" x14ac:dyDescent="0.35">
      <c r="P40" s="107"/>
    </row>
    <row r="41" spans="16:16" x14ac:dyDescent="0.35">
      <c r="P41" s="107"/>
    </row>
    <row r="42" spans="16:16" x14ac:dyDescent="0.35">
      <c r="P42" s="107"/>
    </row>
  </sheetData>
  <mergeCells count="8">
    <mergeCell ref="P2:P3"/>
    <mergeCell ref="A28:M28"/>
    <mergeCell ref="A1:M1"/>
    <mergeCell ref="A2:M2"/>
    <mergeCell ref="A3:M3"/>
    <mergeCell ref="A4:M4"/>
    <mergeCell ref="A5:M5"/>
    <mergeCell ref="A6:M6"/>
  </mergeCells>
  <conditionalFormatting sqref="G9:N9">
    <cfRule type="cellIs" dxfId="1" priority="1" operator="greaterThan">
      <formula>0.4999</formula>
    </cfRule>
  </conditionalFormatting>
  <hyperlinks>
    <hyperlink ref="P2" location="INDICE!A1" display="INDICE" xr:uid="{22FCA260-F0E8-41CE-A754-A6A5AEB82C14}"/>
    <hyperlink ref="P2:P3" location="CONTENIDO!A1" display="Contenido" xr:uid="{CD598FE0-3390-4E73-BA9F-5EDC6B071219}"/>
  </hyperlinks>
  <pageMargins left="0.7" right="0.7" top="0.75" bottom="0.75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105F3-BF6C-4220-BE2C-499D4478DEEC}">
  <sheetPr>
    <tabColor rgb="FFF2DAB1"/>
    <pageSetUpPr fitToPage="1"/>
  </sheetPr>
  <dimension ref="A1:P42"/>
  <sheetViews>
    <sheetView showGridLines="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B7" sqref="B7:N7"/>
    </sheetView>
  </sheetViews>
  <sheetFormatPr baseColWidth="10" defaultColWidth="11.453125" defaultRowHeight="14.5" x14ac:dyDescent="0.35"/>
  <cols>
    <col min="1" max="1" width="18.54296875" customWidth="1"/>
    <col min="2" max="14" width="8.453125" customWidth="1"/>
  </cols>
  <sheetData>
    <row r="1" spans="1:16" x14ac:dyDescent="0.35">
      <c r="A1" s="224" t="s">
        <v>261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31"/>
      <c r="P1" s="36"/>
    </row>
    <row r="2" spans="1:16" ht="14.5" customHeight="1" x14ac:dyDescent="0.35">
      <c r="A2" s="224" t="s">
        <v>262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31"/>
      <c r="P2" s="222" t="s">
        <v>1</v>
      </c>
    </row>
    <row r="3" spans="1:16" ht="14.5" customHeight="1" x14ac:dyDescent="0.35">
      <c r="A3" s="224" t="s">
        <v>210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31"/>
      <c r="P3" s="222"/>
    </row>
    <row r="4" spans="1:16" x14ac:dyDescent="0.35">
      <c r="A4" s="224" t="s">
        <v>196</v>
      </c>
      <c r="B4" s="224"/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31"/>
      <c r="P4" s="36"/>
    </row>
    <row r="5" spans="1:16" x14ac:dyDescent="0.35">
      <c r="A5" s="224" t="s">
        <v>256</v>
      </c>
      <c r="B5" s="224"/>
      <c r="C5" s="224"/>
      <c r="D5" s="224"/>
      <c r="E5" s="224"/>
      <c r="F5" s="224"/>
      <c r="G5" s="224"/>
      <c r="H5" s="224"/>
      <c r="I5" s="224"/>
      <c r="J5" s="224"/>
      <c r="K5" s="224"/>
      <c r="L5" s="224"/>
      <c r="M5" s="224"/>
      <c r="N5" s="31"/>
      <c r="P5" s="36"/>
    </row>
    <row r="6" spans="1:16" x14ac:dyDescent="0.35">
      <c r="A6" s="31"/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4"/>
      <c r="N6" s="4"/>
      <c r="P6" s="36"/>
    </row>
    <row r="7" spans="1:16" x14ac:dyDescent="0.35">
      <c r="A7" s="193" t="s">
        <v>212</v>
      </c>
      <c r="B7" s="202">
        <v>2010</v>
      </c>
      <c r="C7" s="202">
        <v>2011</v>
      </c>
      <c r="D7" s="202">
        <v>2012</v>
      </c>
      <c r="E7" s="202">
        <v>2013</v>
      </c>
      <c r="F7" s="202">
        <v>2014</v>
      </c>
      <c r="G7" s="202">
        <v>2015</v>
      </c>
      <c r="H7" s="202">
        <v>2016</v>
      </c>
      <c r="I7" s="202">
        <v>2017</v>
      </c>
      <c r="J7" s="202">
        <v>2018</v>
      </c>
      <c r="K7" s="202">
        <v>2019</v>
      </c>
      <c r="L7" s="202">
        <v>2020</v>
      </c>
      <c r="M7" s="203">
        <v>2021</v>
      </c>
      <c r="N7" s="203">
        <v>2022</v>
      </c>
      <c r="P7" s="36"/>
    </row>
    <row r="8" spans="1:16" x14ac:dyDescent="0.35">
      <c r="A8" s="10" t="s">
        <v>213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4"/>
      <c r="N8" s="4"/>
      <c r="P8" s="107"/>
    </row>
    <row r="9" spans="1:16" x14ac:dyDescent="0.35">
      <c r="A9" s="11" t="s">
        <v>214</v>
      </c>
      <c r="B9" s="51">
        <v>1870</v>
      </c>
      <c r="C9" s="51">
        <v>2021</v>
      </c>
      <c r="D9" s="51">
        <v>3524</v>
      </c>
      <c r="E9" s="51">
        <v>5885</v>
      </c>
      <c r="F9" s="51">
        <v>8192</v>
      </c>
      <c r="G9" s="51">
        <v>9768</v>
      </c>
      <c r="H9" s="51">
        <v>10418</v>
      </c>
      <c r="I9" s="51">
        <v>10957</v>
      </c>
      <c r="J9" s="51">
        <v>12432</v>
      </c>
      <c r="K9" s="51">
        <v>12956</v>
      </c>
      <c r="L9" s="51">
        <v>15587</v>
      </c>
      <c r="M9" s="51">
        <f>+M16+M23</f>
        <v>15253</v>
      </c>
      <c r="N9" s="51">
        <v>13921</v>
      </c>
      <c r="P9" s="22"/>
    </row>
    <row r="10" spans="1:16" ht="26" x14ac:dyDescent="0.35">
      <c r="A10" s="11" t="s">
        <v>245</v>
      </c>
      <c r="B10" s="51">
        <v>1870</v>
      </c>
      <c r="C10" s="51">
        <v>2021</v>
      </c>
      <c r="D10" s="51">
        <v>3524</v>
      </c>
      <c r="E10" s="51">
        <v>5885</v>
      </c>
      <c r="F10" s="51">
        <v>8192</v>
      </c>
      <c r="G10" s="51">
        <v>9768</v>
      </c>
      <c r="H10" s="51">
        <v>10418</v>
      </c>
      <c r="I10" s="51">
        <v>10957</v>
      </c>
      <c r="J10" s="51">
        <v>12432</v>
      </c>
      <c r="K10" s="51">
        <v>12956</v>
      </c>
      <c r="L10" s="51">
        <v>15587</v>
      </c>
      <c r="M10" s="51">
        <f>+M17+M24</f>
        <v>15253</v>
      </c>
      <c r="N10" s="51">
        <v>13921</v>
      </c>
    </row>
    <row r="11" spans="1:16" x14ac:dyDescent="0.35">
      <c r="A11" s="3" t="s">
        <v>246</v>
      </c>
      <c r="B11" s="52">
        <v>951</v>
      </c>
      <c r="C11" s="52">
        <v>1029</v>
      </c>
      <c r="D11" s="52">
        <v>2134</v>
      </c>
      <c r="E11" s="52">
        <v>3399</v>
      </c>
      <c r="F11" s="52">
        <v>4127</v>
      </c>
      <c r="G11" s="52">
        <v>4279</v>
      </c>
      <c r="H11" s="52">
        <v>4527</v>
      </c>
      <c r="I11" s="52">
        <v>5007</v>
      </c>
      <c r="J11" s="52">
        <v>5444</v>
      </c>
      <c r="K11" s="52">
        <v>5762</v>
      </c>
      <c r="L11" s="52">
        <v>7421</v>
      </c>
      <c r="M11" s="52">
        <f>+M18+M25</f>
        <v>6673</v>
      </c>
      <c r="N11" s="52">
        <v>6802</v>
      </c>
    </row>
    <row r="12" spans="1:16" x14ac:dyDescent="0.35">
      <c r="A12" s="3" t="s">
        <v>247</v>
      </c>
      <c r="B12" s="52">
        <v>523</v>
      </c>
      <c r="C12" s="52">
        <v>587</v>
      </c>
      <c r="D12" s="52">
        <v>910</v>
      </c>
      <c r="E12" s="52">
        <v>1721</v>
      </c>
      <c r="F12" s="52">
        <v>2535</v>
      </c>
      <c r="G12" s="52">
        <v>3212</v>
      </c>
      <c r="H12" s="52">
        <v>3099</v>
      </c>
      <c r="I12" s="52">
        <v>3221</v>
      </c>
      <c r="J12" s="52">
        <v>4012</v>
      </c>
      <c r="K12" s="52">
        <v>3815</v>
      </c>
      <c r="L12" s="52">
        <v>4710</v>
      </c>
      <c r="M12" s="52">
        <f>+M19+M26</f>
        <v>4614</v>
      </c>
      <c r="N12" s="52">
        <v>3720</v>
      </c>
    </row>
    <row r="13" spans="1:16" x14ac:dyDescent="0.35">
      <c r="A13" s="3" t="s">
        <v>248</v>
      </c>
      <c r="B13" s="52">
        <v>396</v>
      </c>
      <c r="C13" s="52">
        <v>405</v>
      </c>
      <c r="D13" s="52">
        <v>480</v>
      </c>
      <c r="E13" s="52">
        <v>765</v>
      </c>
      <c r="F13" s="52">
        <v>1530</v>
      </c>
      <c r="G13" s="52">
        <v>2277</v>
      </c>
      <c r="H13" s="52">
        <v>2792</v>
      </c>
      <c r="I13" s="52">
        <v>2729</v>
      </c>
      <c r="J13" s="52">
        <v>2976</v>
      </c>
      <c r="K13" s="52">
        <v>3379</v>
      </c>
      <c r="L13" s="52">
        <v>3456</v>
      </c>
      <c r="M13" s="52">
        <f>+M20+M27</f>
        <v>3966</v>
      </c>
      <c r="N13" s="52">
        <v>3399</v>
      </c>
    </row>
    <row r="14" spans="1:16" x14ac:dyDescent="0.35">
      <c r="A14" s="3"/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</row>
    <row r="15" spans="1:16" x14ac:dyDescent="0.35">
      <c r="A15" s="1" t="s">
        <v>223</v>
      </c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</row>
    <row r="16" spans="1:16" x14ac:dyDescent="0.35">
      <c r="A16" s="11" t="s">
        <v>214</v>
      </c>
      <c r="B16" s="51">
        <v>1829</v>
      </c>
      <c r="C16" s="51">
        <v>1975</v>
      </c>
      <c r="D16" s="51">
        <v>3377</v>
      </c>
      <c r="E16" s="51">
        <v>5700</v>
      </c>
      <c r="F16" s="51">
        <v>7945</v>
      </c>
      <c r="G16" s="51">
        <v>9463</v>
      </c>
      <c r="H16" s="51">
        <v>10142</v>
      </c>
      <c r="I16" s="51">
        <v>10646</v>
      </c>
      <c r="J16" s="51">
        <v>12103</v>
      </c>
      <c r="K16" s="51">
        <v>12758</v>
      </c>
      <c r="L16" s="51">
        <v>14458</v>
      </c>
      <c r="M16" s="51">
        <f>+M17</f>
        <v>14011</v>
      </c>
      <c r="N16" s="51">
        <v>12782</v>
      </c>
    </row>
    <row r="17" spans="1:16" ht="26" x14ac:dyDescent="0.35">
      <c r="A17" s="11" t="s">
        <v>245</v>
      </c>
      <c r="B17" s="51">
        <v>1829</v>
      </c>
      <c r="C17" s="51">
        <v>1975</v>
      </c>
      <c r="D17" s="51">
        <v>3377</v>
      </c>
      <c r="E17" s="51">
        <v>5700</v>
      </c>
      <c r="F17" s="51">
        <v>7945</v>
      </c>
      <c r="G17" s="51">
        <v>9463</v>
      </c>
      <c r="H17" s="51">
        <v>10142</v>
      </c>
      <c r="I17" s="51">
        <v>10646</v>
      </c>
      <c r="J17" s="51">
        <v>12103</v>
      </c>
      <c r="K17" s="51">
        <v>12758</v>
      </c>
      <c r="L17" s="51">
        <v>14458</v>
      </c>
      <c r="M17" s="51">
        <f>+M18+M19+M20</f>
        <v>14011</v>
      </c>
      <c r="N17" s="51">
        <v>12782</v>
      </c>
    </row>
    <row r="18" spans="1:16" x14ac:dyDescent="0.35">
      <c r="A18" s="3" t="s">
        <v>246</v>
      </c>
      <c r="B18" s="52">
        <v>933</v>
      </c>
      <c r="C18" s="52">
        <v>1009</v>
      </c>
      <c r="D18" s="52">
        <v>2036</v>
      </c>
      <c r="E18" s="52">
        <v>3292</v>
      </c>
      <c r="F18" s="52">
        <v>3997</v>
      </c>
      <c r="G18" s="52">
        <v>4141</v>
      </c>
      <c r="H18" s="52">
        <v>4423</v>
      </c>
      <c r="I18" s="52">
        <v>4890</v>
      </c>
      <c r="J18" s="52">
        <v>5293</v>
      </c>
      <c r="K18" s="52">
        <v>5667</v>
      </c>
      <c r="L18" s="52">
        <v>6596</v>
      </c>
      <c r="M18" s="52">
        <v>5982</v>
      </c>
      <c r="N18" s="52">
        <v>6047</v>
      </c>
    </row>
    <row r="19" spans="1:16" x14ac:dyDescent="0.35">
      <c r="A19" s="3" t="s">
        <v>247</v>
      </c>
      <c r="B19" s="52">
        <v>508</v>
      </c>
      <c r="C19" s="52">
        <v>570</v>
      </c>
      <c r="D19" s="52">
        <v>879</v>
      </c>
      <c r="E19" s="52">
        <v>1668</v>
      </c>
      <c r="F19" s="52">
        <v>2464</v>
      </c>
      <c r="G19" s="52">
        <v>3112</v>
      </c>
      <c r="H19" s="52">
        <v>3023</v>
      </c>
      <c r="I19" s="52">
        <v>3141</v>
      </c>
      <c r="J19" s="52">
        <v>3899</v>
      </c>
      <c r="K19" s="52">
        <v>3757</v>
      </c>
      <c r="L19" s="52">
        <v>4508</v>
      </c>
      <c r="M19" s="52">
        <v>4254</v>
      </c>
      <c r="N19" s="52">
        <v>3470</v>
      </c>
    </row>
    <row r="20" spans="1:16" x14ac:dyDescent="0.35">
      <c r="A20" s="3" t="s">
        <v>248</v>
      </c>
      <c r="B20" s="52">
        <v>388</v>
      </c>
      <c r="C20" s="52">
        <v>396</v>
      </c>
      <c r="D20" s="52">
        <v>462</v>
      </c>
      <c r="E20" s="52">
        <v>740</v>
      </c>
      <c r="F20" s="52">
        <v>1484</v>
      </c>
      <c r="G20" s="52">
        <v>2210</v>
      </c>
      <c r="H20" s="52">
        <v>2696</v>
      </c>
      <c r="I20" s="52">
        <v>2615</v>
      </c>
      <c r="J20" s="52">
        <v>2911</v>
      </c>
      <c r="K20" s="52">
        <v>3334</v>
      </c>
      <c r="L20" s="52">
        <v>3354</v>
      </c>
      <c r="M20" s="52">
        <v>3775</v>
      </c>
      <c r="N20" s="52">
        <v>3265</v>
      </c>
    </row>
    <row r="21" spans="1:16" x14ac:dyDescent="0.35">
      <c r="A21" s="3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</row>
    <row r="22" spans="1:16" x14ac:dyDescent="0.35">
      <c r="A22" s="1" t="s">
        <v>224</v>
      </c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</row>
    <row r="23" spans="1:16" x14ac:dyDescent="0.35">
      <c r="A23" s="11" t="s">
        <v>214</v>
      </c>
      <c r="B23" s="51">
        <v>41</v>
      </c>
      <c r="C23" s="51">
        <v>46</v>
      </c>
      <c r="D23" s="51">
        <v>147</v>
      </c>
      <c r="E23" s="51">
        <v>185</v>
      </c>
      <c r="F23" s="51">
        <v>247</v>
      </c>
      <c r="G23" s="51">
        <v>305</v>
      </c>
      <c r="H23" s="51">
        <v>276</v>
      </c>
      <c r="I23" s="51">
        <v>311</v>
      </c>
      <c r="J23" s="51">
        <v>329</v>
      </c>
      <c r="K23" s="51">
        <v>198</v>
      </c>
      <c r="L23" s="51">
        <v>1129</v>
      </c>
      <c r="M23" s="51">
        <f>+M24</f>
        <v>1242</v>
      </c>
      <c r="N23" s="51">
        <v>1139</v>
      </c>
    </row>
    <row r="24" spans="1:16" ht="26" x14ac:dyDescent="0.35">
      <c r="A24" s="11" t="s">
        <v>245</v>
      </c>
      <c r="B24" s="51">
        <v>41</v>
      </c>
      <c r="C24" s="51">
        <v>46</v>
      </c>
      <c r="D24" s="51">
        <v>147</v>
      </c>
      <c r="E24" s="51">
        <v>185</v>
      </c>
      <c r="F24" s="51">
        <v>247</v>
      </c>
      <c r="G24" s="51">
        <v>305</v>
      </c>
      <c r="H24" s="51">
        <v>276</v>
      </c>
      <c r="I24" s="51">
        <v>311</v>
      </c>
      <c r="J24" s="51">
        <v>329</v>
      </c>
      <c r="K24" s="51">
        <v>198</v>
      </c>
      <c r="L24" s="51">
        <v>1129</v>
      </c>
      <c r="M24" s="51">
        <f>+M25+M26+M27</f>
        <v>1242</v>
      </c>
      <c r="N24" s="51">
        <v>1139</v>
      </c>
    </row>
    <row r="25" spans="1:16" x14ac:dyDescent="0.35">
      <c r="A25" s="3" t="s">
        <v>246</v>
      </c>
      <c r="B25" s="52">
        <v>18</v>
      </c>
      <c r="C25" s="52">
        <v>20</v>
      </c>
      <c r="D25" s="52">
        <v>98</v>
      </c>
      <c r="E25" s="52">
        <v>107</v>
      </c>
      <c r="F25" s="52">
        <v>130</v>
      </c>
      <c r="G25" s="52">
        <v>138</v>
      </c>
      <c r="H25" s="52">
        <v>104</v>
      </c>
      <c r="I25" s="52">
        <v>117</v>
      </c>
      <c r="J25" s="52">
        <v>151</v>
      </c>
      <c r="K25" s="52">
        <v>95</v>
      </c>
      <c r="L25" s="52">
        <v>825</v>
      </c>
      <c r="M25" s="52">
        <v>691</v>
      </c>
      <c r="N25" s="52">
        <v>755</v>
      </c>
    </row>
    <row r="26" spans="1:16" x14ac:dyDescent="0.35">
      <c r="A26" s="3" t="s">
        <v>247</v>
      </c>
      <c r="B26" s="52">
        <v>15</v>
      </c>
      <c r="C26" s="52">
        <v>17</v>
      </c>
      <c r="D26" s="52">
        <v>31</v>
      </c>
      <c r="E26" s="52">
        <v>53</v>
      </c>
      <c r="F26" s="52">
        <v>71</v>
      </c>
      <c r="G26" s="52">
        <v>100</v>
      </c>
      <c r="H26" s="52">
        <v>76</v>
      </c>
      <c r="I26" s="52">
        <v>80</v>
      </c>
      <c r="J26" s="52">
        <v>113</v>
      </c>
      <c r="K26" s="52">
        <v>58</v>
      </c>
      <c r="L26" s="52">
        <v>202</v>
      </c>
      <c r="M26" s="52">
        <v>360</v>
      </c>
      <c r="N26" s="52">
        <v>250</v>
      </c>
    </row>
    <row r="27" spans="1:16" ht="15" thickBot="1" x14ac:dyDescent="0.4">
      <c r="A27" s="47" t="s">
        <v>248</v>
      </c>
      <c r="B27" s="54">
        <v>8</v>
      </c>
      <c r="C27" s="54">
        <v>9</v>
      </c>
      <c r="D27" s="54">
        <v>18</v>
      </c>
      <c r="E27" s="54">
        <v>25</v>
      </c>
      <c r="F27" s="54">
        <v>46</v>
      </c>
      <c r="G27" s="54">
        <v>67</v>
      </c>
      <c r="H27" s="54">
        <v>96</v>
      </c>
      <c r="I27" s="54">
        <v>114</v>
      </c>
      <c r="J27" s="54">
        <v>65</v>
      </c>
      <c r="K27" s="54">
        <v>45</v>
      </c>
      <c r="L27" s="54">
        <v>102</v>
      </c>
      <c r="M27" s="54">
        <v>191</v>
      </c>
      <c r="N27" s="55">
        <v>134</v>
      </c>
      <c r="P27" s="107"/>
    </row>
    <row r="28" spans="1:16" x14ac:dyDescent="0.35">
      <c r="A28" s="223" t="s">
        <v>205</v>
      </c>
      <c r="B28" s="223"/>
      <c r="C28" s="223"/>
      <c r="D28" s="223"/>
      <c r="E28" s="223"/>
      <c r="F28" s="223"/>
      <c r="G28" s="223"/>
      <c r="H28" s="33"/>
      <c r="I28" s="33"/>
      <c r="J28" s="33"/>
      <c r="K28" s="33"/>
      <c r="L28" s="33"/>
      <c r="M28" s="4"/>
      <c r="N28" s="4"/>
      <c r="P28" s="107"/>
    </row>
    <row r="29" spans="1:16" x14ac:dyDescent="0.35">
      <c r="P29" s="107"/>
    </row>
    <row r="30" spans="1:16" x14ac:dyDescent="0.35">
      <c r="P30" s="107"/>
    </row>
    <row r="31" spans="1:16" x14ac:dyDescent="0.35">
      <c r="P31" s="107"/>
    </row>
    <row r="32" spans="1:16" x14ac:dyDescent="0.35">
      <c r="P32" s="107"/>
    </row>
    <row r="33" spans="16:16" x14ac:dyDescent="0.35">
      <c r="P33" s="107"/>
    </row>
    <row r="34" spans="16:16" x14ac:dyDescent="0.35">
      <c r="P34" s="107"/>
    </row>
    <row r="35" spans="16:16" x14ac:dyDescent="0.35">
      <c r="P35" s="107"/>
    </row>
    <row r="36" spans="16:16" x14ac:dyDescent="0.35">
      <c r="P36" s="107"/>
    </row>
    <row r="37" spans="16:16" x14ac:dyDescent="0.35">
      <c r="P37" s="107"/>
    </row>
    <row r="38" spans="16:16" x14ac:dyDescent="0.35">
      <c r="P38" s="107"/>
    </row>
    <row r="39" spans="16:16" x14ac:dyDescent="0.35">
      <c r="P39" s="107"/>
    </row>
    <row r="40" spans="16:16" x14ac:dyDescent="0.35">
      <c r="P40" s="107"/>
    </row>
    <row r="41" spans="16:16" x14ac:dyDescent="0.35">
      <c r="P41" s="107"/>
    </row>
    <row r="42" spans="16:16" x14ac:dyDescent="0.35">
      <c r="P42" s="107"/>
    </row>
  </sheetData>
  <mergeCells count="7">
    <mergeCell ref="P2:P3"/>
    <mergeCell ref="A28:G28"/>
    <mergeCell ref="A1:M1"/>
    <mergeCell ref="A2:M2"/>
    <mergeCell ref="A3:M3"/>
    <mergeCell ref="A4:M4"/>
    <mergeCell ref="A5:M5"/>
  </mergeCells>
  <hyperlinks>
    <hyperlink ref="P2" location="INDICE!A1" display="INDICE" xr:uid="{D425556D-DF41-4E79-BA9F-5D55C46533D7}"/>
    <hyperlink ref="P2:P3" location="CONTENIDO!A1" display="Contenido" xr:uid="{8CCE5005-E0E9-40F7-833A-EFBE60FC8C26}"/>
  </hyperlinks>
  <pageMargins left="0.7" right="0.7" top="0.75" bottom="0.75" header="0.3" footer="0.3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204B6B-3B1C-4B39-811E-4C221A37A2B9}">
  <sheetPr>
    <tabColor rgb="FFF2DAB1"/>
    <pageSetUpPr fitToPage="1"/>
  </sheetPr>
  <dimension ref="A1:P42"/>
  <sheetViews>
    <sheetView showGridLines="0" zoomScale="110" zoomScaleNormal="11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8" sqref="B8:N8"/>
    </sheetView>
  </sheetViews>
  <sheetFormatPr baseColWidth="10" defaultColWidth="11.453125" defaultRowHeight="14.5" x14ac:dyDescent="0.35"/>
  <cols>
    <col min="1" max="1" width="18.54296875" customWidth="1"/>
    <col min="2" max="14" width="8.453125" customWidth="1"/>
  </cols>
  <sheetData>
    <row r="1" spans="1:16" x14ac:dyDescent="0.35">
      <c r="A1" s="224" t="s">
        <v>263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31"/>
      <c r="P1" s="36"/>
    </row>
    <row r="2" spans="1:16" ht="14.5" customHeight="1" x14ac:dyDescent="0.35">
      <c r="A2" s="224" t="s">
        <v>262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31"/>
      <c r="P2" s="222" t="s">
        <v>1</v>
      </c>
    </row>
    <row r="3" spans="1:16" ht="14.5" customHeight="1" x14ac:dyDescent="0.35">
      <c r="A3" s="224" t="s">
        <v>210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31"/>
      <c r="P3" s="222"/>
    </row>
    <row r="4" spans="1:16" x14ac:dyDescent="0.35">
      <c r="A4" s="224" t="s">
        <v>196</v>
      </c>
      <c r="B4" s="224"/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31"/>
      <c r="P4" s="36"/>
    </row>
    <row r="5" spans="1:16" x14ac:dyDescent="0.35">
      <c r="A5" s="224" t="s">
        <v>256</v>
      </c>
      <c r="B5" s="224"/>
      <c r="C5" s="224"/>
      <c r="D5" s="224"/>
      <c r="E5" s="224"/>
      <c r="F5" s="224"/>
      <c r="G5" s="224"/>
      <c r="H5" s="224"/>
      <c r="I5" s="224"/>
      <c r="J5" s="224"/>
      <c r="K5" s="224"/>
      <c r="L5" s="224"/>
      <c r="M5" s="224"/>
      <c r="N5" s="31"/>
      <c r="P5" s="36"/>
    </row>
    <row r="6" spans="1:16" x14ac:dyDescent="0.35">
      <c r="A6" s="225" t="s">
        <v>207</v>
      </c>
      <c r="B6" s="225"/>
      <c r="C6" s="225"/>
      <c r="D6" s="225"/>
      <c r="E6" s="225"/>
      <c r="F6" s="225"/>
      <c r="G6" s="225"/>
      <c r="H6" s="225"/>
      <c r="I6" s="225"/>
      <c r="J6" s="225"/>
      <c r="K6" s="225"/>
      <c r="L6" s="225"/>
      <c r="M6" s="225"/>
      <c r="N6" s="34"/>
      <c r="P6" s="36"/>
    </row>
    <row r="7" spans="1:16" x14ac:dyDescent="0.35">
      <c r="A7" s="34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P7" s="36"/>
    </row>
    <row r="8" spans="1:16" x14ac:dyDescent="0.35">
      <c r="A8" s="193" t="s">
        <v>212</v>
      </c>
      <c r="B8" s="202">
        <v>2010</v>
      </c>
      <c r="C8" s="202">
        <v>2011</v>
      </c>
      <c r="D8" s="202">
        <v>2012</v>
      </c>
      <c r="E8" s="202">
        <v>2013</v>
      </c>
      <c r="F8" s="202">
        <v>2014</v>
      </c>
      <c r="G8" s="202">
        <v>2015</v>
      </c>
      <c r="H8" s="202">
        <v>2016</v>
      </c>
      <c r="I8" s="202">
        <v>2017</v>
      </c>
      <c r="J8" s="202">
        <v>2018</v>
      </c>
      <c r="K8" s="202">
        <v>2019</v>
      </c>
      <c r="L8" s="202">
        <v>2020</v>
      </c>
      <c r="M8" s="203">
        <v>2021</v>
      </c>
      <c r="N8" s="203">
        <v>2022</v>
      </c>
      <c r="P8" s="36"/>
    </row>
    <row r="9" spans="1:16" x14ac:dyDescent="0.35">
      <c r="A9" s="1" t="s">
        <v>223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6"/>
      <c r="N9" s="6"/>
      <c r="P9" s="22"/>
    </row>
    <row r="10" spans="1:16" x14ac:dyDescent="0.35">
      <c r="A10" s="11" t="s">
        <v>214</v>
      </c>
      <c r="B10" s="56">
        <v>97.807486631016033</v>
      </c>
      <c r="C10" s="56">
        <v>97.723899059871357</v>
      </c>
      <c r="D10" s="56">
        <v>95.828603859250848</v>
      </c>
      <c r="E10" s="56">
        <v>96.856414613423965</v>
      </c>
      <c r="F10" s="56">
        <v>96.98486328125</v>
      </c>
      <c r="G10" s="56">
        <v>96.877559377559379</v>
      </c>
      <c r="H10" s="56">
        <v>97.35073910539451</v>
      </c>
      <c r="I10" s="56">
        <v>97.161631833531075</v>
      </c>
      <c r="J10" s="56">
        <v>97.353603603603602</v>
      </c>
      <c r="K10" s="56">
        <v>98.471750540290216</v>
      </c>
      <c r="L10" s="56">
        <v>92.756784499903773</v>
      </c>
      <c r="M10" s="56">
        <v>91.857339539762677</v>
      </c>
      <c r="N10" s="56">
        <v>91.818116514618197</v>
      </c>
    </row>
    <row r="11" spans="1:16" ht="26" x14ac:dyDescent="0.35">
      <c r="A11" s="11" t="s">
        <v>245</v>
      </c>
      <c r="B11" s="56">
        <v>97.807486631016033</v>
      </c>
      <c r="C11" s="56">
        <v>97.723899059871357</v>
      </c>
      <c r="D11" s="56">
        <v>95.828603859250848</v>
      </c>
      <c r="E11" s="56">
        <v>96.856414613423965</v>
      </c>
      <c r="F11" s="56">
        <v>96.98486328125</v>
      </c>
      <c r="G11" s="56">
        <v>96.877559377559379</v>
      </c>
      <c r="H11" s="56">
        <v>97.35073910539451</v>
      </c>
      <c r="I11" s="56">
        <v>97.161631833531075</v>
      </c>
      <c r="J11" s="56">
        <v>97.353603603603602</v>
      </c>
      <c r="K11" s="56">
        <v>98.471750540290216</v>
      </c>
      <c r="L11" s="56">
        <v>92.756784499903773</v>
      </c>
      <c r="M11" s="56">
        <v>91.857339539762677</v>
      </c>
      <c r="N11" s="56">
        <v>91.818116514618197</v>
      </c>
    </row>
    <row r="12" spans="1:16" x14ac:dyDescent="0.35">
      <c r="A12" s="3" t="s">
        <v>246</v>
      </c>
      <c r="B12" s="57">
        <v>98.107255520504737</v>
      </c>
      <c r="C12" s="57">
        <v>98.056365403304184</v>
      </c>
      <c r="D12" s="57">
        <v>95.407685098406745</v>
      </c>
      <c r="E12" s="57">
        <v>96.852015298617246</v>
      </c>
      <c r="F12" s="57">
        <v>96.850012115338018</v>
      </c>
      <c r="G12" s="57">
        <v>96.774947417620936</v>
      </c>
      <c r="H12" s="57">
        <v>97.702672851778217</v>
      </c>
      <c r="I12" s="57">
        <v>97.663271420011995</v>
      </c>
      <c r="J12" s="57">
        <v>97.226304188096989</v>
      </c>
      <c r="K12" s="57">
        <v>98.351266921207909</v>
      </c>
      <c r="L12" s="57">
        <v>88.88289987872254</v>
      </c>
      <c r="M12" s="57">
        <v>89.644837404465761</v>
      </c>
      <c r="N12" s="57">
        <v>88.900323434284033</v>
      </c>
    </row>
    <row r="13" spans="1:16" x14ac:dyDescent="0.35">
      <c r="A13" s="3" t="s">
        <v>247</v>
      </c>
      <c r="B13" s="57">
        <v>97.131931166347997</v>
      </c>
      <c r="C13" s="57">
        <v>97.103918228279383</v>
      </c>
      <c r="D13" s="57">
        <v>96.593406593406598</v>
      </c>
      <c r="E13" s="57">
        <v>96.920395119116804</v>
      </c>
      <c r="F13" s="57">
        <v>97.199211045364891</v>
      </c>
      <c r="G13" s="57">
        <v>96.886674968866743</v>
      </c>
      <c r="H13" s="57">
        <v>97.547595998709255</v>
      </c>
      <c r="I13" s="57">
        <v>97.516299285936043</v>
      </c>
      <c r="J13" s="57">
        <v>97.183449651046857</v>
      </c>
      <c r="K13" s="57">
        <v>98.479685452162514</v>
      </c>
      <c r="L13" s="57">
        <v>95.711252653927815</v>
      </c>
      <c r="M13" s="57">
        <v>92.197659297789329</v>
      </c>
      <c r="N13" s="57">
        <v>93.27956989247312</v>
      </c>
    </row>
    <row r="14" spans="1:16" x14ac:dyDescent="0.35">
      <c r="A14" s="3" t="s">
        <v>248</v>
      </c>
      <c r="B14" s="57">
        <v>97.979797979797979</v>
      </c>
      <c r="C14" s="57">
        <v>97.777777777777771</v>
      </c>
      <c r="D14" s="57">
        <v>96.25</v>
      </c>
      <c r="E14" s="57">
        <v>96.732026143790847</v>
      </c>
      <c r="F14" s="57">
        <v>96.993464052287578</v>
      </c>
      <c r="G14" s="57">
        <v>97.057531840140527</v>
      </c>
      <c r="H14" s="57">
        <v>96.561604584527217</v>
      </c>
      <c r="I14" s="57">
        <v>95.822645657750087</v>
      </c>
      <c r="J14" s="57">
        <v>97.81586021505376</v>
      </c>
      <c r="K14" s="57">
        <v>98.668245042912105</v>
      </c>
      <c r="L14" s="57">
        <v>97.048611111111114</v>
      </c>
      <c r="M14" s="57">
        <v>95.184064548663642</v>
      </c>
      <c r="N14" s="57">
        <v>96.057664018829072</v>
      </c>
    </row>
    <row r="15" spans="1:16" x14ac:dyDescent="0.35">
      <c r="A15" s="3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</row>
    <row r="16" spans="1:16" x14ac:dyDescent="0.35">
      <c r="A16" s="1" t="s">
        <v>224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</row>
    <row r="17" spans="1:16" x14ac:dyDescent="0.35">
      <c r="A17" s="11" t="s">
        <v>214</v>
      </c>
      <c r="B17" s="56">
        <v>2.1925133689839575</v>
      </c>
      <c r="C17" s="56">
        <v>2.2761009401286492</v>
      </c>
      <c r="D17" s="56">
        <v>4.1713961407491489</v>
      </c>
      <c r="E17" s="56">
        <v>3.1435853865760408</v>
      </c>
      <c r="F17" s="56">
        <v>3.01513671875</v>
      </c>
      <c r="G17" s="56">
        <v>3.1224406224406227</v>
      </c>
      <c r="H17" s="56">
        <v>2.6492608946054905</v>
      </c>
      <c r="I17" s="56">
        <v>2.838368166468924</v>
      </c>
      <c r="J17" s="56">
        <v>2.6463963963963963</v>
      </c>
      <c r="K17" s="56">
        <v>1.5282494597097871</v>
      </c>
      <c r="L17" s="56">
        <v>7.2432155000962339</v>
      </c>
      <c r="M17" s="56">
        <v>8.1426604602373303</v>
      </c>
      <c r="N17" s="56">
        <v>8.1818834853817961</v>
      </c>
    </row>
    <row r="18" spans="1:16" ht="26" x14ac:dyDescent="0.35">
      <c r="A18" s="11" t="s">
        <v>245</v>
      </c>
      <c r="B18" s="56">
        <v>2.1925133689839575</v>
      </c>
      <c r="C18" s="56">
        <v>2.2761009401286492</v>
      </c>
      <c r="D18" s="56">
        <v>4.1713961407491489</v>
      </c>
      <c r="E18" s="56">
        <v>3.1435853865760408</v>
      </c>
      <c r="F18" s="56">
        <v>3.01513671875</v>
      </c>
      <c r="G18" s="56">
        <v>3.1224406224406227</v>
      </c>
      <c r="H18" s="56">
        <v>2.6492608946054905</v>
      </c>
      <c r="I18" s="56">
        <v>2.838368166468924</v>
      </c>
      <c r="J18" s="56">
        <v>2.6463963963963963</v>
      </c>
      <c r="K18" s="56">
        <v>1.5282494597097871</v>
      </c>
      <c r="L18" s="56">
        <v>7.2432155000962339</v>
      </c>
      <c r="M18" s="56">
        <v>8.1426604602373303</v>
      </c>
      <c r="N18" s="56">
        <v>8.1818834853817961</v>
      </c>
    </row>
    <row r="19" spans="1:16" x14ac:dyDescent="0.35">
      <c r="A19" s="3" t="s">
        <v>246</v>
      </c>
      <c r="B19" s="57">
        <v>1.8927444794952681</v>
      </c>
      <c r="C19" s="57">
        <v>1.9436345966958213</v>
      </c>
      <c r="D19" s="57">
        <v>4.5923149015932525</v>
      </c>
      <c r="E19" s="57">
        <v>3.1479847013827595</v>
      </c>
      <c r="F19" s="57">
        <v>3.1499878846619818</v>
      </c>
      <c r="G19" s="57">
        <v>3.2250525823790608</v>
      </c>
      <c r="H19" s="57">
        <v>2.2973271482217803</v>
      </c>
      <c r="I19" s="57">
        <v>2.3367285799880166</v>
      </c>
      <c r="J19" s="57">
        <v>2.7736958119030124</v>
      </c>
      <c r="K19" s="57">
        <v>1.6487330787920862</v>
      </c>
      <c r="L19" s="57">
        <v>11.117100121277455</v>
      </c>
      <c r="M19" s="57">
        <v>10.355162595534242</v>
      </c>
      <c r="N19" s="57">
        <v>11.099676565715965</v>
      </c>
    </row>
    <row r="20" spans="1:16" x14ac:dyDescent="0.35">
      <c r="A20" s="3" t="s">
        <v>247</v>
      </c>
      <c r="B20" s="57">
        <v>2.8680688336520075</v>
      </c>
      <c r="C20" s="57">
        <v>2.8960817717206133</v>
      </c>
      <c r="D20" s="57">
        <v>3.4065934065934065</v>
      </c>
      <c r="E20" s="57">
        <v>3.0796048808832075</v>
      </c>
      <c r="F20" s="57">
        <v>2.8007889546351086</v>
      </c>
      <c r="G20" s="57">
        <v>3.1133250311332503</v>
      </c>
      <c r="H20" s="57">
        <v>2.4524040012907391</v>
      </c>
      <c r="I20" s="57">
        <v>2.4837007140639553</v>
      </c>
      <c r="J20" s="57">
        <v>2.8165503489531405</v>
      </c>
      <c r="K20" s="57">
        <v>1.5203145478374835</v>
      </c>
      <c r="L20" s="57">
        <v>4.2887473460721868</v>
      </c>
      <c r="M20" s="57">
        <v>7.8023407022106639</v>
      </c>
      <c r="N20" s="57">
        <v>6.7204301075268811</v>
      </c>
    </row>
    <row r="21" spans="1:16" ht="15" thickBot="1" x14ac:dyDescent="0.4">
      <c r="A21" s="47" t="s">
        <v>248</v>
      </c>
      <c r="B21" s="58">
        <v>2.0202020202020203</v>
      </c>
      <c r="C21" s="58">
        <v>2.2222222222222223</v>
      </c>
      <c r="D21" s="58">
        <v>3.75</v>
      </c>
      <c r="E21" s="58">
        <v>3.2679738562091507</v>
      </c>
      <c r="F21" s="58">
        <v>3.0065359477124183</v>
      </c>
      <c r="G21" s="58">
        <v>2.9424681598594642</v>
      </c>
      <c r="H21" s="58">
        <v>3.4383954154727796</v>
      </c>
      <c r="I21" s="58">
        <v>4.1773543422499078</v>
      </c>
      <c r="J21" s="58">
        <v>2.1841397849462365</v>
      </c>
      <c r="K21" s="58">
        <v>1.3317549570878959</v>
      </c>
      <c r="L21" s="58">
        <v>2.9513888888888888</v>
      </c>
      <c r="M21" s="58">
        <v>4.815935451336359</v>
      </c>
      <c r="N21" s="58">
        <v>3.9423359811709324</v>
      </c>
    </row>
    <row r="22" spans="1:16" x14ac:dyDescent="0.35">
      <c r="A22" s="227" t="s">
        <v>249</v>
      </c>
      <c r="B22" s="227"/>
      <c r="C22" s="227"/>
      <c r="D22" s="227"/>
      <c r="E22" s="227"/>
      <c r="F22" s="227"/>
      <c r="G22" s="227"/>
      <c r="H22" s="227"/>
      <c r="I22" s="227"/>
      <c r="J22" s="227"/>
      <c r="K22" s="227"/>
      <c r="L22" s="227"/>
      <c r="M22" s="227"/>
      <c r="N22" s="33"/>
    </row>
    <row r="27" spans="1:16" x14ac:dyDescent="0.35">
      <c r="P27" s="107"/>
    </row>
    <row r="28" spans="1:16" x14ac:dyDescent="0.35">
      <c r="P28" s="107"/>
    </row>
    <row r="29" spans="1:16" x14ac:dyDescent="0.35">
      <c r="P29" s="107"/>
    </row>
    <row r="30" spans="1:16" x14ac:dyDescent="0.35">
      <c r="P30" s="107"/>
    </row>
    <row r="31" spans="1:16" x14ac:dyDescent="0.35">
      <c r="P31" s="107"/>
    </row>
    <row r="32" spans="1:16" x14ac:dyDescent="0.35">
      <c r="P32" s="107"/>
    </row>
    <row r="33" spans="16:16" x14ac:dyDescent="0.35">
      <c r="P33" s="107"/>
    </row>
    <row r="34" spans="16:16" x14ac:dyDescent="0.35">
      <c r="P34" s="107"/>
    </row>
    <row r="35" spans="16:16" x14ac:dyDescent="0.35">
      <c r="P35" s="107"/>
    </row>
    <row r="36" spans="16:16" x14ac:dyDescent="0.35">
      <c r="P36" s="107"/>
    </row>
    <row r="37" spans="16:16" x14ac:dyDescent="0.35">
      <c r="P37" s="107"/>
    </row>
    <row r="38" spans="16:16" x14ac:dyDescent="0.35">
      <c r="P38" s="107"/>
    </row>
    <row r="39" spans="16:16" x14ac:dyDescent="0.35">
      <c r="P39" s="107"/>
    </row>
    <row r="40" spans="16:16" x14ac:dyDescent="0.35">
      <c r="P40" s="107"/>
    </row>
    <row r="41" spans="16:16" x14ac:dyDescent="0.35">
      <c r="P41" s="107"/>
    </row>
    <row r="42" spans="16:16" x14ac:dyDescent="0.35">
      <c r="P42" s="107"/>
    </row>
  </sheetData>
  <mergeCells count="8">
    <mergeCell ref="P2:P3"/>
    <mergeCell ref="A22:M22"/>
    <mergeCell ref="A1:M1"/>
    <mergeCell ref="A2:M2"/>
    <mergeCell ref="A3:M3"/>
    <mergeCell ref="A4:M4"/>
    <mergeCell ref="A5:M5"/>
    <mergeCell ref="A6:M6"/>
  </mergeCells>
  <conditionalFormatting sqref="G9:N9">
    <cfRule type="cellIs" dxfId="0" priority="1" operator="greaterThan">
      <formula>0.4999</formula>
    </cfRule>
  </conditionalFormatting>
  <hyperlinks>
    <hyperlink ref="P2" location="INDICE!A1" display="INDICE" xr:uid="{648D9A63-977A-4DB2-8351-241BB924BCCD}"/>
    <hyperlink ref="P2:P3" location="CONTENIDO!A1" display="Contenido" xr:uid="{86F83218-4494-484A-9028-E38E74AB817E}"/>
  </hyperlink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86915-5D2F-4506-98C9-D1617DBCD3A5}">
  <dimension ref="A1:J24"/>
  <sheetViews>
    <sheetView showGridLines="0" zoomScale="130" zoomScaleNormal="130" workbookViewId="0">
      <selection activeCell="F9" sqref="F9"/>
    </sheetView>
  </sheetViews>
  <sheetFormatPr baseColWidth="10" defaultColWidth="12" defaultRowHeight="15" customHeight="1" x14ac:dyDescent="0.35"/>
  <cols>
    <col min="1" max="1" width="12" style="149"/>
    <col min="2" max="2" width="5.453125" style="150" customWidth="1"/>
    <col min="3" max="3" width="14.7265625" style="150" customWidth="1"/>
    <col min="4" max="5" width="10.1796875" style="150" customWidth="1"/>
    <col min="6" max="7" width="14.7265625" style="150" customWidth="1"/>
    <col min="8" max="8" width="8.26953125" style="150" customWidth="1"/>
    <col min="9" max="9" width="12" style="149"/>
    <col min="10" max="16384" width="12" style="152"/>
  </cols>
  <sheetData>
    <row r="1" spans="2:10" ht="14.5" x14ac:dyDescent="0.35">
      <c r="J1" s="151"/>
    </row>
    <row r="2" spans="2:10" ht="14.5" x14ac:dyDescent="0.35">
      <c r="J2" s="191" t="s">
        <v>1</v>
      </c>
    </row>
    <row r="3" spans="2:10" ht="14.5" x14ac:dyDescent="0.35">
      <c r="B3" s="153"/>
      <c r="C3" s="154"/>
      <c r="D3" s="154"/>
      <c r="E3" s="154"/>
      <c r="F3" s="154"/>
      <c r="G3" s="154"/>
      <c r="H3" s="155"/>
      <c r="J3" s="151"/>
    </row>
    <row r="4" spans="2:10" ht="23.15" customHeight="1" x14ac:dyDescent="0.35">
      <c r="B4" s="156"/>
      <c r="C4" s="213" t="s">
        <v>2</v>
      </c>
      <c r="D4" s="213"/>
      <c r="E4" s="213"/>
      <c r="F4" s="213"/>
      <c r="G4" s="213"/>
      <c r="H4" s="157"/>
    </row>
    <row r="5" spans="2:10" ht="23.15" customHeight="1" x14ac:dyDescent="0.35">
      <c r="B5" s="156"/>
      <c r="C5" s="213"/>
      <c r="D5" s="213"/>
      <c r="E5" s="213"/>
      <c r="F5" s="213"/>
      <c r="G5" s="213"/>
      <c r="H5" s="158"/>
    </row>
    <row r="6" spans="2:10" ht="14.5" x14ac:dyDescent="0.35">
      <c r="B6" s="156"/>
      <c r="H6" s="159"/>
    </row>
    <row r="7" spans="2:10" ht="14.5" x14ac:dyDescent="0.35">
      <c r="B7" s="156"/>
      <c r="H7" s="159"/>
    </row>
    <row r="8" spans="2:10" ht="14.5" x14ac:dyDescent="0.35">
      <c r="B8" s="156"/>
      <c r="C8" s="160" t="s">
        <v>415</v>
      </c>
      <c r="D8" s="161"/>
      <c r="E8" s="161"/>
      <c r="F8" s="161" t="s">
        <v>3</v>
      </c>
      <c r="G8" s="161"/>
      <c r="H8" s="159"/>
    </row>
    <row r="9" spans="2:10" ht="14.5" x14ac:dyDescent="0.35">
      <c r="B9" s="156"/>
      <c r="C9" s="160"/>
      <c r="D9" s="161"/>
      <c r="E9" s="161"/>
      <c r="F9" s="248" t="s">
        <v>416</v>
      </c>
      <c r="G9" s="161"/>
      <c r="H9" s="159"/>
    </row>
    <row r="10" spans="2:10" ht="14.5" x14ac:dyDescent="0.35">
      <c r="B10" s="156"/>
      <c r="C10" s="160"/>
      <c r="D10" s="161"/>
      <c r="E10" s="161"/>
      <c r="F10" s="152"/>
      <c r="G10" s="161"/>
      <c r="H10" s="159"/>
    </row>
    <row r="11" spans="2:10" ht="14.5" x14ac:dyDescent="0.35">
      <c r="B11" s="156"/>
      <c r="C11" s="249" t="s">
        <v>418</v>
      </c>
      <c r="D11" s="161"/>
      <c r="E11" s="161"/>
      <c r="F11" s="161" t="s">
        <v>6</v>
      </c>
      <c r="G11" s="161"/>
      <c r="H11" s="159"/>
    </row>
    <row r="12" spans="2:10" ht="14.5" x14ac:dyDescent="0.35">
      <c r="B12" s="156"/>
      <c r="C12" s="160"/>
      <c r="D12" s="161"/>
      <c r="E12" s="161"/>
      <c r="F12" s="161" t="s">
        <v>7</v>
      </c>
      <c r="G12" s="161"/>
      <c r="H12" s="159"/>
    </row>
    <row r="13" spans="2:10" ht="14.5" x14ac:dyDescent="0.35">
      <c r="B13" s="156"/>
      <c r="C13" s="160"/>
      <c r="D13" s="161"/>
      <c r="E13" s="161"/>
      <c r="F13" s="161" t="s">
        <v>8</v>
      </c>
      <c r="G13" s="161"/>
      <c r="H13" s="159"/>
    </row>
    <row r="14" spans="2:10" ht="14.5" x14ac:dyDescent="0.35">
      <c r="B14" s="156"/>
      <c r="C14" s="160"/>
      <c r="D14" s="161"/>
      <c r="E14" s="161"/>
      <c r="F14" s="161" t="s">
        <v>9</v>
      </c>
      <c r="G14" s="161"/>
      <c r="H14" s="159"/>
    </row>
    <row r="15" spans="2:10" ht="14.5" x14ac:dyDescent="0.35">
      <c r="B15" s="156"/>
      <c r="C15" s="160"/>
      <c r="D15" s="161"/>
      <c r="E15" s="161"/>
      <c r="F15" s="161" t="s">
        <v>10</v>
      </c>
      <c r="G15" s="161"/>
      <c r="H15" s="159"/>
    </row>
    <row r="16" spans="2:10" ht="14.5" x14ac:dyDescent="0.35">
      <c r="B16" s="156"/>
      <c r="C16" s="160"/>
      <c r="D16" s="161"/>
      <c r="E16" s="161"/>
      <c r="F16" s="161" t="s">
        <v>11</v>
      </c>
      <c r="G16" s="161"/>
      <c r="H16" s="159"/>
    </row>
    <row r="17" spans="2:8" ht="14.5" x14ac:dyDescent="0.35">
      <c r="B17" s="156"/>
      <c r="C17" s="160"/>
      <c r="D17" s="161"/>
      <c r="E17" s="161"/>
      <c r="F17" s="161" t="s">
        <v>12</v>
      </c>
      <c r="G17" s="161"/>
      <c r="H17" s="159"/>
    </row>
    <row r="18" spans="2:8" ht="14.5" x14ac:dyDescent="0.35">
      <c r="B18" s="156"/>
      <c r="C18" s="160"/>
      <c r="D18" s="161"/>
      <c r="E18" s="161"/>
      <c r="F18" s="162"/>
      <c r="G18" s="161"/>
      <c r="H18" s="159"/>
    </row>
    <row r="19" spans="2:8" ht="14.5" x14ac:dyDescent="0.35">
      <c r="B19" s="156"/>
      <c r="C19" s="249" t="s">
        <v>419</v>
      </c>
      <c r="D19" s="250"/>
      <c r="E19" s="250"/>
      <c r="F19" s="250" t="s">
        <v>417</v>
      </c>
      <c r="G19" s="161"/>
      <c r="H19" s="159"/>
    </row>
    <row r="20" spans="2:8" ht="14.5" x14ac:dyDescent="0.35">
      <c r="B20" s="156"/>
      <c r="C20" s="160"/>
      <c r="D20" s="161"/>
      <c r="E20" s="161"/>
      <c r="F20" s="162"/>
      <c r="G20" s="161"/>
      <c r="H20" s="159"/>
    </row>
    <row r="21" spans="2:8" ht="14.5" x14ac:dyDescent="0.35">
      <c r="B21" s="156"/>
      <c r="C21" s="160" t="s">
        <v>4</v>
      </c>
      <c r="D21" s="161"/>
      <c r="E21" s="161"/>
      <c r="F21" s="161" t="s">
        <v>5</v>
      </c>
      <c r="G21" s="161"/>
      <c r="H21" s="159"/>
    </row>
    <row r="22" spans="2:8" ht="14.5" x14ac:dyDescent="0.35">
      <c r="B22" s="156"/>
      <c r="C22" s="160"/>
      <c r="D22" s="161"/>
      <c r="E22" s="161"/>
      <c r="F22" s="161"/>
      <c r="G22" s="161"/>
      <c r="H22" s="159"/>
    </row>
    <row r="23" spans="2:8" ht="14.5" x14ac:dyDescent="0.35">
      <c r="B23" s="156"/>
      <c r="C23" s="160" t="s">
        <v>13</v>
      </c>
      <c r="D23" s="161"/>
      <c r="E23" s="161"/>
      <c r="F23" s="162" t="s">
        <v>14</v>
      </c>
      <c r="G23" s="161"/>
      <c r="H23" s="159"/>
    </row>
    <row r="24" spans="2:8" ht="14.5" x14ac:dyDescent="0.35">
      <c r="B24" s="163"/>
      <c r="C24" s="164"/>
      <c r="D24" s="164"/>
      <c r="E24" s="164"/>
      <c r="F24" s="164"/>
      <c r="G24" s="164"/>
      <c r="H24" s="165"/>
    </row>
  </sheetData>
  <mergeCells count="1">
    <mergeCell ref="C4:G5"/>
  </mergeCells>
  <hyperlinks>
    <hyperlink ref="J2" location="Contenido!A1" display="Contenido" xr:uid="{6AD5D962-FA20-4A70-9BDE-62E08EFA9C4F}"/>
  </hyperlinks>
  <pageMargins left="0.7" right="0.7" top="0.75" bottom="0.75" header="0.3" footer="0.3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FD5EA-08C1-462F-93E7-81372A206B5F}">
  <sheetPr>
    <tabColor rgb="FFCFAC65"/>
    <pageSetUpPr fitToPage="1"/>
  </sheetPr>
  <dimension ref="B1:L54"/>
  <sheetViews>
    <sheetView showGridLines="0" zoomScale="60" zoomScaleNormal="60" workbookViewId="0">
      <selection activeCell="L2" sqref="L2:L3"/>
    </sheetView>
  </sheetViews>
  <sheetFormatPr baseColWidth="10" defaultColWidth="11.453125" defaultRowHeight="14.5" x14ac:dyDescent="0.35"/>
  <cols>
    <col min="2" max="10" width="11.453125" customWidth="1"/>
  </cols>
  <sheetData>
    <row r="1" spans="2:12" ht="15" thickBot="1" x14ac:dyDescent="0.4">
      <c r="L1" s="36"/>
    </row>
    <row r="2" spans="2:12" ht="15" customHeight="1" x14ac:dyDescent="0.35">
      <c r="B2" s="84"/>
      <c r="C2" s="85"/>
      <c r="D2" s="85"/>
      <c r="E2" s="85"/>
      <c r="F2" s="85"/>
      <c r="G2" s="85"/>
      <c r="H2" s="85"/>
      <c r="I2" s="85"/>
      <c r="J2" s="86"/>
      <c r="L2" s="222" t="s">
        <v>1</v>
      </c>
    </row>
    <row r="3" spans="2:12" ht="15" customHeight="1" x14ac:dyDescent="0.35">
      <c r="B3" s="87"/>
      <c r="C3" s="88"/>
      <c r="D3" s="88"/>
      <c r="E3" s="88"/>
      <c r="F3" s="88"/>
      <c r="G3" s="88"/>
      <c r="H3" s="88"/>
      <c r="I3" s="88"/>
      <c r="J3" s="89"/>
      <c r="L3" s="222"/>
    </row>
    <row r="4" spans="2:12" ht="15" customHeight="1" x14ac:dyDescent="0.35">
      <c r="B4" s="87"/>
      <c r="C4" s="88"/>
      <c r="D4" s="88"/>
      <c r="E4" s="88"/>
      <c r="F4" s="88"/>
      <c r="G4" s="88"/>
      <c r="H4" s="88"/>
      <c r="I4" s="88"/>
      <c r="J4" s="89"/>
      <c r="L4" s="36"/>
    </row>
    <row r="5" spans="2:12" ht="15" customHeight="1" x14ac:dyDescent="0.35">
      <c r="B5" s="87"/>
      <c r="C5" s="88"/>
      <c r="D5" s="88"/>
      <c r="E5" s="88"/>
      <c r="F5" s="88"/>
      <c r="G5" s="88"/>
      <c r="H5" s="88"/>
      <c r="I5" s="88"/>
      <c r="J5" s="89"/>
      <c r="L5" s="36"/>
    </row>
    <row r="6" spans="2:12" ht="15" customHeight="1" x14ac:dyDescent="0.35">
      <c r="B6" s="87"/>
      <c r="C6" s="88"/>
      <c r="D6" s="88"/>
      <c r="E6" s="88"/>
      <c r="F6" s="88"/>
      <c r="G6" s="88"/>
      <c r="H6" s="88"/>
      <c r="I6" s="88"/>
      <c r="J6" s="89"/>
      <c r="L6" s="36"/>
    </row>
    <row r="7" spans="2:12" ht="15" customHeight="1" x14ac:dyDescent="0.35">
      <c r="B7" s="87"/>
      <c r="C7" s="88"/>
      <c r="D7" s="88"/>
      <c r="E7" s="88"/>
      <c r="F7" s="88"/>
      <c r="G7" s="88"/>
      <c r="H7" s="88"/>
      <c r="I7" s="88"/>
      <c r="J7" s="89"/>
      <c r="L7" s="36"/>
    </row>
    <row r="8" spans="2:12" ht="15" customHeight="1" x14ac:dyDescent="0.35">
      <c r="B8" s="87"/>
      <c r="C8" s="88"/>
      <c r="D8" s="88"/>
      <c r="E8" s="88"/>
      <c r="F8" s="88"/>
      <c r="G8" s="88"/>
      <c r="H8" s="88"/>
      <c r="I8" s="88"/>
      <c r="J8" s="89"/>
      <c r="L8" s="36"/>
    </row>
    <row r="9" spans="2:12" ht="15" customHeight="1" x14ac:dyDescent="0.35">
      <c r="B9" s="87"/>
      <c r="C9" s="88"/>
      <c r="D9" s="88"/>
      <c r="E9" s="88"/>
      <c r="F9" s="88"/>
      <c r="G9" s="88"/>
      <c r="H9" s="88"/>
      <c r="I9" s="88"/>
      <c r="J9" s="89"/>
      <c r="L9" s="107"/>
    </row>
    <row r="10" spans="2:12" ht="15" customHeight="1" x14ac:dyDescent="0.35">
      <c r="B10" s="87"/>
      <c r="C10" s="88"/>
      <c r="D10" s="88"/>
      <c r="E10" s="88"/>
      <c r="F10" s="88"/>
      <c r="G10" s="88"/>
      <c r="H10" s="88"/>
      <c r="I10" s="88"/>
      <c r="J10" s="89"/>
      <c r="L10" s="22"/>
    </row>
    <row r="11" spans="2:12" ht="15" customHeight="1" x14ac:dyDescent="0.35">
      <c r="B11" s="87"/>
      <c r="C11" s="88"/>
      <c r="D11" s="88"/>
      <c r="E11" s="88"/>
      <c r="F11" s="88"/>
      <c r="G11" s="88"/>
      <c r="H11" s="88"/>
      <c r="I11" s="88"/>
      <c r="J11" s="89"/>
    </row>
    <row r="12" spans="2:12" ht="15" customHeight="1" x14ac:dyDescent="0.35">
      <c r="B12" s="87"/>
      <c r="C12" s="88"/>
      <c r="D12" s="88"/>
      <c r="E12" s="88"/>
      <c r="F12" s="88"/>
      <c r="G12" s="88"/>
      <c r="H12" s="88"/>
      <c r="I12" s="88"/>
      <c r="J12" s="89"/>
    </row>
    <row r="13" spans="2:12" ht="15" customHeight="1" x14ac:dyDescent="0.35">
      <c r="B13" s="87"/>
      <c r="C13" s="88"/>
      <c r="D13" s="88"/>
      <c r="E13" s="88"/>
      <c r="F13" s="88"/>
      <c r="G13" s="88"/>
      <c r="H13" s="88"/>
      <c r="I13" s="88"/>
      <c r="J13" s="89"/>
    </row>
    <row r="14" spans="2:12" ht="15" customHeight="1" x14ac:dyDescent="0.35">
      <c r="B14" s="87"/>
      <c r="C14" s="88"/>
      <c r="D14" s="88"/>
      <c r="E14" s="88"/>
      <c r="F14" s="88"/>
      <c r="G14" s="88"/>
      <c r="H14" s="88"/>
      <c r="I14" s="88"/>
      <c r="J14" s="89"/>
    </row>
    <row r="15" spans="2:12" ht="15" customHeight="1" x14ac:dyDescent="0.35">
      <c r="B15" s="219" t="s">
        <v>52</v>
      </c>
      <c r="C15" s="220"/>
      <c r="D15" s="220"/>
      <c r="E15" s="220"/>
      <c r="F15" s="220"/>
      <c r="G15" s="220"/>
      <c r="H15" s="220"/>
      <c r="I15" s="220"/>
      <c r="J15" s="221"/>
    </row>
    <row r="16" spans="2:12" ht="15" customHeight="1" x14ac:dyDescent="0.35">
      <c r="B16" s="219"/>
      <c r="C16" s="220"/>
      <c r="D16" s="220"/>
      <c r="E16" s="220"/>
      <c r="F16" s="220"/>
      <c r="G16" s="220"/>
      <c r="H16" s="220"/>
      <c r="I16" s="220"/>
      <c r="J16" s="221"/>
    </row>
    <row r="17" spans="2:12" ht="15" customHeight="1" x14ac:dyDescent="0.35">
      <c r="B17" s="219"/>
      <c r="C17" s="220"/>
      <c r="D17" s="220"/>
      <c r="E17" s="220"/>
      <c r="F17" s="220"/>
      <c r="G17" s="220"/>
      <c r="H17" s="220"/>
      <c r="I17" s="220"/>
      <c r="J17" s="221"/>
    </row>
    <row r="18" spans="2:12" ht="15" customHeight="1" x14ac:dyDescent="0.35">
      <c r="B18" s="219"/>
      <c r="C18" s="220"/>
      <c r="D18" s="220"/>
      <c r="E18" s="220"/>
      <c r="F18" s="220"/>
      <c r="G18" s="220"/>
      <c r="H18" s="220"/>
      <c r="I18" s="220"/>
      <c r="J18" s="221"/>
    </row>
    <row r="19" spans="2:12" ht="15" customHeight="1" x14ac:dyDescent="0.35">
      <c r="B19" s="219"/>
      <c r="C19" s="220"/>
      <c r="D19" s="220"/>
      <c r="E19" s="220"/>
      <c r="F19" s="220"/>
      <c r="G19" s="220"/>
      <c r="H19" s="220"/>
      <c r="I19" s="220"/>
      <c r="J19" s="221"/>
    </row>
    <row r="20" spans="2:12" ht="15" customHeight="1" x14ac:dyDescent="0.35">
      <c r="B20" s="219"/>
      <c r="C20" s="220"/>
      <c r="D20" s="220"/>
      <c r="E20" s="220"/>
      <c r="F20" s="220"/>
      <c r="G20" s="220"/>
      <c r="H20" s="220"/>
      <c r="I20" s="220"/>
      <c r="J20" s="221"/>
    </row>
    <row r="21" spans="2:12" ht="15" customHeight="1" x14ac:dyDescent="0.35">
      <c r="B21" s="219"/>
      <c r="C21" s="220"/>
      <c r="D21" s="220"/>
      <c r="E21" s="220"/>
      <c r="F21" s="220"/>
      <c r="G21" s="220"/>
      <c r="H21" s="220"/>
      <c r="I21" s="220"/>
      <c r="J21" s="221"/>
    </row>
    <row r="22" spans="2:12" ht="15" customHeight="1" x14ac:dyDescent="0.35">
      <c r="B22" s="219"/>
      <c r="C22" s="220"/>
      <c r="D22" s="220"/>
      <c r="E22" s="220"/>
      <c r="F22" s="220"/>
      <c r="G22" s="220"/>
      <c r="H22" s="220"/>
      <c r="I22" s="220"/>
      <c r="J22" s="221"/>
    </row>
    <row r="23" spans="2:12" ht="15" customHeight="1" x14ac:dyDescent="0.35">
      <c r="B23" s="219"/>
      <c r="C23" s="220"/>
      <c r="D23" s="220"/>
      <c r="E23" s="220"/>
      <c r="F23" s="220"/>
      <c r="G23" s="220"/>
      <c r="H23" s="220"/>
      <c r="I23" s="220"/>
      <c r="J23" s="221"/>
    </row>
    <row r="24" spans="2:12" ht="15" customHeight="1" x14ac:dyDescent="0.35">
      <c r="B24" s="219"/>
      <c r="C24" s="220"/>
      <c r="D24" s="220"/>
      <c r="E24" s="220"/>
      <c r="F24" s="220"/>
      <c r="G24" s="220"/>
      <c r="H24" s="220"/>
      <c r="I24" s="220"/>
      <c r="J24" s="221"/>
    </row>
    <row r="25" spans="2:12" ht="15" customHeight="1" x14ac:dyDescent="0.35">
      <c r="B25" s="219"/>
      <c r="C25" s="220"/>
      <c r="D25" s="220"/>
      <c r="E25" s="220"/>
      <c r="F25" s="220"/>
      <c r="G25" s="220"/>
      <c r="H25" s="220"/>
      <c r="I25" s="220"/>
      <c r="J25" s="221"/>
    </row>
    <row r="26" spans="2:12" ht="15" customHeight="1" x14ac:dyDescent="0.35">
      <c r="B26" s="219"/>
      <c r="C26" s="220"/>
      <c r="D26" s="220"/>
      <c r="E26" s="220"/>
      <c r="F26" s="220"/>
      <c r="G26" s="220"/>
      <c r="H26" s="220"/>
      <c r="I26" s="220"/>
      <c r="J26" s="221"/>
    </row>
    <row r="27" spans="2:12" ht="15" customHeight="1" x14ac:dyDescent="0.35">
      <c r="B27" s="219"/>
      <c r="C27" s="220"/>
      <c r="D27" s="220"/>
      <c r="E27" s="220"/>
      <c r="F27" s="220"/>
      <c r="G27" s="220"/>
      <c r="H27" s="220"/>
      <c r="I27" s="220"/>
      <c r="J27" s="221"/>
    </row>
    <row r="28" spans="2:12" ht="15" customHeight="1" x14ac:dyDescent="0.35">
      <c r="B28" s="219"/>
      <c r="C28" s="220"/>
      <c r="D28" s="220"/>
      <c r="E28" s="220"/>
      <c r="F28" s="220"/>
      <c r="G28" s="220"/>
      <c r="H28" s="220"/>
      <c r="I28" s="220"/>
      <c r="J28" s="221"/>
      <c r="L28" s="107"/>
    </row>
    <row r="29" spans="2:12" ht="15" customHeight="1" x14ac:dyDescent="0.35">
      <c r="B29" s="219"/>
      <c r="C29" s="220"/>
      <c r="D29" s="220"/>
      <c r="E29" s="220"/>
      <c r="F29" s="220"/>
      <c r="G29" s="220"/>
      <c r="H29" s="220"/>
      <c r="I29" s="220"/>
      <c r="J29" s="221"/>
      <c r="L29" s="107"/>
    </row>
    <row r="30" spans="2:12" ht="15" customHeight="1" x14ac:dyDescent="0.35">
      <c r="B30" s="219"/>
      <c r="C30" s="220"/>
      <c r="D30" s="220"/>
      <c r="E30" s="220"/>
      <c r="F30" s="220"/>
      <c r="G30" s="220"/>
      <c r="H30" s="220"/>
      <c r="I30" s="220"/>
      <c r="J30" s="221"/>
      <c r="L30" s="107"/>
    </row>
    <row r="31" spans="2:12" ht="15" customHeight="1" x14ac:dyDescent="0.35">
      <c r="B31" s="87"/>
      <c r="C31" s="88"/>
      <c r="D31" s="88"/>
      <c r="E31" s="88"/>
      <c r="F31" s="88"/>
      <c r="G31" s="88"/>
      <c r="H31" s="88"/>
      <c r="I31" s="88"/>
      <c r="J31" s="89"/>
      <c r="L31" s="107"/>
    </row>
    <row r="32" spans="2:12" ht="15" customHeight="1" x14ac:dyDescent="0.35">
      <c r="B32" s="87"/>
      <c r="C32" s="88"/>
      <c r="D32" s="88"/>
      <c r="E32" s="88"/>
      <c r="F32" s="88"/>
      <c r="G32" s="88"/>
      <c r="H32" s="88"/>
      <c r="I32" s="88"/>
      <c r="J32" s="89"/>
      <c r="L32" s="107"/>
    </row>
    <row r="33" spans="2:12" ht="15" customHeight="1" x14ac:dyDescent="0.35">
      <c r="B33" s="87"/>
      <c r="C33" s="88"/>
      <c r="D33" s="88"/>
      <c r="E33" s="88"/>
      <c r="F33" s="88"/>
      <c r="G33" s="88"/>
      <c r="H33" s="88"/>
      <c r="I33" s="88"/>
      <c r="J33" s="89"/>
      <c r="L33" s="107"/>
    </row>
    <row r="34" spans="2:12" ht="15" customHeight="1" x14ac:dyDescent="0.35">
      <c r="B34" s="87"/>
      <c r="C34" s="88"/>
      <c r="D34" s="88"/>
      <c r="E34" s="88"/>
      <c r="F34" s="88"/>
      <c r="G34" s="88"/>
      <c r="H34" s="88"/>
      <c r="I34" s="88"/>
      <c r="J34" s="89"/>
      <c r="L34" s="107"/>
    </row>
    <row r="35" spans="2:12" ht="15" customHeight="1" x14ac:dyDescent="0.35">
      <c r="B35" s="87"/>
      <c r="C35" s="88"/>
      <c r="D35" s="88"/>
      <c r="E35" s="88"/>
      <c r="F35" s="88"/>
      <c r="G35" s="88"/>
      <c r="H35" s="88"/>
      <c r="I35" s="88"/>
      <c r="J35" s="89"/>
      <c r="L35" s="107"/>
    </row>
    <row r="36" spans="2:12" ht="15" customHeight="1" x14ac:dyDescent="0.35">
      <c r="B36" s="87"/>
      <c r="C36" s="88"/>
      <c r="D36" s="88"/>
      <c r="E36" s="88"/>
      <c r="F36" s="88"/>
      <c r="G36" s="88"/>
      <c r="H36" s="88"/>
      <c r="I36" s="88"/>
      <c r="J36" s="89"/>
      <c r="L36" s="107"/>
    </row>
    <row r="37" spans="2:12" ht="15" customHeight="1" x14ac:dyDescent="0.35">
      <c r="B37" s="87"/>
      <c r="C37" s="88"/>
      <c r="D37" s="88"/>
      <c r="E37" s="88"/>
      <c r="F37" s="88"/>
      <c r="G37" s="88"/>
      <c r="H37" s="88"/>
      <c r="I37" s="88"/>
      <c r="J37" s="89"/>
      <c r="L37" s="107"/>
    </row>
    <row r="38" spans="2:12" ht="15" customHeight="1" x14ac:dyDescent="0.35">
      <c r="B38" s="87"/>
      <c r="C38" s="88"/>
      <c r="D38" s="88"/>
      <c r="E38" s="88"/>
      <c r="F38" s="88"/>
      <c r="G38" s="88"/>
      <c r="H38" s="88"/>
      <c r="I38" s="88"/>
      <c r="J38" s="89"/>
      <c r="L38" s="107"/>
    </row>
    <row r="39" spans="2:12" ht="15" customHeight="1" x14ac:dyDescent="0.35">
      <c r="B39" s="87"/>
      <c r="C39" s="88"/>
      <c r="D39" s="88"/>
      <c r="E39" s="88"/>
      <c r="F39" s="88"/>
      <c r="G39" s="88"/>
      <c r="H39" s="88"/>
      <c r="I39" s="88"/>
      <c r="J39" s="89"/>
      <c r="L39" s="107"/>
    </row>
    <row r="40" spans="2:12" ht="15" customHeight="1" x14ac:dyDescent="0.35">
      <c r="B40" s="87"/>
      <c r="C40" s="88"/>
      <c r="D40" s="88"/>
      <c r="E40" s="88"/>
      <c r="F40" s="88"/>
      <c r="G40" s="88"/>
      <c r="H40" s="88"/>
      <c r="I40" s="88"/>
      <c r="J40" s="89"/>
      <c r="L40" s="107"/>
    </row>
    <row r="41" spans="2:12" ht="15" customHeight="1" x14ac:dyDescent="0.35">
      <c r="B41" s="87"/>
      <c r="C41" s="88"/>
      <c r="D41" s="88"/>
      <c r="E41" s="88"/>
      <c r="F41" s="88"/>
      <c r="G41" s="88"/>
      <c r="H41" s="88"/>
      <c r="I41" s="88"/>
      <c r="J41" s="89"/>
      <c r="L41" s="107"/>
    </row>
    <row r="42" spans="2:12" ht="15" customHeight="1" x14ac:dyDescent="0.35">
      <c r="B42" s="87"/>
      <c r="C42" s="88"/>
      <c r="D42" s="88"/>
      <c r="E42" s="88"/>
      <c r="F42" s="88"/>
      <c r="G42" s="88"/>
      <c r="H42" s="88"/>
      <c r="I42" s="88"/>
      <c r="J42" s="89"/>
      <c r="L42" s="107"/>
    </row>
    <row r="43" spans="2:12" ht="15" customHeight="1" x14ac:dyDescent="0.35">
      <c r="B43" s="87"/>
      <c r="C43" s="88"/>
      <c r="D43" s="88"/>
      <c r="E43" s="88"/>
      <c r="F43" s="88"/>
      <c r="G43" s="88"/>
      <c r="H43" s="88"/>
      <c r="I43" s="88"/>
      <c r="J43" s="89"/>
      <c r="L43" s="107"/>
    </row>
    <row r="44" spans="2:12" ht="15" customHeight="1" x14ac:dyDescent="0.35">
      <c r="B44" s="87"/>
      <c r="C44" s="88"/>
      <c r="D44" s="88"/>
      <c r="E44" s="88"/>
      <c r="F44" s="88"/>
      <c r="G44" s="88"/>
      <c r="H44" s="88"/>
      <c r="I44" s="88"/>
      <c r="J44" s="89"/>
    </row>
    <row r="45" spans="2:12" ht="15" customHeight="1" x14ac:dyDescent="0.35">
      <c r="B45" s="87"/>
      <c r="C45" s="88"/>
      <c r="D45" s="88"/>
      <c r="E45" s="88"/>
      <c r="F45" s="88"/>
      <c r="G45" s="88"/>
      <c r="H45" s="88"/>
      <c r="I45" s="88"/>
      <c r="J45" s="89"/>
    </row>
    <row r="46" spans="2:12" ht="15" customHeight="1" x14ac:dyDescent="0.35">
      <c r="B46" s="87"/>
      <c r="C46" s="88"/>
      <c r="D46" s="88"/>
      <c r="E46" s="88"/>
      <c r="F46" s="88"/>
      <c r="G46" s="88"/>
      <c r="H46" s="88"/>
      <c r="I46" s="88"/>
      <c r="J46" s="89"/>
    </row>
    <row r="47" spans="2:12" ht="15" customHeight="1" x14ac:dyDescent="0.35">
      <c r="B47" s="87"/>
      <c r="C47" s="88"/>
      <c r="D47" s="88"/>
      <c r="E47" s="88"/>
      <c r="F47" s="88"/>
      <c r="G47" s="88"/>
      <c r="H47" s="88"/>
      <c r="I47" s="88"/>
      <c r="J47" s="89"/>
    </row>
    <row r="48" spans="2:12" ht="15" customHeight="1" x14ac:dyDescent="0.35">
      <c r="B48" s="87"/>
      <c r="C48" s="88"/>
      <c r="D48" s="88"/>
      <c r="E48" s="88"/>
      <c r="F48" s="88"/>
      <c r="G48" s="88"/>
      <c r="H48" s="88"/>
      <c r="I48" s="88"/>
      <c r="J48" s="89"/>
    </row>
    <row r="49" spans="2:10" ht="15" customHeight="1" x14ac:dyDescent="0.35">
      <c r="B49" s="87"/>
      <c r="C49" s="88"/>
      <c r="D49" s="88"/>
      <c r="E49" s="88"/>
      <c r="F49" s="88"/>
      <c r="G49" s="88"/>
      <c r="H49" s="88"/>
      <c r="I49" s="88"/>
      <c r="J49" s="89"/>
    </row>
    <row r="50" spans="2:10" ht="15" customHeight="1" x14ac:dyDescent="0.35">
      <c r="B50" s="87"/>
      <c r="C50" s="88"/>
      <c r="D50" s="88"/>
      <c r="E50" s="88"/>
      <c r="F50" s="88"/>
      <c r="G50" s="88"/>
      <c r="H50" s="88"/>
      <c r="I50" s="88"/>
      <c r="J50" s="89"/>
    </row>
    <row r="51" spans="2:10" ht="15" customHeight="1" x14ac:dyDescent="0.35">
      <c r="B51" s="87"/>
      <c r="C51" s="88"/>
      <c r="D51" s="88"/>
      <c r="E51" s="88"/>
      <c r="F51" s="88"/>
      <c r="G51" s="88"/>
      <c r="H51" s="88"/>
      <c r="I51" s="88"/>
      <c r="J51" s="89"/>
    </row>
    <row r="52" spans="2:10" ht="15" customHeight="1" x14ac:dyDescent="0.35">
      <c r="B52" s="87"/>
      <c r="C52" s="88"/>
      <c r="D52" s="88"/>
      <c r="E52" s="88"/>
      <c r="F52" s="88"/>
      <c r="G52" s="88"/>
      <c r="H52" s="88"/>
      <c r="I52" s="88"/>
      <c r="J52" s="89"/>
    </row>
    <row r="53" spans="2:10" ht="15" customHeight="1" x14ac:dyDescent="0.35">
      <c r="B53" s="87"/>
      <c r="C53" s="88"/>
      <c r="D53" s="88"/>
      <c r="E53" s="88"/>
      <c r="F53" s="88"/>
      <c r="G53" s="88"/>
      <c r="H53" s="88"/>
      <c r="I53" s="88"/>
      <c r="J53" s="89"/>
    </row>
    <row r="54" spans="2:10" ht="15" customHeight="1" thickBot="1" x14ac:dyDescent="0.4">
      <c r="B54" s="90"/>
      <c r="C54" s="91"/>
      <c r="D54" s="91"/>
      <c r="E54" s="91"/>
      <c r="F54" s="91"/>
      <c r="G54" s="91"/>
      <c r="H54" s="91"/>
      <c r="I54" s="91"/>
      <c r="J54" s="92"/>
    </row>
  </sheetData>
  <mergeCells count="2">
    <mergeCell ref="B15:J30"/>
    <mergeCell ref="L2:L3"/>
  </mergeCells>
  <hyperlinks>
    <hyperlink ref="L2" location="INDICE!A1" display="INDICE" xr:uid="{65059170-C666-450B-B9CA-F95370DF26BF}"/>
    <hyperlink ref="L2:L3" location="CONTENIDO!A1" display="Contenido" xr:uid="{FA1E1A7F-A882-4E57-A176-2048BF67AE38}"/>
  </hyperlinks>
  <pageMargins left="0.7" right="0.7" top="0.75" bottom="0.75" header="0.3" footer="0.3"/>
  <pageSetup paperSize="9" scale="60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392F1E-8321-4661-81EF-BDB03CF2AD6A}">
  <sheetPr>
    <tabColor rgb="FFF2DAB1"/>
    <pageSetUpPr fitToPage="1"/>
  </sheetPr>
  <dimension ref="A1:AD42"/>
  <sheetViews>
    <sheetView showGridLines="0"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A8" sqref="A8:XFD8"/>
    </sheetView>
  </sheetViews>
  <sheetFormatPr baseColWidth="10" defaultColWidth="11.453125" defaultRowHeight="14.5" x14ac:dyDescent="0.35"/>
  <cols>
    <col min="1" max="1" width="18.54296875" customWidth="1"/>
    <col min="2" max="4" width="9.453125" bestFit="1" customWidth="1"/>
    <col min="5" max="5" width="1.453125" customWidth="1"/>
    <col min="6" max="8" width="8.453125" customWidth="1"/>
    <col min="9" max="9" width="1.54296875" customWidth="1"/>
    <col min="10" max="12" width="8.453125" customWidth="1"/>
    <col min="13" max="13" width="1.81640625" customWidth="1"/>
    <col min="14" max="16" width="8.453125" customWidth="1"/>
    <col min="17" max="17" width="2" customWidth="1"/>
    <col min="18" max="19" width="8.453125" customWidth="1"/>
    <col min="20" max="20" width="7.54296875" bestFit="1" customWidth="1"/>
    <col min="21" max="21" width="1.54296875" customWidth="1"/>
    <col min="22" max="24" width="8.453125" customWidth="1"/>
    <col min="25" max="25" width="1.81640625" customWidth="1"/>
    <col min="26" max="28" width="8.453125" customWidth="1"/>
  </cols>
  <sheetData>
    <row r="1" spans="1:30" x14ac:dyDescent="0.35">
      <c r="A1" s="230" t="s">
        <v>264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265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266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267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13"/>
      <c r="B5" s="14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D5" s="36"/>
    </row>
    <row r="6" spans="1:30" x14ac:dyDescent="0.35">
      <c r="A6" s="232" t="s">
        <v>268</v>
      </c>
      <c r="B6" s="229" t="s">
        <v>214</v>
      </c>
      <c r="C6" s="229"/>
      <c r="D6" s="229"/>
      <c r="E6" s="16"/>
      <c r="F6" s="229" t="s">
        <v>216</v>
      </c>
      <c r="G6" s="229"/>
      <c r="H6" s="229"/>
      <c r="I6" s="16"/>
      <c r="J6" s="229" t="s">
        <v>217</v>
      </c>
      <c r="K6" s="229"/>
      <c r="L6" s="229"/>
      <c r="M6" s="16"/>
      <c r="N6" s="229" t="s">
        <v>218</v>
      </c>
      <c r="O6" s="229"/>
      <c r="P6" s="229"/>
      <c r="Q6" s="16"/>
      <c r="R6" s="229" t="s">
        <v>220</v>
      </c>
      <c r="S6" s="229"/>
      <c r="T6" s="229"/>
      <c r="U6" s="16"/>
      <c r="V6" s="229" t="s">
        <v>221</v>
      </c>
      <c r="W6" s="229"/>
      <c r="X6" s="229"/>
      <c r="Y6" s="16"/>
      <c r="Z6" s="229" t="s">
        <v>222</v>
      </c>
      <c r="AA6" s="229"/>
      <c r="AB6" s="229"/>
      <c r="AD6" s="36"/>
    </row>
    <row r="7" spans="1:30" x14ac:dyDescent="0.35">
      <c r="A7" s="232"/>
      <c r="B7" s="17" t="s">
        <v>214</v>
      </c>
      <c r="C7" s="17" t="s">
        <v>269</v>
      </c>
      <c r="D7" s="17" t="s">
        <v>270</v>
      </c>
      <c r="E7" s="16"/>
      <c r="F7" s="17" t="s">
        <v>214</v>
      </c>
      <c r="G7" s="17" t="s">
        <v>269</v>
      </c>
      <c r="H7" s="17" t="s">
        <v>270</v>
      </c>
      <c r="I7" s="16"/>
      <c r="J7" s="17" t="s">
        <v>214</v>
      </c>
      <c r="K7" s="17" t="s">
        <v>269</v>
      </c>
      <c r="L7" s="17" t="s">
        <v>270</v>
      </c>
      <c r="M7" s="16"/>
      <c r="N7" s="17" t="s">
        <v>214</v>
      </c>
      <c r="O7" s="17" t="s">
        <v>269</v>
      </c>
      <c r="P7" s="17" t="s">
        <v>270</v>
      </c>
      <c r="Q7" s="16"/>
      <c r="R7" s="17" t="s">
        <v>214</v>
      </c>
      <c r="S7" s="17" t="s">
        <v>269</v>
      </c>
      <c r="T7" s="17" t="s">
        <v>270</v>
      </c>
      <c r="U7" s="16"/>
      <c r="V7" s="17" t="s">
        <v>214</v>
      </c>
      <c r="W7" s="17" t="s">
        <v>269</v>
      </c>
      <c r="X7" s="17" t="s">
        <v>270</v>
      </c>
      <c r="Y7" s="16"/>
      <c r="Z7" s="17" t="s">
        <v>214</v>
      </c>
      <c r="AA7" s="17" t="s">
        <v>269</v>
      </c>
      <c r="AB7" s="17" t="s">
        <v>270</v>
      </c>
      <c r="AD7" s="36"/>
    </row>
    <row r="8" spans="1:30" ht="14.5" customHeight="1" x14ac:dyDescent="0.35">
      <c r="A8" s="233" t="s">
        <v>231</v>
      </c>
      <c r="B8" s="233"/>
      <c r="C8" s="233"/>
      <c r="D8" s="233"/>
      <c r="E8" s="233"/>
      <c r="F8" s="233"/>
      <c r="G8" s="233"/>
      <c r="H8" s="233"/>
      <c r="I8" s="233"/>
      <c r="J8" s="233"/>
      <c r="K8" s="233"/>
      <c r="L8" s="233"/>
      <c r="M8" s="233"/>
      <c r="N8" s="233"/>
      <c r="O8" s="233"/>
      <c r="P8" s="233"/>
      <c r="Q8" s="233"/>
      <c r="R8" s="233"/>
      <c r="S8" s="233"/>
      <c r="T8" s="233"/>
      <c r="U8" s="233"/>
      <c r="V8" s="233"/>
      <c r="W8" s="233"/>
      <c r="X8" s="233"/>
      <c r="Y8" s="233"/>
      <c r="Z8" s="233"/>
      <c r="AA8" s="233"/>
      <c r="AB8" s="233"/>
      <c r="AD8" s="107"/>
    </row>
    <row r="9" spans="1:30" x14ac:dyDescent="0.35">
      <c r="A9" s="19" t="s">
        <v>232</v>
      </c>
      <c r="B9" s="65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D9" s="22"/>
    </row>
    <row r="10" spans="1:30" x14ac:dyDescent="0.35">
      <c r="A10" s="186" t="s">
        <v>214</v>
      </c>
      <c r="B10" s="101">
        <f>SUM(B11:B13)</f>
        <v>435819</v>
      </c>
      <c r="C10" s="101">
        <f t="shared" ref="C10:AA10" si="0">SUM(C11:C13)</f>
        <v>222700</v>
      </c>
      <c r="D10" s="101">
        <f t="shared" si="0"/>
        <v>213119</v>
      </c>
      <c r="E10" s="101"/>
      <c r="F10" s="101">
        <f t="shared" si="0"/>
        <v>71890</v>
      </c>
      <c r="G10" s="101">
        <f t="shared" si="0"/>
        <v>36851</v>
      </c>
      <c r="H10" s="101">
        <f t="shared" si="0"/>
        <v>35039</v>
      </c>
      <c r="I10" s="101"/>
      <c r="J10" s="101">
        <f t="shared" si="0"/>
        <v>68884</v>
      </c>
      <c r="K10" s="101">
        <f t="shared" si="0"/>
        <v>35048</v>
      </c>
      <c r="L10" s="101">
        <f t="shared" si="0"/>
        <v>33836</v>
      </c>
      <c r="M10" s="101"/>
      <c r="N10" s="101">
        <f t="shared" si="0"/>
        <v>67413</v>
      </c>
      <c r="O10" s="101">
        <f t="shared" si="0"/>
        <v>34465</v>
      </c>
      <c r="P10" s="101">
        <f t="shared" si="0"/>
        <v>32948</v>
      </c>
      <c r="Q10" s="101"/>
      <c r="R10" s="101">
        <f t="shared" si="0"/>
        <v>80202</v>
      </c>
      <c r="S10" s="101">
        <f t="shared" si="0"/>
        <v>41076</v>
      </c>
      <c r="T10" s="101">
        <f t="shared" si="0"/>
        <v>39126</v>
      </c>
      <c r="U10" s="101"/>
      <c r="V10" s="101">
        <f t="shared" si="0"/>
        <v>75669</v>
      </c>
      <c r="W10" s="101">
        <f t="shared" si="0"/>
        <v>38407</v>
      </c>
      <c r="X10" s="101">
        <f t="shared" si="0"/>
        <v>37262</v>
      </c>
      <c r="Y10" s="101"/>
      <c r="Z10" s="101">
        <f t="shared" si="0"/>
        <v>71761</v>
      </c>
      <c r="AA10" s="101">
        <f t="shared" si="0"/>
        <v>36853</v>
      </c>
      <c r="AB10" s="101">
        <f>SUM(AB11:AB13)</f>
        <v>34908</v>
      </c>
    </row>
    <row r="11" spans="1:30" x14ac:dyDescent="0.35">
      <c r="A11" s="187" t="s">
        <v>271</v>
      </c>
      <c r="B11" s="102">
        <f t="shared" ref="B11:D13" si="1">F11+J11+N11+R11+V11+Z11</f>
        <v>391443</v>
      </c>
      <c r="C11" s="102">
        <f t="shared" si="1"/>
        <v>200228</v>
      </c>
      <c r="D11" s="102">
        <f t="shared" si="1"/>
        <v>191215</v>
      </c>
      <c r="E11" s="102"/>
      <c r="F11" s="102">
        <v>63914</v>
      </c>
      <c r="G11" s="102">
        <v>32743</v>
      </c>
      <c r="H11" s="102">
        <f>F11-G11</f>
        <v>31171</v>
      </c>
      <c r="I11" s="102"/>
      <c r="J11" s="102">
        <v>61406</v>
      </c>
      <c r="K11" s="102">
        <v>31240</v>
      </c>
      <c r="L11" s="102">
        <f>J11-K11</f>
        <v>30166</v>
      </c>
      <c r="M11" s="102"/>
      <c r="N11" s="102">
        <v>60104</v>
      </c>
      <c r="O11" s="102">
        <v>30798</v>
      </c>
      <c r="P11" s="102">
        <f>N11-O11</f>
        <v>29306</v>
      </c>
      <c r="Q11" s="102"/>
      <c r="R11" s="102">
        <v>72703</v>
      </c>
      <c r="S11" s="102">
        <v>37263</v>
      </c>
      <c r="T11" s="102">
        <f>R11-S11</f>
        <v>35440</v>
      </c>
      <c r="U11" s="102"/>
      <c r="V11" s="102">
        <v>68394</v>
      </c>
      <c r="W11" s="102">
        <v>34758</v>
      </c>
      <c r="X11" s="102">
        <f>V11-W11</f>
        <v>33636</v>
      </c>
      <c r="Y11" s="102"/>
      <c r="Z11" s="102">
        <v>64922</v>
      </c>
      <c r="AA11" s="102">
        <v>33426</v>
      </c>
      <c r="AB11" s="102">
        <f>Z11-AA11</f>
        <v>31496</v>
      </c>
    </row>
    <row r="12" spans="1:30" x14ac:dyDescent="0.35">
      <c r="A12" s="187" t="s">
        <v>272</v>
      </c>
      <c r="B12" s="102">
        <f t="shared" si="1"/>
        <v>39622</v>
      </c>
      <c r="C12" s="102">
        <f t="shared" si="1"/>
        <v>20261</v>
      </c>
      <c r="D12" s="102">
        <f t="shared" si="1"/>
        <v>19361</v>
      </c>
      <c r="E12" s="102"/>
      <c r="F12" s="102">
        <v>7234</v>
      </c>
      <c r="G12" s="102">
        <v>3743</v>
      </c>
      <c r="H12" s="102">
        <f>F12-G12</f>
        <v>3491</v>
      </c>
      <c r="I12" s="102"/>
      <c r="J12" s="102">
        <v>6739</v>
      </c>
      <c r="K12" s="102">
        <v>3468</v>
      </c>
      <c r="L12" s="102">
        <f>J12-K12</f>
        <v>3271</v>
      </c>
      <c r="M12" s="102"/>
      <c r="N12" s="102">
        <v>6533</v>
      </c>
      <c r="O12" s="102">
        <v>3315</v>
      </c>
      <c r="P12" s="102">
        <f>N12-O12</f>
        <v>3218</v>
      </c>
      <c r="Q12" s="102"/>
      <c r="R12" s="102">
        <v>6698</v>
      </c>
      <c r="S12" s="102">
        <v>3433</v>
      </c>
      <c r="T12" s="102">
        <f>R12-S12</f>
        <v>3265</v>
      </c>
      <c r="U12" s="102"/>
      <c r="V12" s="102">
        <v>6372</v>
      </c>
      <c r="W12" s="102">
        <v>3229</v>
      </c>
      <c r="X12" s="102">
        <f>V12-W12</f>
        <v>3143</v>
      </c>
      <c r="Y12" s="102"/>
      <c r="Z12" s="102">
        <v>6046</v>
      </c>
      <c r="AA12" s="102">
        <v>3073</v>
      </c>
      <c r="AB12" s="102">
        <f>Z12-AA12</f>
        <v>2973</v>
      </c>
    </row>
    <row r="13" spans="1:30" x14ac:dyDescent="0.35">
      <c r="A13" s="187" t="s">
        <v>273</v>
      </c>
      <c r="B13" s="102">
        <f t="shared" si="1"/>
        <v>4754</v>
      </c>
      <c r="C13" s="102">
        <f t="shared" si="1"/>
        <v>2211</v>
      </c>
      <c r="D13" s="102">
        <f t="shared" si="1"/>
        <v>2543</v>
      </c>
      <c r="E13" s="102"/>
      <c r="F13" s="102">
        <v>742</v>
      </c>
      <c r="G13" s="102">
        <v>365</v>
      </c>
      <c r="H13" s="102">
        <f>F13-G13</f>
        <v>377</v>
      </c>
      <c r="I13" s="102"/>
      <c r="J13" s="102">
        <v>739</v>
      </c>
      <c r="K13" s="102">
        <v>340</v>
      </c>
      <c r="L13" s="102">
        <f>J13-K13</f>
        <v>399</v>
      </c>
      <c r="M13" s="102"/>
      <c r="N13" s="102">
        <v>776</v>
      </c>
      <c r="O13" s="102">
        <v>352</v>
      </c>
      <c r="P13" s="102">
        <f>N13-O13</f>
        <v>424</v>
      </c>
      <c r="Q13" s="102"/>
      <c r="R13" s="102">
        <v>801</v>
      </c>
      <c r="S13" s="102">
        <v>380</v>
      </c>
      <c r="T13" s="102">
        <f>R13-S13</f>
        <v>421</v>
      </c>
      <c r="U13" s="102"/>
      <c r="V13" s="102">
        <v>903</v>
      </c>
      <c r="W13" s="102">
        <v>420</v>
      </c>
      <c r="X13" s="102">
        <f>V13-W13</f>
        <v>483</v>
      </c>
      <c r="Y13" s="102"/>
      <c r="Z13" s="102">
        <v>793</v>
      </c>
      <c r="AA13" s="102">
        <v>354</v>
      </c>
      <c r="AB13" s="102">
        <f>Z13-AA13</f>
        <v>439</v>
      </c>
    </row>
    <row r="14" spans="1:30" x14ac:dyDescent="0.35">
      <c r="A14" s="19" t="s">
        <v>274</v>
      </c>
      <c r="B14" s="102"/>
      <c r="C14" s="102"/>
      <c r="D14" s="102"/>
      <c r="E14" s="102"/>
      <c r="F14" s="102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</row>
    <row r="15" spans="1:30" x14ac:dyDescent="0.35">
      <c r="A15" s="186" t="s">
        <v>214</v>
      </c>
      <c r="B15" s="101">
        <f>SUM(B16:B18)</f>
        <v>302660</v>
      </c>
      <c r="C15" s="101">
        <f t="shared" ref="C15:AA15" si="2">SUM(C16:C18)</f>
        <v>154389</v>
      </c>
      <c r="D15" s="101">
        <f>SUM(D16:D18)</f>
        <v>148271</v>
      </c>
      <c r="E15" s="101"/>
      <c r="F15" s="101">
        <f t="shared" si="2"/>
        <v>49754</v>
      </c>
      <c r="G15" s="101">
        <f t="shared" si="2"/>
        <v>25486</v>
      </c>
      <c r="H15" s="101">
        <f t="shared" si="2"/>
        <v>24268</v>
      </c>
      <c r="I15" s="101"/>
      <c r="J15" s="101">
        <f t="shared" si="2"/>
        <v>47828</v>
      </c>
      <c r="K15" s="101">
        <f t="shared" si="2"/>
        <v>24280</v>
      </c>
      <c r="L15" s="101">
        <f t="shared" si="2"/>
        <v>23548</v>
      </c>
      <c r="M15" s="101"/>
      <c r="N15" s="101">
        <f t="shared" si="2"/>
        <v>46817</v>
      </c>
      <c r="O15" s="101">
        <f t="shared" si="2"/>
        <v>23958</v>
      </c>
      <c r="P15" s="101">
        <f t="shared" si="2"/>
        <v>22859</v>
      </c>
      <c r="Q15" s="101"/>
      <c r="R15" s="101">
        <f t="shared" si="2"/>
        <v>55723</v>
      </c>
      <c r="S15" s="101">
        <f t="shared" si="2"/>
        <v>28421</v>
      </c>
      <c r="T15" s="101">
        <f t="shared" si="2"/>
        <v>27302</v>
      </c>
      <c r="U15" s="101"/>
      <c r="V15" s="101">
        <f t="shared" si="2"/>
        <v>52243</v>
      </c>
      <c r="W15" s="101">
        <f t="shared" si="2"/>
        <v>26558</v>
      </c>
      <c r="X15" s="101">
        <f t="shared" si="2"/>
        <v>25685</v>
      </c>
      <c r="Y15" s="101"/>
      <c r="Z15" s="101">
        <f t="shared" si="2"/>
        <v>50295</v>
      </c>
      <c r="AA15" s="101">
        <f t="shared" si="2"/>
        <v>25686</v>
      </c>
      <c r="AB15" s="101">
        <f>SUM(AB16:AB18)</f>
        <v>24609</v>
      </c>
    </row>
    <row r="16" spans="1:30" x14ac:dyDescent="0.35">
      <c r="A16" s="187" t="s">
        <v>271</v>
      </c>
      <c r="B16" s="102">
        <f t="shared" ref="B16:D22" si="3">F16+J16+N16+R16+V16+Z16</f>
        <v>260663</v>
      </c>
      <c r="C16" s="102">
        <f t="shared" si="3"/>
        <v>133075</v>
      </c>
      <c r="D16" s="102">
        <f t="shared" si="3"/>
        <v>127588</v>
      </c>
      <c r="E16" s="102"/>
      <c r="F16" s="102">
        <v>42233</v>
      </c>
      <c r="G16" s="102">
        <v>21609</v>
      </c>
      <c r="H16" s="102">
        <f t="shared" ref="H16:H22" si="4">F16-G16</f>
        <v>20624</v>
      </c>
      <c r="I16" s="102"/>
      <c r="J16" s="102">
        <v>40752</v>
      </c>
      <c r="K16" s="102">
        <v>20680</v>
      </c>
      <c r="L16" s="102">
        <f t="shared" ref="L16:L22" si="5">J16-K16</f>
        <v>20072</v>
      </c>
      <c r="M16" s="102"/>
      <c r="N16" s="102">
        <v>39918</v>
      </c>
      <c r="O16" s="102">
        <v>20472</v>
      </c>
      <c r="P16" s="102">
        <f t="shared" ref="P16:P22" si="6">N16-O16</f>
        <v>19446</v>
      </c>
      <c r="Q16" s="102"/>
      <c r="R16" s="102">
        <v>48614</v>
      </c>
      <c r="S16" s="102">
        <v>24798</v>
      </c>
      <c r="T16" s="102">
        <f t="shared" ref="T16:T22" si="7">R16-S16</f>
        <v>23816</v>
      </c>
      <c r="U16" s="102"/>
      <c r="V16" s="102">
        <v>45355</v>
      </c>
      <c r="W16" s="102">
        <v>23091</v>
      </c>
      <c r="X16" s="102">
        <f t="shared" ref="X16:X22" si="8">V16-W16</f>
        <v>22264</v>
      </c>
      <c r="Y16" s="102"/>
      <c r="Z16" s="102">
        <v>43791</v>
      </c>
      <c r="AA16" s="102">
        <v>22425</v>
      </c>
      <c r="AB16" s="102">
        <f t="shared" ref="AB16:AB22" si="9">Z16-AA16</f>
        <v>21366</v>
      </c>
    </row>
    <row r="17" spans="1:30" x14ac:dyDescent="0.35">
      <c r="A17" s="187" t="s">
        <v>272</v>
      </c>
      <c r="B17" s="102">
        <f t="shared" si="3"/>
        <v>37243</v>
      </c>
      <c r="C17" s="102">
        <f t="shared" si="3"/>
        <v>19103</v>
      </c>
      <c r="D17" s="102">
        <f t="shared" si="3"/>
        <v>18140</v>
      </c>
      <c r="E17" s="102"/>
      <c r="F17" s="102">
        <v>6779</v>
      </c>
      <c r="G17" s="102">
        <v>3512</v>
      </c>
      <c r="H17" s="102">
        <f t="shared" si="4"/>
        <v>3267</v>
      </c>
      <c r="I17" s="102"/>
      <c r="J17" s="102">
        <v>6337</v>
      </c>
      <c r="K17" s="102">
        <v>3260</v>
      </c>
      <c r="L17" s="102">
        <f t="shared" si="5"/>
        <v>3077</v>
      </c>
      <c r="M17" s="102"/>
      <c r="N17" s="102">
        <v>6123</v>
      </c>
      <c r="O17" s="102">
        <v>3134</v>
      </c>
      <c r="P17" s="102">
        <f t="shared" si="6"/>
        <v>2989</v>
      </c>
      <c r="Q17" s="102"/>
      <c r="R17" s="102">
        <v>6308</v>
      </c>
      <c r="S17" s="102">
        <v>3243</v>
      </c>
      <c r="T17" s="102">
        <f t="shared" si="7"/>
        <v>3065</v>
      </c>
      <c r="U17" s="102"/>
      <c r="V17" s="102">
        <v>5985</v>
      </c>
      <c r="W17" s="102">
        <v>3047</v>
      </c>
      <c r="X17" s="102">
        <f t="shared" si="8"/>
        <v>2938</v>
      </c>
      <c r="Y17" s="102"/>
      <c r="Z17" s="102">
        <v>5711</v>
      </c>
      <c r="AA17" s="102">
        <v>2907</v>
      </c>
      <c r="AB17" s="102">
        <f t="shared" si="9"/>
        <v>2804</v>
      </c>
    </row>
    <row r="18" spans="1:30" x14ac:dyDescent="0.35">
      <c r="A18" s="187" t="s">
        <v>273</v>
      </c>
      <c r="B18" s="102">
        <f t="shared" si="3"/>
        <v>4754</v>
      </c>
      <c r="C18" s="102">
        <f t="shared" si="3"/>
        <v>2211</v>
      </c>
      <c r="D18" s="102">
        <f t="shared" si="3"/>
        <v>2543</v>
      </c>
      <c r="E18" s="102"/>
      <c r="F18" s="102">
        <v>742</v>
      </c>
      <c r="G18" s="102">
        <v>365</v>
      </c>
      <c r="H18" s="102">
        <f t="shared" si="4"/>
        <v>377</v>
      </c>
      <c r="I18" s="102"/>
      <c r="J18" s="102">
        <v>739</v>
      </c>
      <c r="K18" s="102">
        <v>340</v>
      </c>
      <c r="L18" s="102">
        <f t="shared" si="5"/>
        <v>399</v>
      </c>
      <c r="M18" s="102"/>
      <c r="N18" s="102">
        <v>776</v>
      </c>
      <c r="O18" s="102">
        <v>352</v>
      </c>
      <c r="P18" s="102">
        <f t="shared" si="6"/>
        <v>424</v>
      </c>
      <c r="Q18" s="102"/>
      <c r="R18" s="102">
        <v>801</v>
      </c>
      <c r="S18" s="102">
        <v>380</v>
      </c>
      <c r="T18" s="102">
        <f t="shared" si="7"/>
        <v>421</v>
      </c>
      <c r="U18" s="102"/>
      <c r="V18" s="102">
        <v>903</v>
      </c>
      <c r="W18" s="102">
        <v>420</v>
      </c>
      <c r="X18" s="102">
        <f t="shared" si="8"/>
        <v>483</v>
      </c>
      <c r="Y18" s="102"/>
      <c r="Z18" s="102">
        <v>793</v>
      </c>
      <c r="AA18" s="102">
        <v>354</v>
      </c>
      <c r="AB18" s="102">
        <f t="shared" si="9"/>
        <v>439</v>
      </c>
    </row>
    <row r="19" spans="1:30" x14ac:dyDescent="0.35">
      <c r="A19" s="19" t="s">
        <v>275</v>
      </c>
      <c r="B19" s="102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</row>
    <row r="20" spans="1:30" x14ac:dyDescent="0.35">
      <c r="A20" s="186" t="s">
        <v>214</v>
      </c>
      <c r="B20" s="101">
        <f>SUM(B21:B23)</f>
        <v>133159</v>
      </c>
      <c r="C20" s="101">
        <f t="shared" ref="C20:AA20" si="10">SUM(C21:C23)</f>
        <v>68311</v>
      </c>
      <c r="D20" s="101">
        <f t="shared" si="10"/>
        <v>64848</v>
      </c>
      <c r="E20" s="101"/>
      <c r="F20" s="101">
        <f t="shared" si="10"/>
        <v>22136</v>
      </c>
      <c r="G20" s="101">
        <f t="shared" si="10"/>
        <v>11365</v>
      </c>
      <c r="H20" s="101">
        <f t="shared" si="10"/>
        <v>10771</v>
      </c>
      <c r="I20" s="101"/>
      <c r="J20" s="101">
        <f t="shared" si="10"/>
        <v>21056</v>
      </c>
      <c r="K20" s="101">
        <f t="shared" si="10"/>
        <v>10768</v>
      </c>
      <c r="L20" s="101">
        <f t="shared" si="10"/>
        <v>10288</v>
      </c>
      <c r="M20" s="101"/>
      <c r="N20" s="101">
        <f t="shared" si="10"/>
        <v>20596</v>
      </c>
      <c r="O20" s="101">
        <f t="shared" si="10"/>
        <v>10507</v>
      </c>
      <c r="P20" s="101">
        <f t="shared" si="10"/>
        <v>10089</v>
      </c>
      <c r="Q20" s="101"/>
      <c r="R20" s="101">
        <f t="shared" si="10"/>
        <v>24479</v>
      </c>
      <c r="S20" s="101">
        <f t="shared" si="10"/>
        <v>12655</v>
      </c>
      <c r="T20" s="101">
        <f t="shared" si="10"/>
        <v>11824</v>
      </c>
      <c r="U20" s="101"/>
      <c r="V20" s="101">
        <f t="shared" si="10"/>
        <v>23426</v>
      </c>
      <c r="W20" s="101">
        <f t="shared" si="10"/>
        <v>11849</v>
      </c>
      <c r="X20" s="101">
        <f t="shared" si="10"/>
        <v>11577</v>
      </c>
      <c r="Y20" s="101"/>
      <c r="Z20" s="101">
        <f t="shared" si="10"/>
        <v>21466</v>
      </c>
      <c r="AA20" s="101">
        <f t="shared" si="10"/>
        <v>11167</v>
      </c>
      <c r="AB20" s="101">
        <f>SUM(AB21:AB23)</f>
        <v>10299</v>
      </c>
    </row>
    <row r="21" spans="1:30" x14ac:dyDescent="0.35">
      <c r="A21" s="187" t="s">
        <v>271</v>
      </c>
      <c r="B21" s="102">
        <f t="shared" si="3"/>
        <v>130780</v>
      </c>
      <c r="C21" s="102">
        <f t="shared" si="3"/>
        <v>67153</v>
      </c>
      <c r="D21" s="102">
        <f t="shared" si="3"/>
        <v>63627</v>
      </c>
      <c r="E21" s="102"/>
      <c r="F21" s="102">
        <v>21681</v>
      </c>
      <c r="G21" s="102">
        <v>11134</v>
      </c>
      <c r="H21" s="102">
        <f t="shared" si="4"/>
        <v>10547</v>
      </c>
      <c r="I21" s="102"/>
      <c r="J21" s="102">
        <v>20654</v>
      </c>
      <c r="K21" s="102">
        <v>10560</v>
      </c>
      <c r="L21" s="102">
        <f t="shared" si="5"/>
        <v>10094</v>
      </c>
      <c r="M21" s="102"/>
      <c r="N21" s="102">
        <v>20186</v>
      </c>
      <c r="O21" s="102">
        <v>10326</v>
      </c>
      <c r="P21" s="102">
        <f t="shared" si="6"/>
        <v>9860</v>
      </c>
      <c r="Q21" s="102"/>
      <c r="R21" s="102">
        <v>24089</v>
      </c>
      <c r="S21" s="102">
        <v>12465</v>
      </c>
      <c r="T21" s="102">
        <f t="shared" si="7"/>
        <v>11624</v>
      </c>
      <c r="U21" s="102"/>
      <c r="V21" s="102">
        <v>23039</v>
      </c>
      <c r="W21" s="102">
        <v>11667</v>
      </c>
      <c r="X21" s="102">
        <f t="shared" si="8"/>
        <v>11372</v>
      </c>
      <c r="Y21" s="102"/>
      <c r="Z21" s="102">
        <v>21131</v>
      </c>
      <c r="AA21" s="102">
        <v>11001</v>
      </c>
      <c r="AB21" s="102">
        <f t="shared" si="9"/>
        <v>10130</v>
      </c>
    </row>
    <row r="22" spans="1:30" x14ac:dyDescent="0.35">
      <c r="A22" s="187" t="s">
        <v>272</v>
      </c>
      <c r="B22" s="102">
        <f>F22+J22+N22+R22+V22+Z22</f>
        <v>2379</v>
      </c>
      <c r="C22" s="102">
        <f t="shared" si="3"/>
        <v>1158</v>
      </c>
      <c r="D22" s="102">
        <f t="shared" si="3"/>
        <v>1221</v>
      </c>
      <c r="E22" s="102"/>
      <c r="F22" s="102">
        <v>455</v>
      </c>
      <c r="G22" s="102">
        <v>231</v>
      </c>
      <c r="H22" s="102">
        <f t="shared" si="4"/>
        <v>224</v>
      </c>
      <c r="I22" s="102"/>
      <c r="J22" s="102">
        <v>402</v>
      </c>
      <c r="K22" s="102">
        <v>208</v>
      </c>
      <c r="L22" s="102">
        <f t="shared" si="5"/>
        <v>194</v>
      </c>
      <c r="M22" s="102"/>
      <c r="N22" s="102">
        <v>410</v>
      </c>
      <c r="O22" s="102">
        <v>181</v>
      </c>
      <c r="P22" s="102">
        <f t="shared" si="6"/>
        <v>229</v>
      </c>
      <c r="Q22" s="102"/>
      <c r="R22" s="102">
        <v>390</v>
      </c>
      <c r="S22" s="102">
        <v>190</v>
      </c>
      <c r="T22" s="102">
        <f t="shared" si="7"/>
        <v>200</v>
      </c>
      <c r="U22" s="102"/>
      <c r="V22" s="102">
        <v>387</v>
      </c>
      <c r="W22" s="102">
        <v>182</v>
      </c>
      <c r="X22" s="102">
        <f t="shared" si="8"/>
        <v>205</v>
      </c>
      <c r="Y22" s="102"/>
      <c r="Z22" s="102">
        <v>335</v>
      </c>
      <c r="AA22" s="102">
        <v>166</v>
      </c>
      <c r="AB22" s="102">
        <f t="shared" si="9"/>
        <v>169</v>
      </c>
    </row>
    <row r="23" spans="1:30" x14ac:dyDescent="0.35">
      <c r="A23" s="187" t="s">
        <v>273</v>
      </c>
      <c r="B23" s="102" t="s">
        <v>276</v>
      </c>
      <c r="C23" s="102" t="s">
        <v>276</v>
      </c>
      <c r="D23" s="102" t="s">
        <v>276</v>
      </c>
      <c r="E23" s="102"/>
      <c r="F23" s="102" t="s">
        <v>276</v>
      </c>
      <c r="G23" s="102" t="s">
        <v>276</v>
      </c>
      <c r="H23" s="102" t="s">
        <v>276</v>
      </c>
      <c r="I23" s="102"/>
      <c r="J23" s="102" t="s">
        <v>276</v>
      </c>
      <c r="K23" s="102" t="s">
        <v>276</v>
      </c>
      <c r="L23" s="102" t="s">
        <v>276</v>
      </c>
      <c r="M23" s="102"/>
      <c r="N23" s="102" t="s">
        <v>276</v>
      </c>
      <c r="O23" s="102" t="s">
        <v>276</v>
      </c>
      <c r="P23" s="102" t="s">
        <v>276</v>
      </c>
      <c r="Q23" s="102"/>
      <c r="R23" s="102" t="s">
        <v>276</v>
      </c>
      <c r="S23" s="102" t="s">
        <v>276</v>
      </c>
      <c r="T23" s="102" t="s">
        <v>276</v>
      </c>
      <c r="U23" s="102"/>
      <c r="V23" s="102" t="s">
        <v>276</v>
      </c>
      <c r="W23" s="102" t="s">
        <v>276</v>
      </c>
      <c r="X23" s="102" t="s">
        <v>276</v>
      </c>
      <c r="Y23" s="102"/>
      <c r="Z23" s="102" t="s">
        <v>276</v>
      </c>
      <c r="AA23" s="102" t="s">
        <v>276</v>
      </c>
      <c r="AB23" s="102" t="s">
        <v>276</v>
      </c>
    </row>
    <row r="24" spans="1:30" x14ac:dyDescent="0.35">
      <c r="B24" s="65"/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</row>
    <row r="25" spans="1:30" x14ac:dyDescent="0.35">
      <c r="A25" s="233" t="s">
        <v>237</v>
      </c>
      <c r="B25" s="233"/>
      <c r="C25" s="233"/>
      <c r="D25" s="233"/>
      <c r="E25" s="233"/>
      <c r="F25" s="233"/>
      <c r="G25" s="233"/>
      <c r="H25" s="233"/>
      <c r="I25" s="233"/>
      <c r="J25" s="233"/>
      <c r="K25" s="233"/>
      <c r="L25" s="233"/>
      <c r="M25" s="233"/>
      <c r="N25" s="233"/>
      <c r="O25" s="233"/>
      <c r="P25" s="233"/>
      <c r="Q25" s="233"/>
      <c r="R25" s="233"/>
      <c r="S25" s="233"/>
      <c r="T25" s="233"/>
      <c r="U25" s="233"/>
      <c r="V25" s="233"/>
      <c r="W25" s="233"/>
      <c r="X25" s="233"/>
      <c r="Y25" s="233"/>
      <c r="Z25" s="233"/>
      <c r="AA25" s="233"/>
      <c r="AB25" s="233"/>
    </row>
    <row r="26" spans="1:30" x14ac:dyDescent="0.35">
      <c r="A26" s="19" t="s">
        <v>232</v>
      </c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</row>
    <row r="27" spans="1:30" x14ac:dyDescent="0.35">
      <c r="A27" s="186" t="s">
        <v>214</v>
      </c>
      <c r="B27" s="75">
        <v>95.71854965704911</v>
      </c>
      <c r="C27" s="75">
        <v>95.234429790800704</v>
      </c>
      <c r="D27" s="75">
        <v>96.229720638102847</v>
      </c>
      <c r="E27" s="75">
        <v>0</v>
      </c>
      <c r="F27" s="75">
        <v>99.573395384913709</v>
      </c>
      <c r="G27" s="75">
        <v>99.505859480477397</v>
      </c>
      <c r="H27" s="75">
        <v>99.644522807416678</v>
      </c>
      <c r="I27" s="75">
        <v>0</v>
      </c>
      <c r="J27" s="75">
        <v>91.086280991735535</v>
      </c>
      <c r="K27" s="75">
        <v>90.181144503911071</v>
      </c>
      <c r="L27" s="75">
        <v>92.043197954353801</v>
      </c>
      <c r="M27" s="75"/>
      <c r="N27" s="75">
        <v>93.718980689827745</v>
      </c>
      <c r="O27" s="75">
        <v>93.088267070008641</v>
      </c>
      <c r="P27" s="75">
        <v>94.387945111295721</v>
      </c>
      <c r="Q27" s="75"/>
      <c r="R27" s="75">
        <v>94.739826354025155</v>
      </c>
      <c r="S27" s="75">
        <v>94.150545521224899</v>
      </c>
      <c r="T27" s="75">
        <v>95.366465985814216</v>
      </c>
      <c r="U27" s="75"/>
      <c r="V27" s="75">
        <v>96.506734006734007</v>
      </c>
      <c r="W27" s="75">
        <v>95.959924045572649</v>
      </c>
      <c r="X27" s="75">
        <v>97.07690704460191</v>
      </c>
      <c r="Y27" s="75"/>
      <c r="Z27" s="75">
        <v>98.986150960052967</v>
      </c>
      <c r="AA27" s="75">
        <v>98.881137644217858</v>
      </c>
      <c r="AB27" s="75">
        <v>99.097257707375235</v>
      </c>
      <c r="AD27" s="107"/>
    </row>
    <row r="28" spans="1:30" x14ac:dyDescent="0.35">
      <c r="A28" s="187" t="s">
        <v>271</v>
      </c>
      <c r="B28" s="63">
        <v>95.308159225541928</v>
      </c>
      <c r="C28" s="63">
        <v>94.790113287223107</v>
      </c>
      <c r="D28" s="63">
        <v>95.856727491477841</v>
      </c>
      <c r="E28" s="63">
        <v>0</v>
      </c>
      <c r="F28" s="63">
        <v>99.568475331432765</v>
      </c>
      <c r="G28" s="63">
        <v>99.492555454269223</v>
      </c>
      <c r="H28" s="63">
        <v>99.648348837952753</v>
      </c>
      <c r="I28" s="63">
        <v>0</v>
      </c>
      <c r="J28" s="63">
        <v>90.180931680667328</v>
      </c>
      <c r="K28" s="63">
        <v>89.201073610873166</v>
      </c>
      <c r="L28" s="63">
        <v>91.218627154520718</v>
      </c>
      <c r="M28" s="63"/>
      <c r="N28" s="63">
        <v>93.050330531172108</v>
      </c>
      <c r="O28" s="63">
        <v>92.383837777844434</v>
      </c>
      <c r="P28" s="63">
        <v>93.761197850012806</v>
      </c>
      <c r="Q28" s="63"/>
      <c r="R28" s="63">
        <v>94.271339842585036</v>
      </c>
      <c r="S28" s="63">
        <v>93.642097856406906</v>
      </c>
      <c r="T28" s="63">
        <v>94.942134590655812</v>
      </c>
      <c r="U28" s="63"/>
      <c r="V28" s="63">
        <v>96.20085800689219</v>
      </c>
      <c r="W28" s="63">
        <v>95.622988252771748</v>
      </c>
      <c r="X28" s="63">
        <v>96.805387670523231</v>
      </c>
      <c r="Y28" s="63"/>
      <c r="Z28" s="63">
        <v>98.934792215906498</v>
      </c>
      <c r="AA28" s="63">
        <v>98.829164449175096</v>
      </c>
      <c r="AB28" s="63">
        <v>99.047139847164999</v>
      </c>
      <c r="AD28" s="107"/>
    </row>
    <row r="29" spans="1:30" x14ac:dyDescent="0.35">
      <c r="A29" s="187" t="s">
        <v>272</v>
      </c>
      <c r="B29" s="63">
        <v>99.4777805674115</v>
      </c>
      <c r="C29" s="63">
        <v>99.357591212240095</v>
      </c>
      <c r="D29" s="63">
        <v>99.603868710772716</v>
      </c>
      <c r="E29" s="63">
        <v>0</v>
      </c>
      <c r="F29" s="63">
        <v>99.587004405286336</v>
      </c>
      <c r="G29" s="63">
        <v>99.574354881617452</v>
      </c>
      <c r="H29" s="63">
        <v>99.600570613409417</v>
      </c>
      <c r="I29" s="63">
        <v>0</v>
      </c>
      <c r="J29" s="63">
        <v>99.234280665586809</v>
      </c>
      <c r="K29" s="63">
        <v>99.114032580737359</v>
      </c>
      <c r="L29" s="63">
        <v>99.362089914945315</v>
      </c>
      <c r="M29" s="63"/>
      <c r="N29" s="63">
        <v>99.618786215309541</v>
      </c>
      <c r="O29" s="63">
        <v>99.459945994599465</v>
      </c>
      <c r="P29" s="63">
        <v>99.782945736434101</v>
      </c>
      <c r="Q29" s="63"/>
      <c r="R29" s="63">
        <v>99.509731094933883</v>
      </c>
      <c r="S29" s="63">
        <v>99.363241678726482</v>
      </c>
      <c r="T29" s="63">
        <v>99.664224664224662</v>
      </c>
      <c r="U29" s="63"/>
      <c r="V29" s="63">
        <v>99.453722491025445</v>
      </c>
      <c r="W29" s="63">
        <v>99.262219489701806</v>
      </c>
      <c r="X29" s="63">
        <v>99.651236525047565</v>
      </c>
      <c r="Y29" s="63"/>
      <c r="Z29" s="63">
        <v>99.457147557164006</v>
      </c>
      <c r="AA29" s="63">
        <v>99.353378596831561</v>
      </c>
      <c r="AB29" s="63">
        <v>99.564634963161424</v>
      </c>
      <c r="AD29" s="107"/>
    </row>
    <row r="30" spans="1:30" x14ac:dyDescent="0.35">
      <c r="A30" s="187" t="s">
        <v>273</v>
      </c>
      <c r="B30" s="63">
        <v>99.664570230607964</v>
      </c>
      <c r="C30" s="63">
        <v>99.639477242000908</v>
      </c>
      <c r="D30" s="63">
        <v>99.686397491179932</v>
      </c>
      <c r="E30" s="63">
        <v>0</v>
      </c>
      <c r="F30" s="63">
        <v>99.865410497981159</v>
      </c>
      <c r="G30" s="63">
        <v>100</v>
      </c>
      <c r="H30" s="63">
        <v>99.735449735449734</v>
      </c>
      <c r="I30" s="63">
        <v>0</v>
      </c>
      <c r="J30" s="63">
        <v>99.595687331536382</v>
      </c>
      <c r="K30" s="63">
        <v>99.125364431486886</v>
      </c>
      <c r="L30" s="63">
        <v>100</v>
      </c>
      <c r="M30" s="63"/>
      <c r="N30" s="63">
        <v>99.487179487179489</v>
      </c>
      <c r="O30" s="63">
        <v>99.435028248587571</v>
      </c>
      <c r="P30" s="63">
        <v>99.53051643192488</v>
      </c>
      <c r="Q30" s="63"/>
      <c r="R30" s="63">
        <v>99.750933997509335</v>
      </c>
      <c r="S30" s="63">
        <v>100</v>
      </c>
      <c r="T30" s="63">
        <v>99.527186761229316</v>
      </c>
      <c r="U30" s="63"/>
      <c r="V30" s="63">
        <v>99.668874172185426</v>
      </c>
      <c r="W30" s="63">
        <v>99.526066350710892</v>
      </c>
      <c r="X30" s="63">
        <v>99.793388429752056</v>
      </c>
      <c r="Y30" s="63"/>
      <c r="Z30" s="63">
        <v>99.623115577889436</v>
      </c>
      <c r="AA30" s="63">
        <v>99.718309859154928</v>
      </c>
      <c r="AB30" s="63">
        <v>99.546485260770979</v>
      </c>
      <c r="AD30" s="107"/>
    </row>
    <row r="31" spans="1:30" x14ac:dyDescent="0.35">
      <c r="A31" s="19" t="s">
        <v>274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D31" s="107"/>
    </row>
    <row r="32" spans="1:30" x14ac:dyDescent="0.35">
      <c r="A32" s="186" t="s">
        <v>214</v>
      </c>
      <c r="B32" s="75">
        <v>95.967378827946149</v>
      </c>
      <c r="C32" s="75">
        <v>95.536565141520526</v>
      </c>
      <c r="D32" s="75">
        <v>96.420117573613567</v>
      </c>
      <c r="E32" s="75">
        <v>0</v>
      </c>
      <c r="F32" s="75">
        <v>99.679448651680886</v>
      </c>
      <c r="G32" s="75">
        <v>99.648107600875818</v>
      </c>
      <c r="H32" s="75">
        <v>99.712383926370279</v>
      </c>
      <c r="I32" s="75">
        <v>0</v>
      </c>
      <c r="J32" s="75">
        <v>91.293973925824119</v>
      </c>
      <c r="K32" s="75">
        <v>90.431673432902528</v>
      </c>
      <c r="L32" s="75">
        <v>92.200469851213782</v>
      </c>
      <c r="M32" s="75"/>
      <c r="N32" s="75">
        <v>94.305454838449762</v>
      </c>
      <c r="O32" s="75">
        <v>93.750733711602436</v>
      </c>
      <c r="P32" s="75">
        <v>94.893934991074772</v>
      </c>
      <c r="Q32" s="75"/>
      <c r="R32" s="75">
        <v>95.220437457279559</v>
      </c>
      <c r="S32" s="75">
        <v>94.825170158814899</v>
      </c>
      <c r="T32" s="75">
        <v>95.635421045257104</v>
      </c>
      <c r="U32" s="75"/>
      <c r="V32" s="75">
        <v>96.508599190881711</v>
      </c>
      <c r="W32" s="75">
        <v>95.93613408951343</v>
      </c>
      <c r="X32" s="75">
        <v>97.1077504725898</v>
      </c>
      <c r="Y32" s="75"/>
      <c r="Z32" s="75">
        <v>99.048800661703879</v>
      </c>
      <c r="AA32" s="75">
        <v>98.917857280394344</v>
      </c>
      <c r="AB32" s="75">
        <v>99.185844988110119</v>
      </c>
      <c r="AD32" s="107"/>
    </row>
    <row r="33" spans="1:30" x14ac:dyDescent="0.35">
      <c r="A33" s="187" t="s">
        <v>271</v>
      </c>
      <c r="B33" s="63">
        <v>95.421881692285723</v>
      </c>
      <c r="C33" s="63">
        <v>94.948449930434165</v>
      </c>
      <c r="D33" s="63">
        <v>95.920730148706141</v>
      </c>
      <c r="E33" s="63">
        <v>0</v>
      </c>
      <c r="F33" s="63">
        <v>99.693128437551636</v>
      </c>
      <c r="G33" s="63">
        <v>99.65871881197252</v>
      </c>
      <c r="H33" s="63">
        <v>99.72920696324951</v>
      </c>
      <c r="I33" s="63">
        <v>0</v>
      </c>
      <c r="J33" s="63">
        <v>90.031813361611881</v>
      </c>
      <c r="K33" s="63">
        <v>89.064989878978423</v>
      </c>
      <c r="L33" s="63">
        <v>91.050124744840105</v>
      </c>
      <c r="M33" s="63"/>
      <c r="N33" s="63">
        <v>93.443198576745715</v>
      </c>
      <c r="O33" s="63">
        <v>92.843537414965979</v>
      </c>
      <c r="P33" s="63">
        <v>94.08292612124437</v>
      </c>
      <c r="Q33" s="63"/>
      <c r="R33" s="63">
        <v>94.623948925568357</v>
      </c>
      <c r="S33" s="63">
        <v>94.192274091237138</v>
      </c>
      <c r="T33" s="63">
        <v>95.077647810291836</v>
      </c>
      <c r="U33" s="63"/>
      <c r="V33" s="63">
        <v>96.074817827486868</v>
      </c>
      <c r="W33" s="63">
        <v>95.452854367326694</v>
      </c>
      <c r="X33" s="63">
        <v>96.728505018030148</v>
      </c>
      <c r="Y33" s="63"/>
      <c r="Z33" s="63">
        <v>98.987318881529873</v>
      </c>
      <c r="AA33" s="63">
        <v>98.853868194842406</v>
      </c>
      <c r="AB33" s="63">
        <v>99.127772107265471</v>
      </c>
      <c r="AD33" s="107"/>
    </row>
    <row r="34" spans="1:30" x14ac:dyDescent="0.35">
      <c r="A34" s="187" t="s">
        <v>272</v>
      </c>
      <c r="B34" s="63">
        <v>99.476481743636313</v>
      </c>
      <c r="C34" s="63">
        <v>99.349906386519663</v>
      </c>
      <c r="D34" s="63">
        <v>99.610125748174184</v>
      </c>
      <c r="E34" s="63">
        <v>0</v>
      </c>
      <c r="F34" s="63">
        <v>99.574030552291433</v>
      </c>
      <c r="G34" s="63">
        <v>99.546485260770979</v>
      </c>
      <c r="H34" s="63">
        <v>99.603658536585371</v>
      </c>
      <c r="I34" s="63">
        <v>0</v>
      </c>
      <c r="J34" s="63">
        <v>99.279335735547548</v>
      </c>
      <c r="K34" s="63">
        <v>99.178582293885</v>
      </c>
      <c r="L34" s="63">
        <v>99.386304909560721</v>
      </c>
      <c r="M34" s="63"/>
      <c r="N34" s="63">
        <v>99.641985353946296</v>
      </c>
      <c r="O34" s="63">
        <v>99.460488733735318</v>
      </c>
      <c r="P34" s="63">
        <v>99.832999331997328</v>
      </c>
      <c r="Q34" s="63"/>
      <c r="R34" s="63">
        <v>99.479577353729695</v>
      </c>
      <c r="S34" s="63">
        <v>99.326186830015317</v>
      </c>
      <c r="T34" s="63">
        <v>99.642392717815341</v>
      </c>
      <c r="U34" s="63"/>
      <c r="V34" s="63">
        <v>99.435122113307855</v>
      </c>
      <c r="W34" s="63">
        <v>99.250814332247558</v>
      </c>
      <c r="X34" s="63">
        <v>99.626992200746017</v>
      </c>
      <c r="Y34" s="63"/>
      <c r="Z34" s="63">
        <v>99.442799930349992</v>
      </c>
      <c r="AA34" s="63">
        <v>99.316706525452673</v>
      </c>
      <c r="AB34" s="63">
        <v>99.57386363636364</v>
      </c>
      <c r="AD34" s="107"/>
    </row>
    <row r="35" spans="1:30" x14ac:dyDescent="0.35">
      <c r="A35" s="187" t="s">
        <v>273</v>
      </c>
      <c r="B35" s="63">
        <v>99.664570230607964</v>
      </c>
      <c r="C35" s="63">
        <v>99.639477242000908</v>
      </c>
      <c r="D35" s="63">
        <v>99.686397491179932</v>
      </c>
      <c r="E35" s="63">
        <v>0</v>
      </c>
      <c r="F35" s="63">
        <v>99.865410497981159</v>
      </c>
      <c r="G35" s="63">
        <v>100</v>
      </c>
      <c r="H35" s="63">
        <v>99.735449735449734</v>
      </c>
      <c r="I35" s="63">
        <v>0</v>
      </c>
      <c r="J35" s="63">
        <v>99.595687331536382</v>
      </c>
      <c r="K35" s="63">
        <v>99.125364431486886</v>
      </c>
      <c r="L35" s="63">
        <v>100</v>
      </c>
      <c r="M35" s="63"/>
      <c r="N35" s="63">
        <v>99.487179487179489</v>
      </c>
      <c r="O35" s="63">
        <v>99.435028248587571</v>
      </c>
      <c r="P35" s="63">
        <v>99.53051643192488</v>
      </c>
      <c r="Q35" s="63"/>
      <c r="R35" s="63">
        <v>99.750933997509335</v>
      </c>
      <c r="S35" s="63">
        <v>100</v>
      </c>
      <c r="T35" s="63">
        <v>99.527186761229316</v>
      </c>
      <c r="U35" s="63"/>
      <c r="V35" s="63">
        <v>99.668874172185426</v>
      </c>
      <c r="W35" s="63">
        <v>99.526066350710892</v>
      </c>
      <c r="X35" s="63">
        <v>99.793388429752056</v>
      </c>
      <c r="Y35" s="63"/>
      <c r="Z35" s="63">
        <v>99.623115577889436</v>
      </c>
      <c r="AA35" s="63">
        <v>99.718309859154928</v>
      </c>
      <c r="AB35" s="63">
        <v>99.546485260770979</v>
      </c>
      <c r="AD35" s="107"/>
    </row>
    <row r="36" spans="1:30" x14ac:dyDescent="0.35">
      <c r="A36" s="19" t="s">
        <v>275</v>
      </c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D36" s="107"/>
    </row>
    <row r="37" spans="1:30" x14ac:dyDescent="0.35">
      <c r="A37" s="186" t="s">
        <v>214</v>
      </c>
      <c r="B37" s="75">
        <v>95.157751813341903</v>
      </c>
      <c r="C37" s="75">
        <v>94.558567038564817</v>
      </c>
      <c r="D37" s="75">
        <v>95.797202074069702</v>
      </c>
      <c r="E37" s="75">
        <v>0</v>
      </c>
      <c r="F37" s="75">
        <v>99.335846347154913</v>
      </c>
      <c r="G37" s="75">
        <v>99.188340024437068</v>
      </c>
      <c r="H37" s="75">
        <v>99.491963790873825</v>
      </c>
      <c r="I37" s="75">
        <v>0</v>
      </c>
      <c r="J37" s="75">
        <v>90.618006541573422</v>
      </c>
      <c r="K37" s="75">
        <v>89.621306699958382</v>
      </c>
      <c r="L37" s="75">
        <v>91.685233045183139</v>
      </c>
      <c r="M37" s="75"/>
      <c r="N37" s="75">
        <v>92.412617220801366</v>
      </c>
      <c r="O37" s="75">
        <v>91.612171941756031</v>
      </c>
      <c r="P37" s="75">
        <v>93.261231281197993</v>
      </c>
      <c r="Q37" s="75"/>
      <c r="R37" s="75">
        <v>93.663669408838729</v>
      </c>
      <c r="S37" s="75">
        <v>92.669888693614539</v>
      </c>
      <c r="T37" s="75">
        <v>94.751181985736039</v>
      </c>
      <c r="U37" s="75"/>
      <c r="V37" s="75">
        <v>96.502574665293523</v>
      </c>
      <c r="W37" s="75">
        <v>96.013289036544847</v>
      </c>
      <c r="X37" s="75">
        <v>97.008547008547012</v>
      </c>
      <c r="Y37" s="75"/>
      <c r="Z37" s="75">
        <v>98.839672161340815</v>
      </c>
      <c r="AA37" s="75">
        <v>98.796779616031145</v>
      </c>
      <c r="AB37" s="75">
        <v>98.886221795487273</v>
      </c>
      <c r="AD37" s="107"/>
    </row>
    <row r="38" spans="1:30" x14ac:dyDescent="0.35">
      <c r="A38" s="187" t="s">
        <v>271</v>
      </c>
      <c r="B38" s="63">
        <v>95.082300936427615</v>
      </c>
      <c r="C38" s="63">
        <v>94.477897521033228</v>
      </c>
      <c r="D38" s="63">
        <v>95.7286432160804</v>
      </c>
      <c r="E38" s="63">
        <v>0</v>
      </c>
      <c r="F38" s="63">
        <v>99.326553051126993</v>
      </c>
      <c r="G38" s="63">
        <v>99.171639796918143</v>
      </c>
      <c r="H38" s="63">
        <v>99.490614093010095</v>
      </c>
      <c r="I38" s="63">
        <v>0</v>
      </c>
      <c r="J38" s="63">
        <v>90.476607674785342</v>
      </c>
      <c r="K38" s="63">
        <v>89.468779123951535</v>
      </c>
      <c r="L38" s="63">
        <v>91.555555555555557</v>
      </c>
      <c r="M38" s="63"/>
      <c r="N38" s="63">
        <v>92.283075797750755</v>
      </c>
      <c r="O38" s="63">
        <v>91.48578010100114</v>
      </c>
      <c r="P38" s="63">
        <v>93.13308774912629</v>
      </c>
      <c r="Q38" s="63"/>
      <c r="R38" s="63">
        <v>93.567683045251499</v>
      </c>
      <c r="S38" s="63">
        <v>92.566463686321114</v>
      </c>
      <c r="T38" s="63">
        <v>94.665689388386681</v>
      </c>
      <c r="U38" s="63"/>
      <c r="V38" s="63">
        <v>96.44995185665843</v>
      </c>
      <c r="W38" s="63">
        <v>95.96150682678072</v>
      </c>
      <c r="X38" s="63">
        <v>96.956262255946797</v>
      </c>
      <c r="Y38" s="63"/>
      <c r="Z38" s="63">
        <v>98.826115424188572</v>
      </c>
      <c r="AA38" s="63">
        <v>98.7788452904732</v>
      </c>
      <c r="AB38" s="63">
        <v>98.877501220107362</v>
      </c>
      <c r="AD38" s="107"/>
    </row>
    <row r="39" spans="1:30" x14ac:dyDescent="0.35">
      <c r="A39" s="187" t="s">
        <v>272</v>
      </c>
      <c r="B39" s="63">
        <v>99.498117942283557</v>
      </c>
      <c r="C39" s="63">
        <v>99.484536082474222</v>
      </c>
      <c r="D39" s="63">
        <v>99.511002444987767</v>
      </c>
      <c r="E39" s="63">
        <v>0</v>
      </c>
      <c r="F39" s="63">
        <v>99.780701754385973</v>
      </c>
      <c r="G39" s="63">
        <v>100</v>
      </c>
      <c r="H39" s="63">
        <v>99.555555555555557</v>
      </c>
      <c r="I39" s="63">
        <v>0</v>
      </c>
      <c r="J39" s="63">
        <v>98.529411764705884</v>
      </c>
      <c r="K39" s="63">
        <v>98.113207547169807</v>
      </c>
      <c r="L39" s="63">
        <v>98.979591836734699</v>
      </c>
      <c r="M39" s="63"/>
      <c r="N39" s="63">
        <v>99.27360774818402</v>
      </c>
      <c r="O39" s="63">
        <v>99.45054945054946</v>
      </c>
      <c r="P39" s="63">
        <v>99.134199134199136</v>
      </c>
      <c r="Q39" s="63"/>
      <c r="R39" s="63">
        <v>100</v>
      </c>
      <c r="S39" s="63">
        <v>100</v>
      </c>
      <c r="T39" s="63">
        <v>100</v>
      </c>
      <c r="U39" s="63"/>
      <c r="V39" s="63">
        <v>99.742268041237111</v>
      </c>
      <c r="W39" s="63">
        <v>99.453551912568301</v>
      </c>
      <c r="X39" s="63">
        <v>100</v>
      </c>
      <c r="Y39" s="63"/>
      <c r="Z39" s="63">
        <v>99.702380952380949</v>
      </c>
      <c r="AA39" s="63">
        <v>100</v>
      </c>
      <c r="AB39" s="63">
        <v>99.411764705882348</v>
      </c>
      <c r="AD39" s="107"/>
    </row>
    <row r="40" spans="1:30" x14ac:dyDescent="0.35">
      <c r="A40" s="188" t="s">
        <v>273</v>
      </c>
      <c r="B40" s="66" t="s">
        <v>276</v>
      </c>
      <c r="C40" s="66" t="s">
        <v>276</v>
      </c>
      <c r="D40" s="66" t="s">
        <v>276</v>
      </c>
      <c r="E40" s="66"/>
      <c r="F40" s="66" t="s">
        <v>276</v>
      </c>
      <c r="G40" s="66" t="s">
        <v>276</v>
      </c>
      <c r="H40" s="66" t="s">
        <v>276</v>
      </c>
      <c r="I40" s="66"/>
      <c r="J40" s="66" t="s">
        <v>276</v>
      </c>
      <c r="K40" s="66" t="s">
        <v>276</v>
      </c>
      <c r="L40" s="66" t="s">
        <v>276</v>
      </c>
      <c r="M40" s="66"/>
      <c r="N40" s="66" t="s">
        <v>276</v>
      </c>
      <c r="O40" s="66" t="s">
        <v>276</v>
      </c>
      <c r="P40" s="66" t="s">
        <v>276</v>
      </c>
      <c r="Q40" s="66"/>
      <c r="R40" s="66" t="s">
        <v>276</v>
      </c>
      <c r="S40" s="66" t="s">
        <v>276</v>
      </c>
      <c r="T40" s="66" t="s">
        <v>276</v>
      </c>
      <c r="U40" s="66"/>
      <c r="V40" s="66" t="s">
        <v>276</v>
      </c>
      <c r="W40" s="66" t="s">
        <v>276</v>
      </c>
      <c r="X40" s="66" t="s">
        <v>276</v>
      </c>
      <c r="Y40" s="66"/>
      <c r="Z40" s="66" t="s">
        <v>276</v>
      </c>
      <c r="AA40" s="66" t="s">
        <v>276</v>
      </c>
      <c r="AB40" s="66" t="s">
        <v>276</v>
      </c>
      <c r="AD40" s="107"/>
    </row>
    <row r="41" spans="1:30" x14ac:dyDescent="0.35">
      <c r="A41" s="223" t="s">
        <v>249</v>
      </c>
      <c r="B41" s="223"/>
      <c r="C41" s="223"/>
      <c r="D41" s="223"/>
      <c r="E41" s="223"/>
      <c r="F41" s="223"/>
      <c r="G41" s="223"/>
      <c r="H41" s="223"/>
      <c r="I41" s="223"/>
      <c r="J41" s="223"/>
      <c r="K41" s="223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23"/>
      <c r="W41" s="223"/>
      <c r="X41" s="223"/>
      <c r="Y41" s="223"/>
      <c r="Z41" s="223"/>
      <c r="AA41" s="223"/>
      <c r="AB41" s="223"/>
      <c r="AD41" s="107"/>
    </row>
    <row r="42" spans="1:30" x14ac:dyDescent="0.35">
      <c r="AD42" s="107"/>
    </row>
  </sheetData>
  <mergeCells count="16">
    <mergeCell ref="AD2:AD3"/>
    <mergeCell ref="V6:X6"/>
    <mergeCell ref="Z6:AB6"/>
    <mergeCell ref="A41:AB41"/>
    <mergeCell ref="A1:AB1"/>
    <mergeCell ref="A2:AB2"/>
    <mergeCell ref="A3:AB3"/>
    <mergeCell ref="A4:AB4"/>
    <mergeCell ref="A6:A7"/>
    <mergeCell ref="B6:D6"/>
    <mergeCell ref="F6:H6"/>
    <mergeCell ref="J6:L6"/>
    <mergeCell ref="N6:P6"/>
    <mergeCell ref="R6:T6"/>
    <mergeCell ref="A8:AB8"/>
    <mergeCell ref="A25:AB25"/>
  </mergeCells>
  <hyperlinks>
    <hyperlink ref="AD2" location="INDICE!A1" display="INDICE" xr:uid="{F0236B2C-8598-4941-9552-9D737898E30F}"/>
    <hyperlink ref="AD2:AD3" location="CONTENIDO!A1" display="Contenido" xr:uid="{6F7D1EB0-8D3E-4613-A9D8-F22525D30A93}"/>
  </hyperlinks>
  <pageMargins left="0.7" right="0.7" top="0.75" bottom="0.75" header="0.3" footer="0.3"/>
  <pageSetup paperSize="9" scale="62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A635D-C2D6-4FDB-934C-53F2324E51FE}">
  <sheetPr>
    <tabColor rgb="FFF2DAB1"/>
    <pageSetUpPr fitToPage="1"/>
  </sheetPr>
  <dimension ref="A1:AD42"/>
  <sheetViews>
    <sheetView showGridLines="0"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A6" sqref="A6"/>
    </sheetView>
  </sheetViews>
  <sheetFormatPr baseColWidth="10" defaultColWidth="11.453125" defaultRowHeight="14.5" x14ac:dyDescent="0.35"/>
  <cols>
    <col min="1" max="1" width="18.54296875" customWidth="1"/>
    <col min="2" max="4" width="8.453125" customWidth="1"/>
    <col min="5" max="5" width="1.81640625" customWidth="1"/>
    <col min="6" max="8" width="8.453125" customWidth="1"/>
    <col min="9" max="9" width="1.54296875" customWidth="1"/>
    <col min="10" max="12" width="8.453125" customWidth="1"/>
    <col min="13" max="13" width="1.81640625" customWidth="1"/>
    <col min="14" max="16" width="8.453125" customWidth="1"/>
    <col min="17" max="17" width="1.81640625" customWidth="1"/>
    <col min="18" max="20" width="8.453125" customWidth="1"/>
    <col min="21" max="21" width="1.54296875" customWidth="1"/>
    <col min="22" max="24" width="8.453125" customWidth="1"/>
    <col min="25" max="25" width="1.1796875" customWidth="1"/>
    <col min="26" max="28" width="8.453125" customWidth="1"/>
  </cols>
  <sheetData>
    <row r="1" spans="1:30" x14ac:dyDescent="0.35">
      <c r="A1" s="230" t="s">
        <v>277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278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266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267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13"/>
      <c r="B5" s="14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D5" s="36"/>
    </row>
    <row r="6" spans="1:30" x14ac:dyDescent="0.35">
      <c r="A6" s="232" t="s">
        <v>268</v>
      </c>
      <c r="B6" s="229" t="s">
        <v>214</v>
      </c>
      <c r="C6" s="229"/>
      <c r="D6" s="229"/>
      <c r="E6" s="16"/>
      <c r="F6" s="229" t="s">
        <v>216</v>
      </c>
      <c r="G6" s="229"/>
      <c r="H6" s="229"/>
      <c r="I6" s="16"/>
      <c r="J6" s="229" t="s">
        <v>217</v>
      </c>
      <c r="K6" s="229"/>
      <c r="L6" s="229"/>
      <c r="M6" s="16"/>
      <c r="N6" s="229" t="s">
        <v>218</v>
      </c>
      <c r="O6" s="229"/>
      <c r="P6" s="229"/>
      <c r="Q6" s="16"/>
      <c r="R6" s="229" t="s">
        <v>220</v>
      </c>
      <c r="S6" s="229"/>
      <c r="T6" s="229"/>
      <c r="U6" s="16"/>
      <c r="V6" s="229" t="s">
        <v>221</v>
      </c>
      <c r="W6" s="229"/>
      <c r="X6" s="229"/>
      <c r="Y6" s="16"/>
      <c r="Z6" s="229" t="s">
        <v>222</v>
      </c>
      <c r="AA6" s="229"/>
      <c r="AB6" s="229"/>
      <c r="AD6" s="36"/>
    </row>
    <row r="7" spans="1:30" x14ac:dyDescent="0.35">
      <c r="A7" s="232"/>
      <c r="B7" s="17" t="s">
        <v>214</v>
      </c>
      <c r="C7" s="17" t="s">
        <v>269</v>
      </c>
      <c r="D7" s="17" t="s">
        <v>270</v>
      </c>
      <c r="E7" s="16"/>
      <c r="F7" s="17" t="s">
        <v>214</v>
      </c>
      <c r="G7" s="17" t="s">
        <v>269</v>
      </c>
      <c r="H7" s="17" t="s">
        <v>270</v>
      </c>
      <c r="I7" s="16"/>
      <c r="J7" s="17" t="s">
        <v>214</v>
      </c>
      <c r="K7" s="17" t="s">
        <v>269</v>
      </c>
      <c r="L7" s="17" t="s">
        <v>270</v>
      </c>
      <c r="M7" s="16"/>
      <c r="N7" s="17" t="s">
        <v>214</v>
      </c>
      <c r="O7" s="17" t="s">
        <v>269</v>
      </c>
      <c r="P7" s="17" t="s">
        <v>270</v>
      </c>
      <c r="Q7" s="16"/>
      <c r="R7" s="17" t="s">
        <v>214</v>
      </c>
      <c r="S7" s="17" t="s">
        <v>269</v>
      </c>
      <c r="T7" s="17" t="s">
        <v>270</v>
      </c>
      <c r="U7" s="16"/>
      <c r="V7" s="17" t="s">
        <v>214</v>
      </c>
      <c r="W7" s="17" t="s">
        <v>269</v>
      </c>
      <c r="X7" s="17" t="s">
        <v>270</v>
      </c>
      <c r="Y7" s="16"/>
      <c r="Z7" s="17" t="s">
        <v>214</v>
      </c>
      <c r="AA7" s="17" t="s">
        <v>269</v>
      </c>
      <c r="AB7" s="17" t="s">
        <v>270</v>
      </c>
      <c r="AD7" s="36"/>
    </row>
    <row r="8" spans="1:30" x14ac:dyDescent="0.35">
      <c r="A8" s="197" t="s">
        <v>231</v>
      </c>
      <c r="B8" s="198"/>
      <c r="C8" s="198"/>
      <c r="D8" s="198"/>
      <c r="E8" s="198"/>
      <c r="F8" s="198"/>
      <c r="G8" s="198"/>
      <c r="H8" s="198"/>
      <c r="I8" s="198"/>
      <c r="J8" s="198"/>
      <c r="K8" s="198"/>
      <c r="L8" s="198"/>
      <c r="M8" s="198"/>
      <c r="N8" s="198"/>
      <c r="O8" s="198"/>
      <c r="P8" s="198"/>
      <c r="Q8" s="198"/>
      <c r="R8" s="198"/>
      <c r="S8" s="198"/>
      <c r="T8" s="198"/>
      <c r="U8" s="198"/>
      <c r="V8" s="198"/>
      <c r="W8" s="198"/>
      <c r="X8" s="198"/>
      <c r="Y8" s="198"/>
      <c r="Z8" s="198"/>
      <c r="AA8" s="198"/>
      <c r="AB8" s="198"/>
      <c r="AD8" s="107"/>
    </row>
    <row r="9" spans="1:30" x14ac:dyDescent="0.35">
      <c r="A9" s="18" t="s">
        <v>214</v>
      </c>
      <c r="B9" s="65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D9" s="22"/>
    </row>
    <row r="10" spans="1:30" x14ac:dyDescent="0.35">
      <c r="A10" s="118" t="s">
        <v>214</v>
      </c>
      <c r="B10" s="101">
        <f>SUM(B11:B13)</f>
        <v>19494</v>
      </c>
      <c r="C10" s="101">
        <f>SUM(C11:C13)</f>
        <v>11144</v>
      </c>
      <c r="D10" s="101">
        <f>SUM(D11:D13)</f>
        <v>8350</v>
      </c>
      <c r="E10" s="101"/>
      <c r="F10" s="101">
        <f t="shared" ref="F10:AB10" si="0">SUM(F11:F13)</f>
        <v>308</v>
      </c>
      <c r="G10" s="101">
        <f t="shared" si="0"/>
        <v>183</v>
      </c>
      <c r="H10" s="101">
        <f t="shared" si="0"/>
        <v>125</v>
      </c>
      <c r="I10" s="101"/>
      <c r="J10" s="101">
        <f t="shared" si="0"/>
        <v>6741</v>
      </c>
      <c r="K10" s="101">
        <f t="shared" si="0"/>
        <v>3816</v>
      </c>
      <c r="L10" s="101">
        <f t="shared" si="0"/>
        <v>2925</v>
      </c>
      <c r="M10" s="101"/>
      <c r="N10" s="101">
        <f t="shared" si="0"/>
        <v>4518</v>
      </c>
      <c r="O10" s="101">
        <f t="shared" si="0"/>
        <v>2559</v>
      </c>
      <c r="P10" s="101">
        <f t="shared" si="0"/>
        <v>1959</v>
      </c>
      <c r="Q10" s="101"/>
      <c r="R10" s="101">
        <f t="shared" si="0"/>
        <v>4453</v>
      </c>
      <c r="S10" s="101">
        <f t="shared" si="0"/>
        <v>2552</v>
      </c>
      <c r="T10" s="101">
        <f t="shared" si="0"/>
        <v>1901</v>
      </c>
      <c r="U10" s="101"/>
      <c r="V10" s="101">
        <f t="shared" si="0"/>
        <v>2739</v>
      </c>
      <c r="W10" s="101">
        <f t="shared" si="0"/>
        <v>1617</v>
      </c>
      <c r="X10" s="101">
        <f t="shared" si="0"/>
        <v>1122</v>
      </c>
      <c r="Y10" s="101"/>
      <c r="Z10" s="101">
        <f t="shared" si="0"/>
        <v>735</v>
      </c>
      <c r="AA10" s="101">
        <f t="shared" si="0"/>
        <v>417</v>
      </c>
      <c r="AB10" s="101">
        <f t="shared" si="0"/>
        <v>318</v>
      </c>
    </row>
    <row r="11" spans="1:30" x14ac:dyDescent="0.35">
      <c r="A11" s="119" t="s">
        <v>271</v>
      </c>
      <c r="B11" s="102">
        <f t="shared" ref="B11:D13" si="1">F11+J11+N11+R11+V11+Z11</f>
        <v>19270</v>
      </c>
      <c r="C11" s="102">
        <f t="shared" si="1"/>
        <v>11005</v>
      </c>
      <c r="D11" s="102">
        <f t="shared" si="1"/>
        <v>8265</v>
      </c>
      <c r="E11" s="102"/>
      <c r="F11" s="102">
        <v>277</v>
      </c>
      <c r="G11" s="102">
        <v>167</v>
      </c>
      <c r="H11" s="102">
        <f>F11-G11</f>
        <v>110</v>
      </c>
      <c r="I11" s="102"/>
      <c r="J11" s="102">
        <v>6686</v>
      </c>
      <c r="K11" s="102">
        <v>3782</v>
      </c>
      <c r="L11" s="102">
        <f>J11-K11</f>
        <v>2904</v>
      </c>
      <c r="M11" s="102"/>
      <c r="N11" s="102">
        <v>4489</v>
      </c>
      <c r="O11" s="102">
        <v>2539</v>
      </c>
      <c r="P11" s="102">
        <f>N11-O11</f>
        <v>1950</v>
      </c>
      <c r="Q11" s="102"/>
      <c r="R11" s="102">
        <v>4418</v>
      </c>
      <c r="S11" s="102">
        <v>2530</v>
      </c>
      <c r="T11" s="102">
        <f>R11-S11</f>
        <v>1888</v>
      </c>
      <c r="U11" s="102"/>
      <c r="V11" s="102">
        <v>2701</v>
      </c>
      <c r="W11" s="102">
        <v>1591</v>
      </c>
      <c r="X11" s="102">
        <f>V11-W11</f>
        <v>1110</v>
      </c>
      <c r="Y11" s="102"/>
      <c r="Z11" s="102">
        <v>699</v>
      </c>
      <c r="AA11" s="102">
        <v>396</v>
      </c>
      <c r="AB11" s="102">
        <f>Z11-AA11</f>
        <v>303</v>
      </c>
    </row>
    <row r="12" spans="1:30" x14ac:dyDescent="0.35">
      <c r="A12" s="119" t="s">
        <v>272</v>
      </c>
      <c r="B12" s="102">
        <f t="shared" si="1"/>
        <v>208</v>
      </c>
      <c r="C12" s="102">
        <f t="shared" si="1"/>
        <v>131</v>
      </c>
      <c r="D12" s="102">
        <f t="shared" si="1"/>
        <v>77</v>
      </c>
      <c r="E12" s="102"/>
      <c r="F12" s="102">
        <v>30</v>
      </c>
      <c r="G12" s="102">
        <v>16</v>
      </c>
      <c r="H12" s="102">
        <f>F12-G12</f>
        <v>14</v>
      </c>
      <c r="I12" s="102"/>
      <c r="J12" s="102">
        <v>52</v>
      </c>
      <c r="K12" s="102">
        <v>31</v>
      </c>
      <c r="L12" s="102">
        <f>J12-K12</f>
        <v>21</v>
      </c>
      <c r="M12" s="102"/>
      <c r="N12" s="102">
        <v>25</v>
      </c>
      <c r="O12" s="102">
        <v>18</v>
      </c>
      <c r="P12" s="102">
        <f>N12-O12</f>
        <v>7</v>
      </c>
      <c r="Q12" s="102"/>
      <c r="R12" s="102">
        <v>33</v>
      </c>
      <c r="S12" s="102">
        <v>22</v>
      </c>
      <c r="T12" s="102">
        <f>R12-S12</f>
        <v>11</v>
      </c>
      <c r="U12" s="102"/>
      <c r="V12" s="102">
        <v>35</v>
      </c>
      <c r="W12" s="102">
        <v>24</v>
      </c>
      <c r="X12" s="102">
        <f>V12-W12</f>
        <v>11</v>
      </c>
      <c r="Y12" s="102"/>
      <c r="Z12" s="102">
        <v>33</v>
      </c>
      <c r="AA12" s="102">
        <v>20</v>
      </c>
      <c r="AB12" s="102">
        <f>Z12-AA12</f>
        <v>13</v>
      </c>
    </row>
    <row r="13" spans="1:30" x14ac:dyDescent="0.35">
      <c r="A13" s="119" t="s">
        <v>273</v>
      </c>
      <c r="B13" s="102">
        <f t="shared" si="1"/>
        <v>16</v>
      </c>
      <c r="C13" s="102">
        <f>K13+O13+W13+AA13</f>
        <v>8</v>
      </c>
      <c r="D13" s="102">
        <f>H13+P13+T13+X13+AB13</f>
        <v>8</v>
      </c>
      <c r="E13" s="102"/>
      <c r="F13" s="102">
        <v>1</v>
      </c>
      <c r="G13" s="102" t="s">
        <v>276</v>
      </c>
      <c r="H13" s="102">
        <f>F13</f>
        <v>1</v>
      </c>
      <c r="I13" s="102"/>
      <c r="J13" s="102">
        <v>3</v>
      </c>
      <c r="K13" s="102">
        <v>3</v>
      </c>
      <c r="L13" s="102" t="s">
        <v>276</v>
      </c>
      <c r="M13" s="102"/>
      <c r="N13" s="102">
        <v>4</v>
      </c>
      <c r="O13" s="102">
        <v>2</v>
      </c>
      <c r="P13" s="102">
        <f>N13-O13</f>
        <v>2</v>
      </c>
      <c r="Q13" s="102"/>
      <c r="R13" s="102">
        <v>2</v>
      </c>
      <c r="S13" s="102" t="s">
        <v>276</v>
      </c>
      <c r="T13" s="102">
        <f>R13</f>
        <v>2</v>
      </c>
      <c r="U13" s="102"/>
      <c r="V13" s="102">
        <v>3</v>
      </c>
      <c r="W13" s="102">
        <v>2</v>
      </c>
      <c r="X13" s="102">
        <f>V13-W13</f>
        <v>1</v>
      </c>
      <c r="Y13" s="102"/>
      <c r="Z13" s="102">
        <v>3</v>
      </c>
      <c r="AA13" s="102">
        <v>1</v>
      </c>
      <c r="AB13" s="102">
        <f>Z13-AA13</f>
        <v>2</v>
      </c>
    </row>
    <row r="14" spans="1:30" x14ac:dyDescent="0.35">
      <c r="A14" s="18" t="s">
        <v>274</v>
      </c>
      <c r="B14" s="102"/>
      <c r="C14" s="102"/>
      <c r="D14" s="102"/>
      <c r="E14" s="102"/>
      <c r="F14" s="102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</row>
    <row r="15" spans="1:30" x14ac:dyDescent="0.35">
      <c r="A15" s="118" t="s">
        <v>214</v>
      </c>
      <c r="B15" s="101">
        <f>SUM(B16:B18)</f>
        <v>12718</v>
      </c>
      <c r="C15" s="101">
        <f t="shared" ref="C15:AB15" si="2">SUM(C16:C18)</f>
        <v>7213</v>
      </c>
      <c r="D15" s="101">
        <f t="shared" si="2"/>
        <v>5505</v>
      </c>
      <c r="E15" s="101"/>
      <c r="F15" s="101">
        <f t="shared" si="2"/>
        <v>160</v>
      </c>
      <c r="G15" s="101">
        <f t="shared" si="2"/>
        <v>90</v>
      </c>
      <c r="H15" s="101">
        <f>SUM(H16:H18)</f>
        <v>70</v>
      </c>
      <c r="I15" s="101"/>
      <c r="J15" s="101">
        <f t="shared" si="2"/>
        <v>4561</v>
      </c>
      <c r="K15" s="101">
        <f t="shared" si="2"/>
        <v>2569</v>
      </c>
      <c r="L15" s="101">
        <f t="shared" si="2"/>
        <v>1992</v>
      </c>
      <c r="M15" s="101"/>
      <c r="N15" s="101">
        <f t="shared" si="2"/>
        <v>2827</v>
      </c>
      <c r="O15" s="101">
        <f t="shared" si="2"/>
        <v>1597</v>
      </c>
      <c r="P15" s="101">
        <f t="shared" si="2"/>
        <v>1230</v>
      </c>
      <c r="Q15" s="101"/>
      <c r="R15" s="101">
        <f t="shared" si="2"/>
        <v>2797</v>
      </c>
      <c r="S15" s="101">
        <f t="shared" si="2"/>
        <v>1551</v>
      </c>
      <c r="T15" s="101">
        <f t="shared" si="2"/>
        <v>1246</v>
      </c>
      <c r="U15" s="101"/>
      <c r="V15" s="101">
        <f t="shared" si="2"/>
        <v>1890</v>
      </c>
      <c r="W15" s="101">
        <f t="shared" si="2"/>
        <v>1125</v>
      </c>
      <c r="X15" s="101">
        <f t="shared" si="2"/>
        <v>765</v>
      </c>
      <c r="Y15" s="101"/>
      <c r="Z15" s="101">
        <f t="shared" si="2"/>
        <v>483</v>
      </c>
      <c r="AA15" s="101">
        <f t="shared" si="2"/>
        <v>281</v>
      </c>
      <c r="AB15" s="101">
        <f t="shared" si="2"/>
        <v>202</v>
      </c>
    </row>
    <row r="16" spans="1:30" x14ac:dyDescent="0.35">
      <c r="A16" s="119" t="s">
        <v>271</v>
      </c>
      <c r="B16" s="102">
        <f t="shared" ref="B16:D21" si="3">F16+J16+N16+R16+V16+Z16</f>
        <v>12506</v>
      </c>
      <c r="C16" s="102">
        <f t="shared" si="3"/>
        <v>7080</v>
      </c>
      <c r="D16" s="102">
        <f t="shared" si="3"/>
        <v>5426</v>
      </c>
      <c r="E16" s="102"/>
      <c r="F16" s="102">
        <v>130</v>
      </c>
      <c r="G16" s="102">
        <v>74</v>
      </c>
      <c r="H16" s="102">
        <f t="shared" ref="H16:H17" si="4">F16-G16</f>
        <v>56</v>
      </c>
      <c r="I16" s="102"/>
      <c r="J16" s="102">
        <v>4512</v>
      </c>
      <c r="K16" s="102">
        <v>2539</v>
      </c>
      <c r="L16" s="102">
        <f t="shared" ref="L16:L22" si="5">J16-K16</f>
        <v>1973</v>
      </c>
      <c r="M16" s="102"/>
      <c r="N16" s="102">
        <v>2801</v>
      </c>
      <c r="O16" s="102">
        <v>1578</v>
      </c>
      <c r="P16" s="102">
        <f>N16-O16</f>
        <v>1223</v>
      </c>
      <c r="Q16" s="102"/>
      <c r="R16" s="102">
        <v>2762</v>
      </c>
      <c r="S16" s="102">
        <v>1529</v>
      </c>
      <c r="T16" s="102">
        <f t="shared" ref="T16:T21" si="6">R16-S16</f>
        <v>1233</v>
      </c>
      <c r="U16" s="102"/>
      <c r="V16" s="102">
        <v>1853</v>
      </c>
      <c r="W16" s="102">
        <v>1100</v>
      </c>
      <c r="X16" s="102">
        <f t="shared" ref="X16:X21" si="7">V16-W16</f>
        <v>753</v>
      </c>
      <c r="Y16" s="102"/>
      <c r="Z16" s="102">
        <v>448</v>
      </c>
      <c r="AA16" s="102">
        <v>260</v>
      </c>
      <c r="AB16" s="102">
        <f t="shared" ref="AB16:AB21" si="8">Z16-AA16</f>
        <v>188</v>
      </c>
    </row>
    <row r="17" spans="1:30" x14ac:dyDescent="0.35">
      <c r="A17" s="119" t="s">
        <v>272</v>
      </c>
      <c r="B17" s="102">
        <f t="shared" si="3"/>
        <v>196</v>
      </c>
      <c r="C17" s="102">
        <f t="shared" si="3"/>
        <v>125</v>
      </c>
      <c r="D17" s="102">
        <f t="shared" si="3"/>
        <v>71</v>
      </c>
      <c r="E17" s="102"/>
      <c r="F17" s="102">
        <v>29</v>
      </c>
      <c r="G17" s="102">
        <v>16</v>
      </c>
      <c r="H17" s="102">
        <f t="shared" si="4"/>
        <v>13</v>
      </c>
      <c r="I17" s="102"/>
      <c r="J17" s="102">
        <v>46</v>
      </c>
      <c r="K17" s="102">
        <v>27</v>
      </c>
      <c r="L17" s="102">
        <f t="shared" si="5"/>
        <v>19</v>
      </c>
      <c r="M17" s="102"/>
      <c r="N17" s="102">
        <v>22</v>
      </c>
      <c r="O17" s="102">
        <v>17</v>
      </c>
      <c r="P17" s="102">
        <f t="shared" ref="P17:P22" si="9">N17-O17</f>
        <v>5</v>
      </c>
      <c r="Q17" s="102"/>
      <c r="R17" s="102">
        <v>33</v>
      </c>
      <c r="S17" s="102">
        <v>22</v>
      </c>
      <c r="T17" s="102">
        <f t="shared" si="6"/>
        <v>11</v>
      </c>
      <c r="U17" s="102"/>
      <c r="V17" s="102">
        <v>34</v>
      </c>
      <c r="W17" s="102">
        <v>23</v>
      </c>
      <c r="X17" s="102">
        <f t="shared" si="7"/>
        <v>11</v>
      </c>
      <c r="Y17" s="102"/>
      <c r="Z17" s="102">
        <v>32</v>
      </c>
      <c r="AA17" s="102">
        <v>20</v>
      </c>
      <c r="AB17" s="102">
        <f t="shared" si="8"/>
        <v>12</v>
      </c>
    </row>
    <row r="18" spans="1:30" x14ac:dyDescent="0.35">
      <c r="A18" s="119" t="s">
        <v>273</v>
      </c>
      <c r="B18" s="102">
        <f t="shared" si="3"/>
        <v>16</v>
      </c>
      <c r="C18" s="102">
        <f>K18+O18+W18+AA18</f>
        <v>8</v>
      </c>
      <c r="D18" s="102">
        <f>H18+P18+T18+X18+AB18</f>
        <v>8</v>
      </c>
      <c r="E18" s="102"/>
      <c r="F18" s="102">
        <v>1</v>
      </c>
      <c r="G18" s="102" t="s">
        <v>276</v>
      </c>
      <c r="H18" s="102">
        <f>F18</f>
        <v>1</v>
      </c>
      <c r="I18" s="102"/>
      <c r="J18" s="102">
        <v>3</v>
      </c>
      <c r="K18" s="102">
        <v>3</v>
      </c>
      <c r="L18" s="102" t="s">
        <v>276</v>
      </c>
      <c r="M18" s="102"/>
      <c r="N18" s="102">
        <v>4</v>
      </c>
      <c r="O18" s="102">
        <v>2</v>
      </c>
      <c r="P18" s="102">
        <f t="shared" si="9"/>
        <v>2</v>
      </c>
      <c r="Q18" s="102"/>
      <c r="R18" s="102">
        <v>2</v>
      </c>
      <c r="S18" s="102" t="s">
        <v>276</v>
      </c>
      <c r="T18" s="102">
        <f>R18</f>
        <v>2</v>
      </c>
      <c r="U18" s="102"/>
      <c r="V18" s="102">
        <v>3</v>
      </c>
      <c r="W18" s="102">
        <v>2</v>
      </c>
      <c r="X18" s="102">
        <f t="shared" si="7"/>
        <v>1</v>
      </c>
      <c r="Y18" s="102"/>
      <c r="Z18" s="102">
        <v>3</v>
      </c>
      <c r="AA18" s="102">
        <v>1</v>
      </c>
      <c r="AB18" s="102">
        <f t="shared" si="8"/>
        <v>2</v>
      </c>
    </row>
    <row r="19" spans="1:30" x14ac:dyDescent="0.35">
      <c r="A19" s="18" t="s">
        <v>275</v>
      </c>
      <c r="B19" s="102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</row>
    <row r="20" spans="1:30" x14ac:dyDescent="0.35">
      <c r="A20" s="120" t="s">
        <v>214</v>
      </c>
      <c r="B20" s="101">
        <f>SUM(B21:B23)</f>
        <v>6776</v>
      </c>
      <c r="C20" s="101">
        <f t="shared" ref="C20:AA20" si="10">SUM(C21:C23)</f>
        <v>3931</v>
      </c>
      <c r="D20" s="101">
        <f t="shared" si="10"/>
        <v>2845</v>
      </c>
      <c r="E20" s="101"/>
      <c r="F20" s="101">
        <f t="shared" si="10"/>
        <v>148</v>
      </c>
      <c r="G20" s="101">
        <f t="shared" si="10"/>
        <v>93</v>
      </c>
      <c r="H20" s="101">
        <f t="shared" si="10"/>
        <v>55</v>
      </c>
      <c r="I20" s="101"/>
      <c r="J20" s="101">
        <f t="shared" si="10"/>
        <v>2180</v>
      </c>
      <c r="K20" s="101">
        <f t="shared" si="10"/>
        <v>1247</v>
      </c>
      <c r="L20" s="101">
        <f t="shared" si="10"/>
        <v>933</v>
      </c>
      <c r="M20" s="101"/>
      <c r="N20" s="101">
        <f t="shared" si="10"/>
        <v>1691</v>
      </c>
      <c r="O20" s="101">
        <f t="shared" si="10"/>
        <v>962</v>
      </c>
      <c r="P20" s="101">
        <f t="shared" si="10"/>
        <v>729</v>
      </c>
      <c r="Q20" s="101"/>
      <c r="R20" s="101">
        <f t="shared" si="10"/>
        <v>1656</v>
      </c>
      <c r="S20" s="101">
        <f t="shared" si="10"/>
        <v>1001</v>
      </c>
      <c r="T20" s="101">
        <f t="shared" si="10"/>
        <v>655</v>
      </c>
      <c r="U20" s="101"/>
      <c r="V20" s="101">
        <f t="shared" si="10"/>
        <v>849</v>
      </c>
      <c r="W20" s="101">
        <f t="shared" si="10"/>
        <v>492</v>
      </c>
      <c r="X20" s="101">
        <f t="shared" si="10"/>
        <v>357</v>
      </c>
      <c r="Y20" s="101"/>
      <c r="Z20" s="101">
        <f t="shared" si="10"/>
        <v>252</v>
      </c>
      <c r="AA20" s="101">
        <f t="shared" si="10"/>
        <v>136</v>
      </c>
      <c r="AB20" s="101">
        <f>SUM(AB21:AB23)</f>
        <v>116</v>
      </c>
    </row>
    <row r="21" spans="1:30" x14ac:dyDescent="0.35">
      <c r="A21" s="119" t="s">
        <v>271</v>
      </c>
      <c r="B21" s="102">
        <f>F21+J21+N21+R21+V21+Z21</f>
        <v>6764</v>
      </c>
      <c r="C21" s="102">
        <f t="shared" si="3"/>
        <v>3925</v>
      </c>
      <c r="D21" s="102">
        <f t="shared" si="3"/>
        <v>2839</v>
      </c>
      <c r="E21" s="102"/>
      <c r="F21" s="102">
        <v>147</v>
      </c>
      <c r="G21" s="102">
        <v>93</v>
      </c>
      <c r="H21" s="102">
        <f t="shared" ref="H21" si="11">F21-G21</f>
        <v>54</v>
      </c>
      <c r="I21" s="102"/>
      <c r="J21" s="102">
        <v>2174</v>
      </c>
      <c r="K21" s="102">
        <v>1243</v>
      </c>
      <c r="L21" s="102">
        <f t="shared" si="5"/>
        <v>931</v>
      </c>
      <c r="M21" s="102"/>
      <c r="N21" s="102">
        <v>1688</v>
      </c>
      <c r="O21" s="102">
        <v>961</v>
      </c>
      <c r="P21" s="102">
        <f t="shared" si="9"/>
        <v>727</v>
      </c>
      <c r="Q21" s="102"/>
      <c r="R21" s="102">
        <v>1656</v>
      </c>
      <c r="S21" s="102">
        <v>1001</v>
      </c>
      <c r="T21" s="102">
        <f t="shared" si="6"/>
        <v>655</v>
      </c>
      <c r="U21" s="102"/>
      <c r="V21" s="102">
        <v>848</v>
      </c>
      <c r="W21" s="102">
        <v>491</v>
      </c>
      <c r="X21" s="102">
        <f t="shared" si="7"/>
        <v>357</v>
      </c>
      <c r="Y21" s="102"/>
      <c r="Z21" s="102">
        <v>251</v>
      </c>
      <c r="AA21" s="102">
        <v>136</v>
      </c>
      <c r="AB21" s="102">
        <f t="shared" si="8"/>
        <v>115</v>
      </c>
    </row>
    <row r="22" spans="1:30" x14ac:dyDescent="0.35">
      <c r="A22" s="119" t="s">
        <v>272</v>
      </c>
      <c r="B22" s="102">
        <f>F22+J22+N22+V22+Z22</f>
        <v>12</v>
      </c>
      <c r="C22" s="102">
        <f>K22+O22+W22</f>
        <v>6</v>
      </c>
      <c r="D22" s="102">
        <f>H22+L22+P22+AB22</f>
        <v>6</v>
      </c>
      <c r="E22" s="102"/>
      <c r="F22" s="102">
        <v>1</v>
      </c>
      <c r="G22" s="102" t="s">
        <v>276</v>
      </c>
      <c r="H22" s="102">
        <f>F22</f>
        <v>1</v>
      </c>
      <c r="I22" s="102"/>
      <c r="J22" s="102">
        <v>6</v>
      </c>
      <c r="K22" s="102">
        <v>4</v>
      </c>
      <c r="L22" s="102">
        <f t="shared" si="5"/>
        <v>2</v>
      </c>
      <c r="M22" s="102"/>
      <c r="N22" s="102">
        <v>3</v>
      </c>
      <c r="O22" s="102">
        <v>1</v>
      </c>
      <c r="P22" s="102">
        <f t="shared" si="9"/>
        <v>2</v>
      </c>
      <c r="Q22" s="102"/>
      <c r="R22" s="102" t="s">
        <v>276</v>
      </c>
      <c r="S22" s="102" t="s">
        <v>276</v>
      </c>
      <c r="T22" s="102" t="s">
        <v>276</v>
      </c>
      <c r="U22" s="102"/>
      <c r="V22" s="102">
        <v>1</v>
      </c>
      <c r="W22" s="102">
        <v>1</v>
      </c>
      <c r="X22" s="102" t="s">
        <v>276</v>
      </c>
      <c r="Y22" s="102"/>
      <c r="Z22" s="102">
        <v>1</v>
      </c>
      <c r="AA22" s="102" t="s">
        <v>276</v>
      </c>
      <c r="AB22" s="102">
        <f>Z22</f>
        <v>1</v>
      </c>
    </row>
    <row r="23" spans="1:30" x14ac:dyDescent="0.35">
      <c r="A23" s="119" t="s">
        <v>273</v>
      </c>
      <c r="B23" s="102" t="s">
        <v>276</v>
      </c>
      <c r="C23" s="102" t="s">
        <v>276</v>
      </c>
      <c r="D23" s="102" t="s">
        <v>276</v>
      </c>
      <c r="E23" s="102"/>
      <c r="F23" s="102" t="s">
        <v>276</v>
      </c>
      <c r="G23" s="102" t="s">
        <v>276</v>
      </c>
      <c r="H23" s="102" t="s">
        <v>276</v>
      </c>
      <c r="I23" s="102"/>
      <c r="J23" s="102" t="s">
        <v>276</v>
      </c>
      <c r="K23" s="102" t="s">
        <v>276</v>
      </c>
      <c r="L23" s="102" t="s">
        <v>276</v>
      </c>
      <c r="M23" s="102"/>
      <c r="N23" s="102" t="s">
        <v>276</v>
      </c>
      <c r="O23" s="102" t="s">
        <v>276</v>
      </c>
      <c r="P23" s="102" t="s">
        <v>276</v>
      </c>
      <c r="Q23" s="102"/>
      <c r="R23" s="102" t="s">
        <v>276</v>
      </c>
      <c r="S23" s="102" t="s">
        <v>276</v>
      </c>
      <c r="T23" s="102" t="s">
        <v>276</v>
      </c>
      <c r="U23" s="102"/>
      <c r="V23" s="102" t="s">
        <v>276</v>
      </c>
      <c r="W23" s="102" t="s">
        <v>276</v>
      </c>
      <c r="X23" s="102" t="s">
        <v>276</v>
      </c>
      <c r="Y23" s="102"/>
      <c r="Z23" s="102" t="s">
        <v>276</v>
      </c>
      <c r="AA23" s="102" t="s">
        <v>276</v>
      </c>
      <c r="AB23" s="102" t="s">
        <v>276</v>
      </c>
    </row>
    <row r="24" spans="1:30" x14ac:dyDescent="0.35">
      <c r="B24" s="65"/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</row>
    <row r="25" spans="1:30" x14ac:dyDescent="0.35">
      <c r="A25" s="197" t="s">
        <v>237</v>
      </c>
      <c r="B25" s="198"/>
      <c r="C25" s="198"/>
      <c r="D25" s="198"/>
      <c r="E25" s="198"/>
      <c r="F25" s="198"/>
      <c r="G25" s="198"/>
      <c r="H25" s="198"/>
      <c r="I25" s="198"/>
      <c r="J25" s="198"/>
      <c r="K25" s="198"/>
      <c r="L25" s="198"/>
      <c r="M25" s="198"/>
      <c r="N25" s="198"/>
      <c r="O25" s="198"/>
      <c r="P25" s="198"/>
      <c r="Q25" s="198"/>
      <c r="R25" s="198"/>
      <c r="S25" s="198"/>
      <c r="T25" s="198"/>
      <c r="U25" s="198"/>
      <c r="V25" s="198"/>
      <c r="W25" s="198"/>
      <c r="X25" s="198"/>
      <c r="Y25" s="198"/>
      <c r="Z25" s="198"/>
      <c r="AA25" s="198"/>
      <c r="AB25" s="198"/>
    </row>
    <row r="26" spans="1:30" x14ac:dyDescent="0.35">
      <c r="A26" s="18" t="s">
        <v>232</v>
      </c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</row>
    <row r="27" spans="1:30" x14ac:dyDescent="0.35">
      <c r="A27" s="118" t="s">
        <v>214</v>
      </c>
      <c r="B27" s="75">
        <v>4.281450342950893</v>
      </c>
      <c r="C27" s="75">
        <v>4.7655702091992946</v>
      </c>
      <c r="D27" s="75">
        <v>3.7702793618971504</v>
      </c>
      <c r="E27" s="75"/>
      <c r="F27" s="75">
        <v>0.42660461508629044</v>
      </c>
      <c r="G27" s="75">
        <v>0.49414051952260085</v>
      </c>
      <c r="H27" s="75">
        <v>0.35547719258332389</v>
      </c>
      <c r="I27" s="75"/>
      <c r="J27" s="75">
        <v>8.9137190082644633</v>
      </c>
      <c r="K27" s="75">
        <v>9.8188554960889256</v>
      </c>
      <c r="L27" s="75">
        <v>7.9568020456462012</v>
      </c>
      <c r="M27" s="75"/>
      <c r="N27" s="75">
        <v>6.2810193101722476</v>
      </c>
      <c r="O27" s="75">
        <v>6.9117329299913575</v>
      </c>
      <c r="P27" s="75">
        <v>5.6120548887042716</v>
      </c>
      <c r="Q27" s="75"/>
      <c r="R27" s="75">
        <v>5.2601736459748389</v>
      </c>
      <c r="S27" s="75">
        <v>5.8494544787750984</v>
      </c>
      <c r="T27" s="75">
        <v>4.6335340141857797</v>
      </c>
      <c r="U27" s="75"/>
      <c r="V27" s="75">
        <v>3.4932659932659935</v>
      </c>
      <c r="W27" s="75">
        <v>4.0400759544273432</v>
      </c>
      <c r="X27" s="75">
        <v>2.9230929553980824</v>
      </c>
      <c r="Y27" s="75"/>
      <c r="Z27" s="75">
        <v>1.0138490399470317</v>
      </c>
      <c r="AA27" s="75">
        <v>1.1188623557821304</v>
      </c>
      <c r="AB27" s="75">
        <v>0.90274229262476591</v>
      </c>
      <c r="AD27" s="107"/>
    </row>
    <row r="28" spans="1:30" x14ac:dyDescent="0.35">
      <c r="A28" s="119" t="s">
        <v>271</v>
      </c>
      <c r="B28" s="63">
        <v>4.6918407744580763</v>
      </c>
      <c r="C28" s="63">
        <v>5.2098867127768864</v>
      </c>
      <c r="D28" s="63">
        <v>4.1432725085221573</v>
      </c>
      <c r="E28" s="63"/>
      <c r="F28" s="63">
        <v>0.43152466856724458</v>
      </c>
      <c r="G28" s="63">
        <v>0.5074445457307809</v>
      </c>
      <c r="H28" s="63">
        <v>0.35165116204724917</v>
      </c>
      <c r="I28" s="63"/>
      <c r="J28" s="63">
        <v>9.8190683193326667</v>
      </c>
      <c r="K28" s="63">
        <v>10.798926389126834</v>
      </c>
      <c r="L28" s="63">
        <v>8.7813728454792859</v>
      </c>
      <c r="M28" s="63"/>
      <c r="N28" s="63">
        <v>6.9496694688278922</v>
      </c>
      <c r="O28" s="63">
        <v>7.6161622221555634</v>
      </c>
      <c r="P28" s="63">
        <v>6.2388021499872028</v>
      </c>
      <c r="Q28" s="63"/>
      <c r="R28" s="63">
        <v>5.7286601574149714</v>
      </c>
      <c r="S28" s="63">
        <v>6.357902143593094</v>
      </c>
      <c r="T28" s="63">
        <v>5.0578654093441919</v>
      </c>
      <c r="U28" s="63"/>
      <c r="V28" s="63">
        <v>3.7991419931078139</v>
      </c>
      <c r="W28" s="63">
        <v>4.3770117472282593</v>
      </c>
      <c r="X28" s="63">
        <v>3.1946123294767745</v>
      </c>
      <c r="Y28" s="63"/>
      <c r="Z28" s="63">
        <v>1.0652077840935066</v>
      </c>
      <c r="AA28" s="63">
        <v>1.1708355508249069</v>
      </c>
      <c r="AB28" s="63">
        <v>0.95286015283499481</v>
      </c>
      <c r="AD28" s="107"/>
    </row>
    <row r="29" spans="1:30" x14ac:dyDescent="0.35">
      <c r="A29" s="119" t="s">
        <v>272</v>
      </c>
      <c r="B29" s="63">
        <v>0.52221943258850112</v>
      </c>
      <c r="C29" s="63">
        <v>0.64240878775990584</v>
      </c>
      <c r="D29" s="63">
        <v>0.39613128922728674</v>
      </c>
      <c r="E29" s="63"/>
      <c r="F29" s="63">
        <v>0.41299559471365638</v>
      </c>
      <c r="G29" s="63">
        <v>0.42564511838254859</v>
      </c>
      <c r="H29" s="63">
        <v>0.39942938659058491</v>
      </c>
      <c r="I29" s="63"/>
      <c r="J29" s="63">
        <v>0.76571933441319395</v>
      </c>
      <c r="K29" s="63">
        <v>0.88596741926264644</v>
      </c>
      <c r="L29" s="63">
        <v>0.63791008505467806</v>
      </c>
      <c r="M29" s="63"/>
      <c r="N29" s="63">
        <v>0.38121378469045442</v>
      </c>
      <c r="O29" s="63">
        <v>0.54005400540054005</v>
      </c>
      <c r="P29" s="63">
        <v>0.21705426356589144</v>
      </c>
      <c r="Q29" s="63"/>
      <c r="R29" s="63">
        <v>0.49026890506611204</v>
      </c>
      <c r="S29" s="63">
        <v>0.63675832127351673</v>
      </c>
      <c r="T29" s="63">
        <v>0.3357753357753358</v>
      </c>
      <c r="U29" s="63"/>
      <c r="V29" s="63">
        <v>0.54627750897455907</v>
      </c>
      <c r="W29" s="63">
        <v>0.73778051029818625</v>
      </c>
      <c r="X29" s="63">
        <v>0.34876347495244131</v>
      </c>
      <c r="Y29" s="63"/>
      <c r="Z29" s="63">
        <v>0.54285244283599277</v>
      </c>
      <c r="AA29" s="63">
        <v>0.64662140316844485</v>
      </c>
      <c r="AB29" s="63">
        <v>0.43536503683858008</v>
      </c>
      <c r="AD29" s="107"/>
    </row>
    <row r="30" spans="1:30" x14ac:dyDescent="0.35">
      <c r="A30" s="119" t="s">
        <v>273</v>
      </c>
      <c r="B30" s="63">
        <v>0.33542976939203351</v>
      </c>
      <c r="C30" s="63">
        <v>0.36052275799909872</v>
      </c>
      <c r="D30" s="63">
        <v>0.31360250882007057</v>
      </c>
      <c r="E30" s="63"/>
      <c r="F30" s="63">
        <v>0.13458950201884254</v>
      </c>
      <c r="G30" s="65" t="s">
        <v>276</v>
      </c>
      <c r="H30" s="63">
        <v>0.26455026455026454</v>
      </c>
      <c r="I30" s="63"/>
      <c r="J30" s="63">
        <v>0.40431266846361186</v>
      </c>
      <c r="K30" s="63">
        <v>0.87463556851311952</v>
      </c>
      <c r="L30" s="65" t="s">
        <v>276</v>
      </c>
      <c r="M30" s="63"/>
      <c r="N30" s="63">
        <v>0.51282051282051277</v>
      </c>
      <c r="O30" s="63">
        <v>0.56497175141242939</v>
      </c>
      <c r="P30" s="63">
        <v>0.46948356807511737</v>
      </c>
      <c r="Q30" s="63"/>
      <c r="R30" s="63">
        <v>0.24906600249066002</v>
      </c>
      <c r="S30" s="65" t="s">
        <v>276</v>
      </c>
      <c r="T30" s="63">
        <v>0.4728132387706856</v>
      </c>
      <c r="U30" s="63"/>
      <c r="V30" s="63">
        <v>0.33112582781456956</v>
      </c>
      <c r="W30" s="63">
        <v>0.47393364928909953</v>
      </c>
      <c r="X30" s="63">
        <v>0.20661157024793389</v>
      </c>
      <c r="Y30" s="63"/>
      <c r="Z30" s="63">
        <v>0.37688442211055273</v>
      </c>
      <c r="AA30" s="63">
        <v>0.28169014084507044</v>
      </c>
      <c r="AB30" s="63">
        <v>0.45351473922902497</v>
      </c>
      <c r="AD30" s="107"/>
    </row>
    <row r="31" spans="1:30" x14ac:dyDescent="0.35">
      <c r="A31" s="18" t="s">
        <v>274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D31" s="107"/>
    </row>
    <row r="32" spans="1:30" x14ac:dyDescent="0.35">
      <c r="A32" s="118" t="s">
        <v>214</v>
      </c>
      <c r="B32" s="75">
        <v>4.0326211720538527</v>
      </c>
      <c r="C32" s="75">
        <v>4.4634348584794745</v>
      </c>
      <c r="D32" s="75">
        <v>3.5798824263864319</v>
      </c>
      <c r="E32" s="75"/>
      <c r="F32" s="75">
        <v>0.32055134831910886</v>
      </c>
      <c r="G32" s="75">
        <v>0.35189239912417891</v>
      </c>
      <c r="H32" s="75">
        <v>0.28761607362971486</v>
      </c>
      <c r="I32" s="75"/>
      <c r="J32" s="75">
        <v>8.7060260741758775</v>
      </c>
      <c r="K32" s="75">
        <v>9.5683265670974702</v>
      </c>
      <c r="L32" s="75">
        <v>7.799530148786217</v>
      </c>
      <c r="M32" s="75"/>
      <c r="N32" s="75">
        <v>5.6945451615502378</v>
      </c>
      <c r="O32" s="75">
        <v>6.2492662883975738</v>
      </c>
      <c r="P32" s="75">
        <v>5.1060650089252357</v>
      </c>
      <c r="Q32" s="75"/>
      <c r="R32" s="75">
        <v>4.7795625427204378</v>
      </c>
      <c r="S32" s="75">
        <v>5.1748298411851055</v>
      </c>
      <c r="T32" s="75">
        <v>4.364578954742889</v>
      </c>
      <c r="U32" s="75"/>
      <c r="V32" s="75">
        <v>3.4914008091182827</v>
      </c>
      <c r="W32" s="75">
        <v>4.0638659104865802</v>
      </c>
      <c r="X32" s="75">
        <v>2.892249527410208</v>
      </c>
      <c r="Y32" s="75"/>
      <c r="Z32" s="75">
        <v>0.95119933829611247</v>
      </c>
      <c r="AA32" s="75">
        <v>1.0821427196056534</v>
      </c>
      <c r="AB32" s="75">
        <v>0.81415501188988759</v>
      </c>
      <c r="AD32" s="107"/>
    </row>
    <row r="33" spans="1:30" x14ac:dyDescent="0.35">
      <c r="A33" s="119" t="s">
        <v>271</v>
      </c>
      <c r="B33" s="63">
        <v>4.5781183077142718</v>
      </c>
      <c r="C33" s="63">
        <v>5.0515500695658373</v>
      </c>
      <c r="D33" s="63">
        <v>4.0792698512938488</v>
      </c>
      <c r="E33" s="63"/>
      <c r="F33" s="63">
        <v>0.30687156244836294</v>
      </c>
      <c r="G33" s="63">
        <v>0.34128118802748697</v>
      </c>
      <c r="H33" s="63">
        <v>0.27079303675048355</v>
      </c>
      <c r="I33" s="63"/>
      <c r="J33" s="63">
        <v>9.9681866383881221</v>
      </c>
      <c r="K33" s="63">
        <v>10.935010121021577</v>
      </c>
      <c r="L33" s="63">
        <v>8.9498752551599008</v>
      </c>
      <c r="M33" s="63"/>
      <c r="N33" s="63">
        <v>6.5568014232542895</v>
      </c>
      <c r="O33" s="63">
        <v>7.1564625850340136</v>
      </c>
      <c r="P33" s="63">
        <v>5.9170738787556241</v>
      </c>
      <c r="Q33" s="63"/>
      <c r="R33" s="63">
        <v>5.3760510744316408</v>
      </c>
      <c r="S33" s="63">
        <v>5.8077259087628663</v>
      </c>
      <c r="T33" s="63">
        <v>4.9223521897081719</v>
      </c>
      <c r="U33" s="63"/>
      <c r="V33" s="63">
        <v>3.9251821725131335</v>
      </c>
      <c r="W33" s="63">
        <v>4.5471456326733088</v>
      </c>
      <c r="X33" s="63">
        <v>3.2714949819698482</v>
      </c>
      <c r="Y33" s="63"/>
      <c r="Z33" s="63">
        <v>1.0126811184701281</v>
      </c>
      <c r="AA33" s="63">
        <v>1.1461318051575931</v>
      </c>
      <c r="AB33" s="63">
        <v>0.87222789273452717</v>
      </c>
      <c r="AD33" s="107"/>
    </row>
    <row r="34" spans="1:30" x14ac:dyDescent="0.35">
      <c r="A34" s="119" t="s">
        <v>272</v>
      </c>
      <c r="B34" s="63">
        <v>0.52351825636368499</v>
      </c>
      <c r="C34" s="63">
        <v>0.65009361348034123</v>
      </c>
      <c r="D34" s="63">
        <v>0.38987425182581958</v>
      </c>
      <c r="E34" s="63"/>
      <c r="F34" s="63">
        <v>0.42596944770857809</v>
      </c>
      <c r="G34" s="63">
        <v>0.45351473922902497</v>
      </c>
      <c r="H34" s="63">
        <v>0.39634146341463417</v>
      </c>
      <c r="I34" s="63"/>
      <c r="J34" s="63">
        <v>0.7206642644524518</v>
      </c>
      <c r="K34" s="63">
        <v>0.82141770611499842</v>
      </c>
      <c r="L34" s="63">
        <v>0.6136950904392765</v>
      </c>
      <c r="M34" s="63"/>
      <c r="N34" s="63">
        <v>0.3580146460537022</v>
      </c>
      <c r="O34" s="63">
        <v>0.53951126626467794</v>
      </c>
      <c r="P34" s="63">
        <v>0.16700066800267202</v>
      </c>
      <c r="Q34" s="63"/>
      <c r="R34" s="63">
        <v>0.52042264627030432</v>
      </c>
      <c r="S34" s="63">
        <v>0.6738131699846861</v>
      </c>
      <c r="T34" s="63">
        <v>0.35760728218465537</v>
      </c>
      <c r="U34" s="63"/>
      <c r="V34" s="63">
        <v>0.56487788669214156</v>
      </c>
      <c r="W34" s="63">
        <v>0.749185667752443</v>
      </c>
      <c r="X34" s="63">
        <v>0.37300779925398442</v>
      </c>
      <c r="Y34" s="63"/>
      <c r="Z34" s="63">
        <v>0.55720006965000879</v>
      </c>
      <c r="AA34" s="63">
        <v>0.68329347454731815</v>
      </c>
      <c r="AB34" s="63">
        <v>0.42613636363636359</v>
      </c>
      <c r="AD34" s="107"/>
    </row>
    <row r="35" spans="1:30" x14ac:dyDescent="0.35">
      <c r="A35" s="119" t="s">
        <v>273</v>
      </c>
      <c r="B35" s="63">
        <v>0.33542976939203351</v>
      </c>
      <c r="C35" s="63">
        <v>0.36052275799909872</v>
      </c>
      <c r="D35" s="63">
        <v>0.31360250882007057</v>
      </c>
      <c r="E35" s="63"/>
      <c r="F35" s="63">
        <v>0.13458950201884254</v>
      </c>
      <c r="G35" s="65" t="s">
        <v>276</v>
      </c>
      <c r="H35" s="63">
        <v>0.26455026455026454</v>
      </c>
      <c r="I35" s="63"/>
      <c r="J35" s="63">
        <v>0.40431266846361186</v>
      </c>
      <c r="K35" s="63">
        <v>0.87463556851311952</v>
      </c>
      <c r="L35" s="65" t="s">
        <v>276</v>
      </c>
      <c r="M35" s="63"/>
      <c r="N35" s="63">
        <v>0.51282051282051277</v>
      </c>
      <c r="O35" s="63">
        <v>0.56497175141242939</v>
      </c>
      <c r="P35" s="63">
        <v>0.46948356807511737</v>
      </c>
      <c r="Q35" s="63"/>
      <c r="R35" s="63">
        <v>0.24906600249066002</v>
      </c>
      <c r="S35" s="65" t="s">
        <v>276</v>
      </c>
      <c r="T35" s="63">
        <v>0.4728132387706856</v>
      </c>
      <c r="U35" s="63"/>
      <c r="V35" s="63">
        <v>0.33112582781456956</v>
      </c>
      <c r="W35" s="63">
        <v>0.47393364928909953</v>
      </c>
      <c r="X35" s="63">
        <v>0.20661157024793389</v>
      </c>
      <c r="Y35" s="63"/>
      <c r="Z35" s="63">
        <v>0.37688442211055273</v>
      </c>
      <c r="AA35" s="63">
        <v>0.28169014084507044</v>
      </c>
      <c r="AB35" s="63">
        <v>0.45351473922902497</v>
      </c>
      <c r="AD35" s="107"/>
    </row>
    <row r="36" spans="1:30" x14ac:dyDescent="0.35">
      <c r="A36" s="18" t="s">
        <v>275</v>
      </c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D36" s="107"/>
    </row>
    <row r="37" spans="1:30" x14ac:dyDescent="0.35">
      <c r="A37" s="120" t="s">
        <v>214</v>
      </c>
      <c r="B37" s="75">
        <v>4.8422481866580913</v>
      </c>
      <c r="C37" s="75">
        <v>5.4414329614351757</v>
      </c>
      <c r="D37" s="75">
        <v>4.2027979259303034</v>
      </c>
      <c r="E37" s="75"/>
      <c r="F37" s="75">
        <v>0.66415365284509065</v>
      </c>
      <c r="G37" s="75">
        <v>0.81165997556292535</v>
      </c>
      <c r="H37" s="75">
        <v>0.50803620912617775</v>
      </c>
      <c r="I37" s="75"/>
      <c r="J37" s="75">
        <v>9.3819934584265798</v>
      </c>
      <c r="K37" s="75">
        <v>10.378693300041615</v>
      </c>
      <c r="L37" s="75">
        <v>8.3147669548168608</v>
      </c>
      <c r="M37" s="75"/>
      <c r="N37" s="75">
        <v>7.5873827791986352</v>
      </c>
      <c r="O37" s="75">
        <v>8.3878280582439615</v>
      </c>
      <c r="P37" s="75">
        <v>6.738768718801996</v>
      </c>
      <c r="Q37" s="75"/>
      <c r="R37" s="75">
        <v>6.3363305911612784</v>
      </c>
      <c r="S37" s="75">
        <v>7.3301113063854713</v>
      </c>
      <c r="T37" s="75">
        <v>5.2488180142639633</v>
      </c>
      <c r="U37" s="75"/>
      <c r="V37" s="75">
        <v>3.4974253347064881</v>
      </c>
      <c r="W37" s="75">
        <v>3.9867109634551494</v>
      </c>
      <c r="X37" s="75">
        <v>2.9914529914529915</v>
      </c>
      <c r="Y37" s="75"/>
      <c r="Z37" s="75">
        <v>1.1603278386591767</v>
      </c>
      <c r="AA37" s="75">
        <v>1.203220383968858</v>
      </c>
      <c r="AB37" s="75">
        <v>1.113778204512722</v>
      </c>
      <c r="AD37" s="107"/>
    </row>
    <row r="38" spans="1:30" x14ac:dyDescent="0.35">
      <c r="A38" s="119" t="s">
        <v>271</v>
      </c>
      <c r="B38" s="63">
        <v>4.9176990635723836</v>
      </c>
      <c r="C38" s="63">
        <v>5.5221024789667688</v>
      </c>
      <c r="D38" s="63">
        <v>4.2713567839195976</v>
      </c>
      <c r="E38" s="63"/>
      <c r="F38" s="63">
        <v>0.67344694887300716</v>
      </c>
      <c r="G38" s="63">
        <v>0.82836020308185621</v>
      </c>
      <c r="H38" s="63">
        <v>0.5093859069899066</v>
      </c>
      <c r="I38" s="63"/>
      <c r="J38" s="63">
        <v>9.5233923252146475</v>
      </c>
      <c r="K38" s="63">
        <v>5.4450674610127914</v>
      </c>
      <c r="L38" s="63">
        <v>8.4444444444444446</v>
      </c>
      <c r="M38" s="63"/>
      <c r="N38" s="63">
        <v>7.7169242022492455</v>
      </c>
      <c r="O38" s="63">
        <v>8.5142198989988476</v>
      </c>
      <c r="P38" s="63">
        <v>6.8669122508737139</v>
      </c>
      <c r="Q38" s="63"/>
      <c r="R38" s="63">
        <v>6.4323169547484946</v>
      </c>
      <c r="S38" s="63">
        <v>7.4335363136788954</v>
      </c>
      <c r="T38" s="63">
        <v>5.3343106116133239</v>
      </c>
      <c r="U38" s="63"/>
      <c r="V38" s="63">
        <v>3.5500481433415665</v>
      </c>
      <c r="W38" s="63">
        <v>4.0384931732192788</v>
      </c>
      <c r="X38" s="63">
        <v>3.0437377440532014</v>
      </c>
      <c r="Y38" s="63"/>
      <c r="Z38" s="63">
        <v>1.1738845758114302</v>
      </c>
      <c r="AA38" s="63">
        <v>1.2211547095268025</v>
      </c>
      <c r="AB38" s="63">
        <v>1.1224987798926307</v>
      </c>
      <c r="AD38" s="107"/>
    </row>
    <row r="39" spans="1:30" x14ac:dyDescent="0.35">
      <c r="A39" s="119" t="s">
        <v>272</v>
      </c>
      <c r="B39" s="63">
        <v>0.50188205771643657</v>
      </c>
      <c r="C39" s="63">
        <v>0.51546391752577314</v>
      </c>
      <c r="D39" s="63">
        <v>0.48899755501222492</v>
      </c>
      <c r="E39" s="63"/>
      <c r="F39" s="63">
        <v>0.21929824561403508</v>
      </c>
      <c r="G39" s="65" t="s">
        <v>276</v>
      </c>
      <c r="H39" s="63">
        <v>0.44444444444444442</v>
      </c>
      <c r="I39" s="63"/>
      <c r="J39" s="63">
        <v>1.4705882352941175</v>
      </c>
      <c r="K39" s="63">
        <v>0.98039215686274506</v>
      </c>
      <c r="L39" s="63">
        <v>1.0204081632653061</v>
      </c>
      <c r="M39" s="63"/>
      <c r="N39" s="63">
        <v>0.72639225181598066</v>
      </c>
      <c r="O39" s="63">
        <v>0.5494505494505495</v>
      </c>
      <c r="P39" s="63">
        <v>0.86580086580086579</v>
      </c>
      <c r="Q39" s="63"/>
      <c r="R39" s="65" t="s">
        <v>276</v>
      </c>
      <c r="S39" s="65" t="s">
        <v>276</v>
      </c>
      <c r="T39" s="65" t="s">
        <v>276</v>
      </c>
      <c r="U39" s="63"/>
      <c r="V39" s="63">
        <v>0.25773195876288657</v>
      </c>
      <c r="W39" s="63">
        <v>0.54644808743169404</v>
      </c>
      <c r="X39" s="65" t="s">
        <v>276</v>
      </c>
      <c r="Y39" s="63"/>
      <c r="Z39" s="63">
        <v>0.29761904761904762</v>
      </c>
      <c r="AA39" s="65" t="s">
        <v>276</v>
      </c>
      <c r="AB39" s="63">
        <v>0.58823529411764708</v>
      </c>
      <c r="AD39" s="107"/>
    </row>
    <row r="40" spans="1:30" s="61" customFormat="1" ht="15" thickBot="1" x14ac:dyDescent="0.4">
      <c r="A40" s="121" t="s">
        <v>273</v>
      </c>
      <c r="B40" s="66" t="s">
        <v>276</v>
      </c>
      <c r="C40" s="66" t="s">
        <v>276</v>
      </c>
      <c r="D40" s="66" t="s">
        <v>276</v>
      </c>
      <c r="E40" s="66"/>
      <c r="F40" s="66" t="s">
        <v>276</v>
      </c>
      <c r="G40" s="66" t="s">
        <v>276</v>
      </c>
      <c r="H40" s="66" t="s">
        <v>276</v>
      </c>
      <c r="I40" s="66"/>
      <c r="J40" s="66" t="s">
        <v>276</v>
      </c>
      <c r="K40" s="66" t="s">
        <v>276</v>
      </c>
      <c r="L40" s="66" t="s">
        <v>276</v>
      </c>
      <c r="M40" s="66"/>
      <c r="N40" s="66" t="s">
        <v>276</v>
      </c>
      <c r="O40" s="66" t="s">
        <v>276</v>
      </c>
      <c r="P40" s="66" t="s">
        <v>276</v>
      </c>
      <c r="Q40" s="66"/>
      <c r="R40" s="66" t="s">
        <v>276</v>
      </c>
      <c r="S40" s="66" t="s">
        <v>276</v>
      </c>
      <c r="T40" s="66" t="s">
        <v>276</v>
      </c>
      <c r="U40" s="66"/>
      <c r="V40" s="66" t="s">
        <v>276</v>
      </c>
      <c r="W40" s="66" t="s">
        <v>276</v>
      </c>
      <c r="X40" s="66" t="s">
        <v>276</v>
      </c>
      <c r="Y40" s="66"/>
      <c r="Z40" s="66" t="s">
        <v>276</v>
      </c>
      <c r="AA40" s="66" t="s">
        <v>276</v>
      </c>
      <c r="AB40" s="66" t="s">
        <v>276</v>
      </c>
      <c r="AD40" s="107"/>
    </row>
    <row r="41" spans="1:30" x14ac:dyDescent="0.35">
      <c r="A41" s="223" t="s">
        <v>249</v>
      </c>
      <c r="B41" s="223"/>
      <c r="C41" s="223"/>
      <c r="D41" s="223"/>
      <c r="E41" s="223"/>
      <c r="F41" s="223"/>
      <c r="G41" s="223"/>
      <c r="H41" s="223"/>
      <c r="I41" s="223"/>
      <c r="J41" s="223"/>
      <c r="K41" s="223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23"/>
      <c r="W41" s="223"/>
      <c r="X41" s="223"/>
      <c r="Y41" s="223"/>
      <c r="Z41" s="223"/>
      <c r="AA41" s="223"/>
      <c r="AB41" s="223"/>
      <c r="AD41" s="107"/>
    </row>
    <row r="42" spans="1:30" x14ac:dyDescent="0.35">
      <c r="AD42" s="107"/>
    </row>
  </sheetData>
  <mergeCells count="14">
    <mergeCell ref="AD2:AD3"/>
    <mergeCell ref="V6:X6"/>
    <mergeCell ref="Z6:AB6"/>
    <mergeCell ref="A41:AB41"/>
    <mergeCell ref="A1:AB1"/>
    <mergeCell ref="A2:AB2"/>
    <mergeCell ref="A3:AB3"/>
    <mergeCell ref="A4:AB4"/>
    <mergeCell ref="A6:A7"/>
    <mergeCell ref="B6:D6"/>
    <mergeCell ref="F6:H6"/>
    <mergeCell ref="J6:L6"/>
    <mergeCell ref="N6:P6"/>
    <mergeCell ref="R6:T6"/>
  </mergeCells>
  <hyperlinks>
    <hyperlink ref="AD2" location="INDICE!A1" display="INDICE" xr:uid="{A7803243-6E0C-4764-B482-194C6164183B}"/>
    <hyperlink ref="AD2:AD3" location="CONTENIDO!A1" display="Contenido" xr:uid="{744F16C0-43AE-490C-BFE6-3984DA3F68C9}"/>
  </hyperlinks>
  <pageMargins left="0.7" right="0.7" top="0.75" bottom="0.75" header="0.3" footer="0.3"/>
  <pageSetup paperSize="9" scale="63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F51A2-397A-43A2-9758-FBC9AEFEA976}">
  <sheetPr>
    <tabColor rgb="FFF2DAB1"/>
    <pageSetUpPr fitToPage="1"/>
  </sheetPr>
  <dimension ref="A1:AD45"/>
  <sheetViews>
    <sheetView showGridLines="0" zoomScale="96" zoomScaleNormal="96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G17" sqref="G17"/>
    </sheetView>
  </sheetViews>
  <sheetFormatPr baseColWidth="10" defaultColWidth="11.453125" defaultRowHeight="14.5" x14ac:dyDescent="0.35"/>
  <cols>
    <col min="1" max="1" width="18.54296875" customWidth="1"/>
    <col min="2" max="4" width="9.1796875" bestFit="1" customWidth="1"/>
    <col min="5" max="5" width="1.453125" customWidth="1"/>
    <col min="6" max="8" width="8.453125" customWidth="1"/>
    <col min="9" max="9" width="1.453125" customWidth="1"/>
    <col min="10" max="12" width="8.453125" customWidth="1"/>
    <col min="13" max="13" width="1.81640625" customWidth="1"/>
    <col min="14" max="16" width="8.453125" customWidth="1"/>
    <col min="17" max="17" width="1.81640625" customWidth="1"/>
    <col min="18" max="20" width="8.453125" customWidth="1"/>
    <col min="21" max="21" width="1.453125" customWidth="1"/>
    <col min="22" max="24" width="8.453125" customWidth="1"/>
    <col min="25" max="25" width="1.54296875" customWidth="1"/>
    <col min="26" max="28" width="8.453125" customWidth="1"/>
  </cols>
  <sheetData>
    <row r="1" spans="1:30" x14ac:dyDescent="0.35">
      <c r="A1" s="230" t="s">
        <v>279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265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196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D5" s="36"/>
    </row>
    <row r="6" spans="1:30" x14ac:dyDescent="0.35">
      <c r="A6" s="15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D6" s="36"/>
    </row>
    <row r="7" spans="1:30" ht="18" customHeight="1" x14ac:dyDescent="0.35">
      <c r="A7" s="234" t="s">
        <v>281</v>
      </c>
      <c r="B7" s="229" t="s">
        <v>214</v>
      </c>
      <c r="C7" s="229"/>
      <c r="D7" s="229"/>
      <c r="E7" s="16"/>
      <c r="F7" s="229" t="s">
        <v>216</v>
      </c>
      <c r="G7" s="229"/>
      <c r="H7" s="229"/>
      <c r="I7" s="16"/>
      <c r="J7" s="229" t="s">
        <v>217</v>
      </c>
      <c r="K7" s="229"/>
      <c r="L7" s="229"/>
      <c r="M7" s="16"/>
      <c r="N7" s="229" t="s">
        <v>218</v>
      </c>
      <c r="O7" s="229"/>
      <c r="P7" s="229"/>
      <c r="Q7" s="16"/>
      <c r="R7" s="229" t="s">
        <v>220</v>
      </c>
      <c r="S7" s="229"/>
      <c r="T7" s="229"/>
      <c r="U7" s="16"/>
      <c r="V7" s="229" t="s">
        <v>221</v>
      </c>
      <c r="W7" s="229"/>
      <c r="X7" s="229"/>
      <c r="Y7" s="16"/>
      <c r="Z7" s="229" t="s">
        <v>222</v>
      </c>
      <c r="AA7" s="229"/>
      <c r="AB7" s="229"/>
      <c r="AD7" s="36"/>
    </row>
    <row r="8" spans="1:30" ht="18" customHeight="1" x14ac:dyDescent="0.35">
      <c r="A8" s="234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D8" s="36"/>
    </row>
    <row r="9" spans="1:30" s="22" customFormat="1" x14ac:dyDescent="0.35">
      <c r="A9" s="23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D9" s="107"/>
    </row>
    <row r="10" spans="1:30" s="22" customFormat="1" x14ac:dyDescent="0.35">
      <c r="A10" s="23" t="s">
        <v>214</v>
      </c>
      <c r="B10" s="101">
        <f>SUM(B12:B38)</f>
        <v>435819</v>
      </c>
      <c r="C10" s="101">
        <f t="shared" ref="C10:AB10" si="0">SUM(C12:C38)</f>
        <v>222700</v>
      </c>
      <c r="D10" s="101">
        <f t="shared" si="0"/>
        <v>213119</v>
      </c>
      <c r="E10" s="101"/>
      <c r="F10" s="101">
        <f t="shared" si="0"/>
        <v>71890</v>
      </c>
      <c r="G10" s="101">
        <f t="shared" si="0"/>
        <v>36851</v>
      </c>
      <c r="H10" s="101">
        <f t="shared" si="0"/>
        <v>35039</v>
      </c>
      <c r="I10" s="101"/>
      <c r="J10" s="101">
        <f t="shared" si="0"/>
        <v>68884</v>
      </c>
      <c r="K10" s="101">
        <f t="shared" si="0"/>
        <v>35048</v>
      </c>
      <c r="L10" s="101">
        <f t="shared" si="0"/>
        <v>33836</v>
      </c>
      <c r="M10" s="101"/>
      <c r="N10" s="101">
        <f t="shared" si="0"/>
        <v>67413</v>
      </c>
      <c r="O10" s="101">
        <f t="shared" si="0"/>
        <v>34465</v>
      </c>
      <c r="P10" s="101">
        <f t="shared" si="0"/>
        <v>32948</v>
      </c>
      <c r="Q10" s="101"/>
      <c r="R10" s="101">
        <f t="shared" si="0"/>
        <v>80202</v>
      </c>
      <c r="S10" s="101">
        <f t="shared" si="0"/>
        <v>41076</v>
      </c>
      <c r="T10" s="101">
        <f t="shared" si="0"/>
        <v>39126</v>
      </c>
      <c r="U10" s="101"/>
      <c r="V10" s="101">
        <f t="shared" si="0"/>
        <v>75669</v>
      </c>
      <c r="W10" s="101">
        <f t="shared" si="0"/>
        <v>38407</v>
      </c>
      <c r="X10" s="101">
        <f t="shared" si="0"/>
        <v>37262</v>
      </c>
      <c r="Y10" s="101"/>
      <c r="Z10" s="101">
        <f t="shared" si="0"/>
        <v>71761</v>
      </c>
      <c r="AA10" s="101">
        <f t="shared" si="0"/>
        <v>36853</v>
      </c>
      <c r="AB10" s="101">
        <f t="shared" si="0"/>
        <v>34908</v>
      </c>
      <c r="AD10" s="107"/>
    </row>
    <row r="11" spans="1:30" s="22" customFormat="1" x14ac:dyDescent="0.35">
      <c r="A11" s="23"/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101"/>
      <c r="W11" s="101"/>
      <c r="X11" s="101"/>
      <c r="Y11" s="101"/>
      <c r="Z11" s="101"/>
      <c r="AA11" s="101"/>
      <c r="AB11" s="101"/>
      <c r="AD11" s="107"/>
    </row>
    <row r="12" spans="1:30" x14ac:dyDescent="0.35">
      <c r="A12" s="95" t="s">
        <v>282</v>
      </c>
      <c r="B12" s="102">
        <f>F12+J12+N12+R12+V12+Z12</f>
        <v>25789</v>
      </c>
      <c r="C12" s="102">
        <f>G12+K12+O12+S12+W12+AA12</f>
        <v>13110</v>
      </c>
      <c r="D12" s="102">
        <f>H12+L12+P12+T12+X12+AB12</f>
        <v>12679</v>
      </c>
      <c r="E12" s="102"/>
      <c r="F12" s="102">
        <v>4269</v>
      </c>
      <c r="G12" s="102">
        <v>2196</v>
      </c>
      <c r="H12" s="102">
        <f>F12-G12</f>
        <v>2073</v>
      </c>
      <c r="I12" s="102"/>
      <c r="J12" s="102">
        <v>4081</v>
      </c>
      <c r="K12" s="102">
        <v>2025</v>
      </c>
      <c r="L12" s="102">
        <f>J12-K12</f>
        <v>2056</v>
      </c>
      <c r="M12" s="102"/>
      <c r="N12" s="102">
        <v>4079</v>
      </c>
      <c r="O12" s="102">
        <v>2106</v>
      </c>
      <c r="P12" s="102">
        <f>N12-O12</f>
        <v>1973</v>
      </c>
      <c r="Q12" s="102"/>
      <c r="R12" s="102">
        <v>4710</v>
      </c>
      <c r="S12" s="102">
        <v>2371</v>
      </c>
      <c r="T12" s="102">
        <f>R12-S12</f>
        <v>2339</v>
      </c>
      <c r="U12" s="102"/>
      <c r="V12" s="102">
        <v>4308</v>
      </c>
      <c r="W12" s="102">
        <v>2180</v>
      </c>
      <c r="X12" s="102">
        <f>V12-W12</f>
        <v>2128</v>
      </c>
      <c r="Y12" s="102"/>
      <c r="Z12" s="102">
        <v>4342</v>
      </c>
      <c r="AA12" s="102">
        <v>2232</v>
      </c>
      <c r="AB12" s="102">
        <f>Z12-AA12</f>
        <v>2110</v>
      </c>
      <c r="AD12" s="22"/>
    </row>
    <row r="13" spans="1:30" x14ac:dyDescent="0.35">
      <c r="A13" s="95" t="s">
        <v>283</v>
      </c>
      <c r="B13" s="102">
        <f t="shared" ref="B13:B38" si="1">F13+J13+N13+R13+V13+Z13</f>
        <v>25749</v>
      </c>
      <c r="C13" s="102">
        <f t="shared" ref="C13:C38" si="2">G13+K13+O13+S13+W13+AA13</f>
        <v>13022</v>
      </c>
      <c r="D13" s="102">
        <f t="shared" ref="D13:D38" si="3">H13+L13+P13+T13+X13+AB13</f>
        <v>12727</v>
      </c>
      <c r="E13" s="102"/>
      <c r="F13" s="102">
        <v>4316</v>
      </c>
      <c r="G13" s="102">
        <v>2230</v>
      </c>
      <c r="H13" s="102">
        <f t="shared" ref="H13:H37" si="4">F13-G13</f>
        <v>2086</v>
      </c>
      <c r="I13" s="102"/>
      <c r="J13" s="102">
        <v>4077</v>
      </c>
      <c r="K13" s="102">
        <v>2026</v>
      </c>
      <c r="L13" s="102">
        <f t="shared" ref="L13:L38" si="5">J13-K13</f>
        <v>2051</v>
      </c>
      <c r="M13" s="102"/>
      <c r="N13" s="102">
        <v>3944</v>
      </c>
      <c r="O13" s="102">
        <v>1999</v>
      </c>
      <c r="P13" s="102">
        <f t="shared" ref="P13:P38" si="6">N13-O13</f>
        <v>1945</v>
      </c>
      <c r="Q13" s="102"/>
      <c r="R13" s="102">
        <v>4749</v>
      </c>
      <c r="S13" s="102">
        <v>2380</v>
      </c>
      <c r="T13" s="102">
        <f t="shared" ref="T13:T38" si="7">R13-S13</f>
        <v>2369</v>
      </c>
      <c r="U13" s="102"/>
      <c r="V13" s="102">
        <v>4417</v>
      </c>
      <c r="W13" s="102">
        <v>2243</v>
      </c>
      <c r="X13" s="102">
        <f t="shared" ref="X13:X38" si="8">V13-W13</f>
        <v>2174</v>
      </c>
      <c r="Y13" s="102"/>
      <c r="Z13" s="102">
        <v>4246</v>
      </c>
      <c r="AA13" s="102">
        <v>2144</v>
      </c>
      <c r="AB13" s="102">
        <f t="shared" ref="AB13:AB38" si="9">Z13-AA13</f>
        <v>2102</v>
      </c>
    </row>
    <row r="14" spans="1:30" x14ac:dyDescent="0.35">
      <c r="A14" s="95" t="s">
        <v>284</v>
      </c>
      <c r="B14" s="102">
        <f t="shared" si="1"/>
        <v>23275</v>
      </c>
      <c r="C14" s="102">
        <f t="shared" si="2"/>
        <v>11896</v>
      </c>
      <c r="D14" s="102">
        <f t="shared" si="3"/>
        <v>11379</v>
      </c>
      <c r="E14" s="102"/>
      <c r="F14" s="102">
        <v>3879</v>
      </c>
      <c r="G14" s="102">
        <v>1948</v>
      </c>
      <c r="H14" s="102">
        <f t="shared" si="4"/>
        <v>1931</v>
      </c>
      <c r="I14" s="102"/>
      <c r="J14" s="102">
        <v>3671</v>
      </c>
      <c r="K14" s="102">
        <v>1949</v>
      </c>
      <c r="L14" s="102">
        <f t="shared" si="5"/>
        <v>1722</v>
      </c>
      <c r="M14" s="102"/>
      <c r="N14" s="102">
        <v>3749</v>
      </c>
      <c r="O14" s="102">
        <v>1912</v>
      </c>
      <c r="P14" s="102">
        <f t="shared" si="6"/>
        <v>1837</v>
      </c>
      <c r="Q14" s="102"/>
      <c r="R14" s="102">
        <v>4158</v>
      </c>
      <c r="S14" s="102">
        <v>2139</v>
      </c>
      <c r="T14" s="102">
        <f t="shared" si="7"/>
        <v>2019</v>
      </c>
      <c r="U14" s="102"/>
      <c r="V14" s="102">
        <v>3920</v>
      </c>
      <c r="W14" s="102">
        <v>2000</v>
      </c>
      <c r="X14" s="102">
        <f t="shared" si="8"/>
        <v>1920</v>
      </c>
      <c r="Y14" s="102"/>
      <c r="Z14" s="102">
        <v>3898</v>
      </c>
      <c r="AA14" s="102">
        <v>1948</v>
      </c>
      <c r="AB14" s="102">
        <f t="shared" si="9"/>
        <v>1950</v>
      </c>
    </row>
    <row r="15" spans="1:30" x14ac:dyDescent="0.35">
      <c r="A15" s="95" t="s">
        <v>285</v>
      </c>
      <c r="B15" s="102">
        <f t="shared" si="1"/>
        <v>24563</v>
      </c>
      <c r="C15" s="102">
        <f t="shared" si="2"/>
        <v>12450</v>
      </c>
      <c r="D15" s="102">
        <f t="shared" si="3"/>
        <v>12113</v>
      </c>
      <c r="E15" s="102"/>
      <c r="F15" s="102">
        <v>3832</v>
      </c>
      <c r="G15" s="102">
        <v>1933</v>
      </c>
      <c r="H15" s="102">
        <f t="shared" si="4"/>
        <v>1899</v>
      </c>
      <c r="I15" s="102"/>
      <c r="J15" s="102">
        <v>3872</v>
      </c>
      <c r="K15" s="102">
        <v>1968</v>
      </c>
      <c r="L15" s="102">
        <f t="shared" si="5"/>
        <v>1904</v>
      </c>
      <c r="M15" s="102"/>
      <c r="N15" s="102">
        <v>3840</v>
      </c>
      <c r="O15" s="102">
        <v>1926</v>
      </c>
      <c r="P15" s="102">
        <f t="shared" si="6"/>
        <v>1914</v>
      </c>
      <c r="Q15" s="102"/>
      <c r="R15" s="102">
        <v>4685</v>
      </c>
      <c r="S15" s="102">
        <v>2402</v>
      </c>
      <c r="T15" s="102">
        <f t="shared" si="7"/>
        <v>2283</v>
      </c>
      <c r="U15" s="102"/>
      <c r="V15" s="102">
        <v>4304</v>
      </c>
      <c r="W15" s="102">
        <v>2203</v>
      </c>
      <c r="X15" s="102">
        <f t="shared" si="8"/>
        <v>2101</v>
      </c>
      <c r="Y15" s="102"/>
      <c r="Z15" s="102">
        <v>4030</v>
      </c>
      <c r="AA15" s="102">
        <v>2018</v>
      </c>
      <c r="AB15" s="102">
        <f t="shared" si="9"/>
        <v>2012</v>
      </c>
    </row>
    <row r="16" spans="1:30" x14ac:dyDescent="0.35">
      <c r="A16" s="95" t="s">
        <v>286</v>
      </c>
      <c r="B16" s="102">
        <f t="shared" si="1"/>
        <v>5945</v>
      </c>
      <c r="C16" s="102">
        <f t="shared" si="2"/>
        <v>3063</v>
      </c>
      <c r="D16" s="102">
        <f t="shared" si="3"/>
        <v>2882</v>
      </c>
      <c r="E16" s="102"/>
      <c r="F16" s="102">
        <v>920</v>
      </c>
      <c r="G16" s="102">
        <v>473</v>
      </c>
      <c r="H16" s="102">
        <f t="shared" si="4"/>
        <v>447</v>
      </c>
      <c r="I16" s="102"/>
      <c r="J16" s="102">
        <v>923</v>
      </c>
      <c r="K16" s="102">
        <v>472</v>
      </c>
      <c r="L16" s="102">
        <f t="shared" si="5"/>
        <v>451</v>
      </c>
      <c r="M16" s="102"/>
      <c r="N16" s="102">
        <v>948</v>
      </c>
      <c r="O16" s="102">
        <v>481</v>
      </c>
      <c r="P16" s="102">
        <f t="shared" si="6"/>
        <v>467</v>
      </c>
      <c r="Q16" s="102"/>
      <c r="R16" s="102">
        <v>1073</v>
      </c>
      <c r="S16" s="102">
        <v>562</v>
      </c>
      <c r="T16" s="102">
        <f t="shared" si="7"/>
        <v>511</v>
      </c>
      <c r="U16" s="102"/>
      <c r="V16" s="102">
        <v>1083</v>
      </c>
      <c r="W16" s="102">
        <v>539</v>
      </c>
      <c r="X16" s="102">
        <f t="shared" si="8"/>
        <v>544</v>
      </c>
      <c r="Y16" s="102"/>
      <c r="Z16" s="102">
        <v>998</v>
      </c>
      <c r="AA16" s="102">
        <v>536</v>
      </c>
      <c r="AB16" s="102">
        <f t="shared" si="9"/>
        <v>462</v>
      </c>
    </row>
    <row r="17" spans="1:30" x14ac:dyDescent="0.35">
      <c r="A17" s="95" t="s">
        <v>287</v>
      </c>
      <c r="B17" s="102">
        <f t="shared" si="1"/>
        <v>14444</v>
      </c>
      <c r="C17" s="102">
        <f t="shared" si="2"/>
        <v>7350</v>
      </c>
      <c r="D17" s="102">
        <f t="shared" si="3"/>
        <v>7094</v>
      </c>
      <c r="E17" s="102"/>
      <c r="F17" s="102">
        <v>2314</v>
      </c>
      <c r="G17" s="102">
        <v>1167</v>
      </c>
      <c r="H17" s="102">
        <f t="shared" si="4"/>
        <v>1147</v>
      </c>
      <c r="I17" s="102"/>
      <c r="J17" s="102">
        <v>2343</v>
      </c>
      <c r="K17" s="102">
        <v>1161</v>
      </c>
      <c r="L17" s="102">
        <f t="shared" si="5"/>
        <v>1182</v>
      </c>
      <c r="M17" s="102"/>
      <c r="N17" s="102">
        <v>2106</v>
      </c>
      <c r="O17" s="102">
        <v>1090</v>
      </c>
      <c r="P17" s="102">
        <f t="shared" si="6"/>
        <v>1016</v>
      </c>
      <c r="Q17" s="102"/>
      <c r="R17" s="102">
        <v>2669</v>
      </c>
      <c r="S17" s="102">
        <v>1420</v>
      </c>
      <c r="T17" s="102">
        <f t="shared" si="7"/>
        <v>1249</v>
      </c>
      <c r="U17" s="102"/>
      <c r="V17" s="102">
        <v>2618</v>
      </c>
      <c r="W17" s="102">
        <v>1323</v>
      </c>
      <c r="X17" s="102">
        <f t="shared" si="8"/>
        <v>1295</v>
      </c>
      <c r="Y17" s="102"/>
      <c r="Z17" s="102">
        <v>2394</v>
      </c>
      <c r="AA17" s="102">
        <v>1189</v>
      </c>
      <c r="AB17" s="102">
        <f t="shared" si="9"/>
        <v>1205</v>
      </c>
    </row>
    <row r="18" spans="1:30" x14ac:dyDescent="0.35">
      <c r="A18" s="95" t="s">
        <v>288</v>
      </c>
      <c r="B18" s="102">
        <f t="shared" si="1"/>
        <v>3530</v>
      </c>
      <c r="C18" s="102">
        <f t="shared" si="2"/>
        <v>1794</v>
      </c>
      <c r="D18" s="102">
        <f t="shared" si="3"/>
        <v>1736</v>
      </c>
      <c r="E18" s="102"/>
      <c r="F18" s="102">
        <v>566</v>
      </c>
      <c r="G18" s="102">
        <v>283</v>
      </c>
      <c r="H18" s="102">
        <f t="shared" si="4"/>
        <v>283</v>
      </c>
      <c r="I18" s="102"/>
      <c r="J18" s="102">
        <v>551</v>
      </c>
      <c r="K18" s="102">
        <v>296</v>
      </c>
      <c r="L18" s="102">
        <f t="shared" si="5"/>
        <v>255</v>
      </c>
      <c r="M18" s="102"/>
      <c r="N18" s="102">
        <v>558</v>
      </c>
      <c r="O18" s="102">
        <v>282</v>
      </c>
      <c r="P18" s="102">
        <f t="shared" si="6"/>
        <v>276</v>
      </c>
      <c r="Q18" s="102"/>
      <c r="R18" s="102">
        <v>657</v>
      </c>
      <c r="S18" s="102">
        <v>331</v>
      </c>
      <c r="T18" s="102">
        <f t="shared" si="7"/>
        <v>326</v>
      </c>
      <c r="U18" s="102"/>
      <c r="V18" s="102">
        <v>636</v>
      </c>
      <c r="W18" s="102">
        <v>309</v>
      </c>
      <c r="X18" s="102">
        <f t="shared" si="8"/>
        <v>327</v>
      </c>
      <c r="Y18" s="102"/>
      <c r="Z18" s="102">
        <v>562</v>
      </c>
      <c r="AA18" s="102">
        <v>293</v>
      </c>
      <c r="AB18" s="102">
        <f t="shared" si="9"/>
        <v>269</v>
      </c>
    </row>
    <row r="19" spans="1:30" x14ac:dyDescent="0.35">
      <c r="A19" s="95" t="s">
        <v>289</v>
      </c>
      <c r="B19" s="102">
        <f t="shared" si="1"/>
        <v>39267</v>
      </c>
      <c r="C19" s="102">
        <f t="shared" si="2"/>
        <v>20110</v>
      </c>
      <c r="D19" s="102">
        <f t="shared" si="3"/>
        <v>19157</v>
      </c>
      <c r="E19" s="102"/>
      <c r="F19" s="102">
        <v>6710</v>
      </c>
      <c r="G19" s="102">
        <v>3469</v>
      </c>
      <c r="H19" s="102">
        <f t="shared" si="4"/>
        <v>3241</v>
      </c>
      <c r="I19" s="102"/>
      <c r="J19" s="102">
        <v>6257</v>
      </c>
      <c r="K19" s="102">
        <v>3165</v>
      </c>
      <c r="L19" s="102">
        <f t="shared" si="5"/>
        <v>3092</v>
      </c>
      <c r="M19" s="102"/>
      <c r="N19" s="102">
        <v>6033</v>
      </c>
      <c r="O19" s="102">
        <v>3045</v>
      </c>
      <c r="P19" s="102">
        <f t="shared" si="6"/>
        <v>2988</v>
      </c>
      <c r="Q19" s="102"/>
      <c r="R19" s="102">
        <v>7102</v>
      </c>
      <c r="S19" s="102">
        <v>3673</v>
      </c>
      <c r="T19" s="102">
        <f t="shared" si="7"/>
        <v>3429</v>
      </c>
      <c r="U19" s="102"/>
      <c r="V19" s="102">
        <v>6541</v>
      </c>
      <c r="W19" s="102">
        <v>3325</v>
      </c>
      <c r="X19" s="102">
        <f t="shared" si="8"/>
        <v>3216</v>
      </c>
      <c r="Y19" s="102"/>
      <c r="Z19" s="102">
        <v>6624</v>
      </c>
      <c r="AA19" s="102">
        <v>3433</v>
      </c>
      <c r="AB19" s="102">
        <f t="shared" si="9"/>
        <v>3191</v>
      </c>
    </row>
    <row r="20" spans="1:30" x14ac:dyDescent="0.35">
      <c r="A20" s="95" t="s">
        <v>290</v>
      </c>
      <c r="B20" s="102">
        <f t="shared" si="1"/>
        <v>18068</v>
      </c>
      <c r="C20" s="102">
        <f t="shared" si="2"/>
        <v>9233</v>
      </c>
      <c r="D20" s="102">
        <f t="shared" si="3"/>
        <v>8835</v>
      </c>
      <c r="E20" s="102"/>
      <c r="F20" s="102">
        <v>2986</v>
      </c>
      <c r="G20" s="102">
        <v>1501</v>
      </c>
      <c r="H20" s="102">
        <f t="shared" si="4"/>
        <v>1485</v>
      </c>
      <c r="I20" s="102"/>
      <c r="J20" s="102">
        <v>2882</v>
      </c>
      <c r="K20" s="102">
        <v>1463</v>
      </c>
      <c r="L20" s="102">
        <f t="shared" si="5"/>
        <v>1419</v>
      </c>
      <c r="M20" s="102"/>
      <c r="N20" s="102">
        <v>2783</v>
      </c>
      <c r="O20" s="102">
        <v>1484</v>
      </c>
      <c r="P20" s="102">
        <f t="shared" si="6"/>
        <v>1299</v>
      </c>
      <c r="Q20" s="102"/>
      <c r="R20" s="102">
        <v>3288</v>
      </c>
      <c r="S20" s="102">
        <v>1661</v>
      </c>
      <c r="T20" s="102">
        <f t="shared" si="7"/>
        <v>1627</v>
      </c>
      <c r="U20" s="102"/>
      <c r="V20" s="102">
        <v>3160</v>
      </c>
      <c r="W20" s="102">
        <v>1568</v>
      </c>
      <c r="X20" s="102">
        <f t="shared" si="8"/>
        <v>1592</v>
      </c>
      <c r="Y20" s="102"/>
      <c r="Z20" s="102">
        <v>2969</v>
      </c>
      <c r="AA20" s="102">
        <v>1556</v>
      </c>
      <c r="AB20" s="102">
        <f t="shared" si="9"/>
        <v>1413</v>
      </c>
    </row>
    <row r="21" spans="1:30" x14ac:dyDescent="0.35">
      <c r="A21" s="95" t="s">
        <v>291</v>
      </c>
      <c r="B21" s="102">
        <f t="shared" si="1"/>
        <v>26129</v>
      </c>
      <c r="C21" s="102">
        <f t="shared" si="2"/>
        <v>13317</v>
      </c>
      <c r="D21" s="102">
        <f t="shared" si="3"/>
        <v>12812</v>
      </c>
      <c r="E21" s="102"/>
      <c r="F21" s="102">
        <v>4392</v>
      </c>
      <c r="G21" s="102">
        <v>2241</v>
      </c>
      <c r="H21" s="102">
        <f t="shared" si="4"/>
        <v>2151</v>
      </c>
      <c r="I21" s="102"/>
      <c r="J21" s="102">
        <v>4178</v>
      </c>
      <c r="K21" s="102">
        <v>2091</v>
      </c>
      <c r="L21" s="102">
        <f t="shared" si="5"/>
        <v>2087</v>
      </c>
      <c r="M21" s="102"/>
      <c r="N21" s="102">
        <v>4038</v>
      </c>
      <c r="O21" s="102">
        <v>2040</v>
      </c>
      <c r="P21" s="102">
        <f t="shared" si="6"/>
        <v>1998</v>
      </c>
      <c r="Q21" s="102"/>
      <c r="R21" s="102">
        <v>4680</v>
      </c>
      <c r="S21" s="102">
        <v>2414</v>
      </c>
      <c r="T21" s="102">
        <f t="shared" si="7"/>
        <v>2266</v>
      </c>
      <c r="U21" s="102"/>
      <c r="V21" s="102">
        <v>4553</v>
      </c>
      <c r="W21" s="102">
        <v>2304</v>
      </c>
      <c r="X21" s="102">
        <f t="shared" si="8"/>
        <v>2249</v>
      </c>
      <c r="Y21" s="102"/>
      <c r="Z21" s="102">
        <v>4288</v>
      </c>
      <c r="AA21" s="102">
        <v>2227</v>
      </c>
      <c r="AB21" s="102">
        <f t="shared" si="9"/>
        <v>2061</v>
      </c>
    </row>
    <row r="22" spans="1:30" x14ac:dyDescent="0.35">
      <c r="A22" s="95" t="s">
        <v>292</v>
      </c>
      <c r="B22" s="102">
        <f t="shared" si="1"/>
        <v>8924</v>
      </c>
      <c r="C22" s="102">
        <f t="shared" si="2"/>
        <v>4673</v>
      </c>
      <c r="D22" s="102">
        <f t="shared" si="3"/>
        <v>4251</v>
      </c>
      <c r="E22" s="102"/>
      <c r="F22" s="102">
        <v>1487</v>
      </c>
      <c r="G22" s="102">
        <v>795</v>
      </c>
      <c r="H22" s="102">
        <f t="shared" si="4"/>
        <v>692</v>
      </c>
      <c r="I22" s="102"/>
      <c r="J22" s="102">
        <v>1506</v>
      </c>
      <c r="K22" s="102">
        <v>777</v>
      </c>
      <c r="L22" s="102">
        <f t="shared" si="5"/>
        <v>729</v>
      </c>
      <c r="M22" s="102"/>
      <c r="N22" s="102">
        <v>1379</v>
      </c>
      <c r="O22" s="102">
        <v>714</v>
      </c>
      <c r="P22" s="102">
        <f t="shared" si="6"/>
        <v>665</v>
      </c>
      <c r="Q22" s="102"/>
      <c r="R22" s="102">
        <v>1628</v>
      </c>
      <c r="S22" s="102">
        <v>880</v>
      </c>
      <c r="T22" s="102">
        <f t="shared" si="7"/>
        <v>748</v>
      </c>
      <c r="U22" s="102"/>
      <c r="V22" s="102">
        <v>1473</v>
      </c>
      <c r="W22" s="102">
        <v>739</v>
      </c>
      <c r="X22" s="102">
        <f t="shared" si="8"/>
        <v>734</v>
      </c>
      <c r="Y22" s="102"/>
      <c r="Z22" s="102">
        <v>1451</v>
      </c>
      <c r="AA22" s="102">
        <v>768</v>
      </c>
      <c r="AB22" s="102">
        <f t="shared" si="9"/>
        <v>683</v>
      </c>
    </row>
    <row r="23" spans="1:30" x14ac:dyDescent="0.35">
      <c r="A23" s="122" t="s">
        <v>293</v>
      </c>
      <c r="B23" s="102">
        <f t="shared" si="1"/>
        <v>35491</v>
      </c>
      <c r="C23" s="102">
        <f t="shared" si="2"/>
        <v>18290</v>
      </c>
      <c r="D23" s="102">
        <f t="shared" si="3"/>
        <v>17201</v>
      </c>
      <c r="E23" s="102"/>
      <c r="F23" s="102">
        <v>5646</v>
      </c>
      <c r="G23" s="102">
        <v>2893</v>
      </c>
      <c r="H23" s="102">
        <f t="shared" si="4"/>
        <v>2753</v>
      </c>
      <c r="I23" s="102"/>
      <c r="J23" s="102">
        <v>5504</v>
      </c>
      <c r="K23" s="102">
        <v>2843</v>
      </c>
      <c r="L23" s="102">
        <f t="shared" si="5"/>
        <v>2661</v>
      </c>
      <c r="M23" s="102"/>
      <c r="N23" s="102">
        <v>5352</v>
      </c>
      <c r="O23" s="102">
        <v>2717</v>
      </c>
      <c r="P23" s="102">
        <f t="shared" si="6"/>
        <v>2635</v>
      </c>
      <c r="Q23" s="102"/>
      <c r="R23" s="102">
        <v>6976</v>
      </c>
      <c r="S23" s="102">
        <v>3590</v>
      </c>
      <c r="T23" s="102">
        <f t="shared" si="7"/>
        <v>3386</v>
      </c>
      <c r="U23" s="102"/>
      <c r="V23" s="102">
        <v>5977</v>
      </c>
      <c r="W23" s="102">
        <v>3094</v>
      </c>
      <c r="X23" s="102">
        <f t="shared" si="8"/>
        <v>2883</v>
      </c>
      <c r="Y23" s="102"/>
      <c r="Z23" s="102">
        <v>6036</v>
      </c>
      <c r="AA23" s="102">
        <v>3153</v>
      </c>
      <c r="AB23" s="102">
        <f t="shared" si="9"/>
        <v>2883</v>
      </c>
    </row>
    <row r="24" spans="1:30" x14ac:dyDescent="0.35">
      <c r="A24" s="95" t="s">
        <v>294</v>
      </c>
      <c r="B24" s="102">
        <f t="shared" si="1"/>
        <v>9096</v>
      </c>
      <c r="C24" s="102">
        <f t="shared" si="2"/>
        <v>4649</v>
      </c>
      <c r="D24" s="102">
        <f t="shared" si="3"/>
        <v>4447</v>
      </c>
      <c r="E24" s="102"/>
      <c r="F24" s="102">
        <v>1513</v>
      </c>
      <c r="G24" s="102">
        <v>770</v>
      </c>
      <c r="H24" s="102">
        <f t="shared" si="4"/>
        <v>743</v>
      </c>
      <c r="I24" s="102"/>
      <c r="J24" s="102">
        <v>1429</v>
      </c>
      <c r="K24" s="102">
        <v>727</v>
      </c>
      <c r="L24" s="102">
        <f t="shared" si="5"/>
        <v>702</v>
      </c>
      <c r="M24" s="102"/>
      <c r="N24" s="102">
        <v>1441</v>
      </c>
      <c r="O24" s="102">
        <v>736</v>
      </c>
      <c r="P24" s="102">
        <f t="shared" si="6"/>
        <v>705</v>
      </c>
      <c r="Q24" s="102"/>
      <c r="R24" s="102">
        <v>1674</v>
      </c>
      <c r="S24" s="102">
        <v>844</v>
      </c>
      <c r="T24" s="102">
        <f t="shared" si="7"/>
        <v>830</v>
      </c>
      <c r="U24" s="102"/>
      <c r="V24" s="102">
        <v>1544</v>
      </c>
      <c r="W24" s="102">
        <v>794</v>
      </c>
      <c r="X24" s="102">
        <f t="shared" si="8"/>
        <v>750</v>
      </c>
      <c r="Y24" s="102"/>
      <c r="Z24" s="102">
        <v>1495</v>
      </c>
      <c r="AA24" s="102">
        <v>778</v>
      </c>
      <c r="AB24" s="102">
        <f t="shared" si="9"/>
        <v>717</v>
      </c>
    </row>
    <row r="25" spans="1:30" x14ac:dyDescent="0.35">
      <c r="A25" s="95" t="s">
        <v>295</v>
      </c>
      <c r="B25" s="102">
        <f t="shared" si="1"/>
        <v>32744</v>
      </c>
      <c r="C25" s="102">
        <f t="shared" si="2"/>
        <v>16572</v>
      </c>
      <c r="D25" s="102">
        <f t="shared" si="3"/>
        <v>16172</v>
      </c>
      <c r="E25" s="102"/>
      <c r="F25" s="102">
        <v>5384</v>
      </c>
      <c r="G25" s="102">
        <v>2775</v>
      </c>
      <c r="H25" s="102">
        <f t="shared" si="4"/>
        <v>2609</v>
      </c>
      <c r="I25" s="102"/>
      <c r="J25" s="102">
        <v>5180</v>
      </c>
      <c r="K25" s="102">
        <v>2571</v>
      </c>
      <c r="L25" s="102">
        <f t="shared" si="5"/>
        <v>2609</v>
      </c>
      <c r="M25" s="102"/>
      <c r="N25" s="102">
        <v>5211</v>
      </c>
      <c r="O25" s="102">
        <v>2707</v>
      </c>
      <c r="P25" s="102">
        <f t="shared" si="6"/>
        <v>2504</v>
      </c>
      <c r="Q25" s="102"/>
      <c r="R25" s="102">
        <v>6042</v>
      </c>
      <c r="S25" s="102">
        <v>3029</v>
      </c>
      <c r="T25" s="102">
        <f t="shared" si="7"/>
        <v>3013</v>
      </c>
      <c r="U25" s="102"/>
      <c r="V25" s="102">
        <v>5539</v>
      </c>
      <c r="W25" s="102">
        <v>2802</v>
      </c>
      <c r="X25" s="102">
        <f t="shared" si="8"/>
        <v>2737</v>
      </c>
      <c r="Y25" s="102"/>
      <c r="Z25" s="102">
        <v>5388</v>
      </c>
      <c r="AA25" s="102">
        <v>2688</v>
      </c>
      <c r="AB25" s="102">
        <f t="shared" si="9"/>
        <v>2700</v>
      </c>
    </row>
    <row r="26" spans="1:30" x14ac:dyDescent="0.35">
      <c r="A26" s="95" t="s">
        <v>296</v>
      </c>
      <c r="B26" s="102">
        <f t="shared" si="1"/>
        <v>8096</v>
      </c>
      <c r="C26" s="102">
        <f t="shared" si="2"/>
        <v>4174</v>
      </c>
      <c r="D26" s="102">
        <f t="shared" si="3"/>
        <v>3922</v>
      </c>
      <c r="E26" s="102"/>
      <c r="F26" s="102">
        <v>1369</v>
      </c>
      <c r="G26" s="102">
        <v>702</v>
      </c>
      <c r="H26" s="102">
        <f t="shared" si="4"/>
        <v>667</v>
      </c>
      <c r="I26" s="102"/>
      <c r="J26" s="102">
        <v>1197</v>
      </c>
      <c r="K26" s="102">
        <v>627</v>
      </c>
      <c r="L26" s="102">
        <f t="shared" si="5"/>
        <v>570</v>
      </c>
      <c r="M26" s="102"/>
      <c r="N26" s="102">
        <v>1228</v>
      </c>
      <c r="O26" s="102">
        <v>647</v>
      </c>
      <c r="P26" s="102">
        <f t="shared" si="6"/>
        <v>581</v>
      </c>
      <c r="Q26" s="102"/>
      <c r="R26" s="102">
        <v>1472</v>
      </c>
      <c r="S26" s="102">
        <v>752</v>
      </c>
      <c r="T26" s="102">
        <f t="shared" si="7"/>
        <v>720</v>
      </c>
      <c r="U26" s="102"/>
      <c r="V26" s="102">
        <v>1502</v>
      </c>
      <c r="W26" s="102">
        <v>745</v>
      </c>
      <c r="X26" s="102">
        <f t="shared" si="8"/>
        <v>757</v>
      </c>
      <c r="Y26" s="102"/>
      <c r="Z26" s="102">
        <v>1328</v>
      </c>
      <c r="AA26" s="102">
        <v>701</v>
      </c>
      <c r="AB26" s="102">
        <f t="shared" si="9"/>
        <v>627</v>
      </c>
    </row>
    <row r="27" spans="1:30" x14ac:dyDescent="0.35">
      <c r="A27" s="95" t="s">
        <v>297</v>
      </c>
      <c r="B27" s="102">
        <f t="shared" si="1"/>
        <v>12519</v>
      </c>
      <c r="C27" s="102">
        <f t="shared" si="2"/>
        <v>6339</v>
      </c>
      <c r="D27" s="102">
        <f t="shared" si="3"/>
        <v>6180</v>
      </c>
      <c r="E27" s="102"/>
      <c r="F27" s="102">
        <v>2076</v>
      </c>
      <c r="G27" s="102">
        <v>1050</v>
      </c>
      <c r="H27" s="102">
        <f t="shared" si="4"/>
        <v>1026</v>
      </c>
      <c r="I27" s="102"/>
      <c r="J27" s="102">
        <v>2004</v>
      </c>
      <c r="K27" s="102">
        <v>1004</v>
      </c>
      <c r="L27" s="102">
        <f t="shared" si="5"/>
        <v>1000</v>
      </c>
      <c r="M27" s="102"/>
      <c r="N27" s="102">
        <v>1909</v>
      </c>
      <c r="O27" s="102">
        <v>948</v>
      </c>
      <c r="P27" s="102">
        <f t="shared" si="6"/>
        <v>961</v>
      </c>
      <c r="Q27" s="102"/>
      <c r="R27" s="102">
        <v>2280</v>
      </c>
      <c r="S27" s="102">
        <v>1149</v>
      </c>
      <c r="T27" s="102">
        <f t="shared" si="7"/>
        <v>1131</v>
      </c>
      <c r="U27" s="102"/>
      <c r="V27" s="102">
        <v>2183</v>
      </c>
      <c r="W27" s="102">
        <v>1111</v>
      </c>
      <c r="X27" s="102">
        <f t="shared" si="8"/>
        <v>1072</v>
      </c>
      <c r="Y27" s="102"/>
      <c r="Z27" s="102">
        <v>2067</v>
      </c>
      <c r="AA27" s="102">
        <v>1077</v>
      </c>
      <c r="AB27" s="102">
        <f t="shared" si="9"/>
        <v>990</v>
      </c>
    </row>
    <row r="28" spans="1:30" x14ac:dyDescent="0.35">
      <c r="A28" s="95" t="s">
        <v>298</v>
      </c>
      <c r="B28" s="102">
        <f t="shared" si="1"/>
        <v>7455</v>
      </c>
      <c r="C28" s="102">
        <f t="shared" si="2"/>
        <v>3809</v>
      </c>
      <c r="D28" s="102">
        <f t="shared" si="3"/>
        <v>3646</v>
      </c>
      <c r="E28" s="102"/>
      <c r="F28" s="102">
        <v>1220</v>
      </c>
      <c r="G28" s="102">
        <v>647</v>
      </c>
      <c r="H28" s="102">
        <f t="shared" si="4"/>
        <v>573</v>
      </c>
      <c r="I28" s="102"/>
      <c r="J28" s="102">
        <v>1197</v>
      </c>
      <c r="K28" s="102">
        <v>602</v>
      </c>
      <c r="L28" s="102">
        <f t="shared" si="5"/>
        <v>595</v>
      </c>
      <c r="M28" s="102"/>
      <c r="N28" s="102">
        <v>1136</v>
      </c>
      <c r="O28" s="102">
        <v>592</v>
      </c>
      <c r="P28" s="102">
        <f t="shared" si="6"/>
        <v>544</v>
      </c>
      <c r="Q28" s="102"/>
      <c r="R28" s="102">
        <v>1302</v>
      </c>
      <c r="S28" s="102">
        <v>624</v>
      </c>
      <c r="T28" s="102">
        <f t="shared" si="7"/>
        <v>678</v>
      </c>
      <c r="U28" s="102"/>
      <c r="V28" s="102">
        <v>1388</v>
      </c>
      <c r="W28" s="102">
        <v>729</v>
      </c>
      <c r="X28" s="102">
        <f t="shared" si="8"/>
        <v>659</v>
      </c>
      <c r="Y28" s="102"/>
      <c r="Z28" s="102">
        <v>1212</v>
      </c>
      <c r="AA28" s="102">
        <v>615</v>
      </c>
      <c r="AB28" s="102">
        <f t="shared" si="9"/>
        <v>597</v>
      </c>
    </row>
    <row r="29" spans="1:30" x14ac:dyDescent="0.35">
      <c r="A29" s="95" t="s">
        <v>299</v>
      </c>
      <c r="B29" s="102">
        <f t="shared" si="1"/>
        <v>11581</v>
      </c>
      <c r="C29" s="102">
        <f t="shared" si="2"/>
        <v>5911</v>
      </c>
      <c r="D29" s="102">
        <f t="shared" si="3"/>
        <v>5670</v>
      </c>
      <c r="E29" s="102"/>
      <c r="F29" s="102">
        <v>1964</v>
      </c>
      <c r="G29" s="102">
        <v>1020</v>
      </c>
      <c r="H29" s="102">
        <f t="shared" si="4"/>
        <v>944</v>
      </c>
      <c r="I29" s="102"/>
      <c r="J29" s="102">
        <v>1853</v>
      </c>
      <c r="K29" s="102">
        <v>940</v>
      </c>
      <c r="L29" s="102">
        <f t="shared" si="5"/>
        <v>913</v>
      </c>
      <c r="M29" s="102"/>
      <c r="N29" s="102">
        <v>1810</v>
      </c>
      <c r="O29" s="102">
        <v>922</v>
      </c>
      <c r="P29" s="102">
        <f t="shared" si="6"/>
        <v>888</v>
      </c>
      <c r="Q29" s="102"/>
      <c r="R29" s="102">
        <v>1962</v>
      </c>
      <c r="S29" s="102">
        <v>1022</v>
      </c>
      <c r="T29" s="102">
        <f t="shared" si="7"/>
        <v>940</v>
      </c>
      <c r="U29" s="102"/>
      <c r="V29" s="102">
        <v>2122</v>
      </c>
      <c r="W29" s="102">
        <v>1051</v>
      </c>
      <c r="X29" s="102">
        <f t="shared" si="8"/>
        <v>1071</v>
      </c>
      <c r="Y29" s="102"/>
      <c r="Z29" s="102">
        <v>1870</v>
      </c>
      <c r="AA29" s="102">
        <v>956</v>
      </c>
      <c r="AB29" s="102">
        <f t="shared" si="9"/>
        <v>914</v>
      </c>
    </row>
    <row r="30" spans="1:30" x14ac:dyDescent="0.35">
      <c r="A30" s="95" t="s">
        <v>300</v>
      </c>
      <c r="B30" s="102">
        <f t="shared" si="1"/>
        <v>6564</v>
      </c>
      <c r="C30" s="102">
        <f t="shared" si="2"/>
        <v>3349</v>
      </c>
      <c r="D30" s="102">
        <f t="shared" si="3"/>
        <v>3215</v>
      </c>
      <c r="E30" s="102"/>
      <c r="F30" s="102">
        <v>1066</v>
      </c>
      <c r="G30" s="102">
        <v>544</v>
      </c>
      <c r="H30" s="102">
        <f t="shared" si="4"/>
        <v>522</v>
      </c>
      <c r="I30" s="102"/>
      <c r="J30" s="102">
        <v>1041</v>
      </c>
      <c r="K30" s="102">
        <v>531</v>
      </c>
      <c r="L30" s="102">
        <f t="shared" si="5"/>
        <v>510</v>
      </c>
      <c r="M30" s="102"/>
      <c r="N30" s="102">
        <v>1024</v>
      </c>
      <c r="O30" s="102">
        <v>532</v>
      </c>
      <c r="P30" s="102">
        <f t="shared" si="6"/>
        <v>492</v>
      </c>
      <c r="Q30" s="102"/>
      <c r="R30" s="102">
        <v>1227</v>
      </c>
      <c r="S30" s="102">
        <v>633</v>
      </c>
      <c r="T30" s="102">
        <f t="shared" si="7"/>
        <v>594</v>
      </c>
      <c r="U30" s="102"/>
      <c r="V30" s="102">
        <v>1144</v>
      </c>
      <c r="W30" s="102">
        <v>550</v>
      </c>
      <c r="X30" s="102">
        <f t="shared" si="8"/>
        <v>594</v>
      </c>
      <c r="Y30" s="102"/>
      <c r="Z30" s="102">
        <v>1062</v>
      </c>
      <c r="AA30" s="102">
        <v>559</v>
      </c>
      <c r="AB30" s="102">
        <f t="shared" si="9"/>
        <v>503</v>
      </c>
      <c r="AD30" s="107"/>
    </row>
    <row r="31" spans="1:30" x14ac:dyDescent="0.35">
      <c r="A31" s="95" t="s">
        <v>301</v>
      </c>
      <c r="B31" s="102">
        <f t="shared" si="1"/>
        <v>13686</v>
      </c>
      <c r="C31" s="102">
        <f t="shared" si="2"/>
        <v>7101</v>
      </c>
      <c r="D31" s="102">
        <f t="shared" si="3"/>
        <v>6585</v>
      </c>
      <c r="E31" s="102"/>
      <c r="F31" s="102">
        <v>2317</v>
      </c>
      <c r="G31" s="102">
        <v>1234</v>
      </c>
      <c r="H31" s="102">
        <f t="shared" si="4"/>
        <v>1083</v>
      </c>
      <c r="I31" s="102"/>
      <c r="J31" s="102">
        <v>2162</v>
      </c>
      <c r="K31" s="102">
        <v>1145</v>
      </c>
      <c r="L31" s="102">
        <f t="shared" si="5"/>
        <v>1017</v>
      </c>
      <c r="M31" s="102"/>
      <c r="N31" s="102">
        <v>2117</v>
      </c>
      <c r="O31" s="102">
        <v>1072</v>
      </c>
      <c r="P31" s="102">
        <f t="shared" si="6"/>
        <v>1045</v>
      </c>
      <c r="Q31" s="102"/>
      <c r="R31" s="102">
        <v>2534</v>
      </c>
      <c r="S31" s="102">
        <v>1325</v>
      </c>
      <c r="T31" s="102">
        <f t="shared" si="7"/>
        <v>1209</v>
      </c>
      <c r="U31" s="102"/>
      <c r="V31" s="102">
        <v>2357</v>
      </c>
      <c r="W31" s="102">
        <v>1209</v>
      </c>
      <c r="X31" s="102">
        <f t="shared" si="8"/>
        <v>1148</v>
      </c>
      <c r="Y31" s="102"/>
      <c r="Z31" s="102">
        <v>2199</v>
      </c>
      <c r="AA31" s="102">
        <v>1116</v>
      </c>
      <c r="AB31" s="102">
        <f t="shared" si="9"/>
        <v>1083</v>
      </c>
      <c r="AD31" s="107"/>
    </row>
    <row r="32" spans="1:30" x14ac:dyDescent="0.35">
      <c r="A32" s="95" t="s">
        <v>302</v>
      </c>
      <c r="B32" s="102">
        <f t="shared" si="1"/>
        <v>13818</v>
      </c>
      <c r="C32" s="102">
        <f t="shared" si="2"/>
        <v>7116</v>
      </c>
      <c r="D32" s="102">
        <f t="shared" si="3"/>
        <v>6702</v>
      </c>
      <c r="E32" s="102"/>
      <c r="F32" s="102">
        <v>2215</v>
      </c>
      <c r="G32" s="102">
        <v>1108</v>
      </c>
      <c r="H32" s="102">
        <f t="shared" si="4"/>
        <v>1107</v>
      </c>
      <c r="I32" s="102"/>
      <c r="J32" s="102">
        <v>2117</v>
      </c>
      <c r="K32" s="102">
        <v>1090</v>
      </c>
      <c r="L32" s="102">
        <f t="shared" si="5"/>
        <v>1027</v>
      </c>
      <c r="M32" s="102"/>
      <c r="N32" s="102">
        <v>2017</v>
      </c>
      <c r="O32" s="102">
        <v>1043</v>
      </c>
      <c r="P32" s="102">
        <f t="shared" si="6"/>
        <v>974</v>
      </c>
      <c r="Q32" s="102"/>
      <c r="R32" s="102">
        <v>2696</v>
      </c>
      <c r="S32" s="102">
        <v>1411</v>
      </c>
      <c r="T32" s="102">
        <f t="shared" si="7"/>
        <v>1285</v>
      </c>
      <c r="U32" s="102"/>
      <c r="V32" s="102">
        <v>2533</v>
      </c>
      <c r="W32" s="102">
        <v>1278</v>
      </c>
      <c r="X32" s="102">
        <f t="shared" si="8"/>
        <v>1255</v>
      </c>
      <c r="Y32" s="102"/>
      <c r="Z32" s="102">
        <v>2240</v>
      </c>
      <c r="AA32" s="102">
        <v>1186</v>
      </c>
      <c r="AB32" s="102">
        <f t="shared" si="9"/>
        <v>1054</v>
      </c>
      <c r="AD32" s="107"/>
    </row>
    <row r="33" spans="1:30" x14ac:dyDescent="0.35">
      <c r="A33" s="95" t="s">
        <v>303</v>
      </c>
      <c r="B33" s="102">
        <f t="shared" si="1"/>
        <v>7836</v>
      </c>
      <c r="C33" s="102">
        <f t="shared" si="2"/>
        <v>4029</v>
      </c>
      <c r="D33" s="102">
        <f t="shared" si="3"/>
        <v>3807</v>
      </c>
      <c r="E33" s="102"/>
      <c r="F33" s="102">
        <v>1304</v>
      </c>
      <c r="G33" s="102">
        <v>664</v>
      </c>
      <c r="H33" s="102">
        <f t="shared" si="4"/>
        <v>640</v>
      </c>
      <c r="I33" s="102"/>
      <c r="J33" s="102">
        <v>1215</v>
      </c>
      <c r="K33" s="102">
        <v>628</v>
      </c>
      <c r="L33" s="102">
        <f t="shared" si="5"/>
        <v>587</v>
      </c>
      <c r="M33" s="102"/>
      <c r="N33" s="102">
        <v>1228</v>
      </c>
      <c r="O33" s="102">
        <v>649</v>
      </c>
      <c r="P33" s="102">
        <f t="shared" si="6"/>
        <v>579</v>
      </c>
      <c r="Q33" s="102"/>
      <c r="R33" s="102">
        <v>1371</v>
      </c>
      <c r="S33" s="102">
        <v>689</v>
      </c>
      <c r="T33" s="102">
        <f t="shared" si="7"/>
        <v>682</v>
      </c>
      <c r="U33" s="102"/>
      <c r="V33" s="102">
        <v>1457</v>
      </c>
      <c r="W33" s="102">
        <v>768</v>
      </c>
      <c r="X33" s="102">
        <f t="shared" si="8"/>
        <v>689</v>
      </c>
      <c r="Y33" s="102"/>
      <c r="Z33" s="102">
        <v>1261</v>
      </c>
      <c r="AA33" s="102">
        <v>631</v>
      </c>
      <c r="AB33" s="102">
        <f t="shared" si="9"/>
        <v>630</v>
      </c>
      <c r="AD33" s="107"/>
    </row>
    <row r="34" spans="1:30" x14ac:dyDescent="0.35">
      <c r="A34" s="95" t="s">
        <v>304</v>
      </c>
      <c r="B34" s="102">
        <f t="shared" si="1"/>
        <v>8442</v>
      </c>
      <c r="C34" s="102">
        <f t="shared" si="2"/>
        <v>4385</v>
      </c>
      <c r="D34" s="102">
        <f t="shared" si="3"/>
        <v>4057</v>
      </c>
      <c r="E34" s="102"/>
      <c r="F34" s="102">
        <v>1349</v>
      </c>
      <c r="G34" s="102">
        <v>728</v>
      </c>
      <c r="H34" s="102">
        <f t="shared" si="4"/>
        <v>621</v>
      </c>
      <c r="I34" s="102"/>
      <c r="J34" s="102">
        <v>1308</v>
      </c>
      <c r="K34" s="102">
        <v>673</v>
      </c>
      <c r="L34" s="102">
        <f t="shared" si="5"/>
        <v>635</v>
      </c>
      <c r="M34" s="102"/>
      <c r="N34" s="102">
        <v>1235</v>
      </c>
      <c r="O34" s="102">
        <v>624</v>
      </c>
      <c r="P34" s="102">
        <f t="shared" si="6"/>
        <v>611</v>
      </c>
      <c r="Q34" s="102"/>
      <c r="R34" s="102">
        <v>1570</v>
      </c>
      <c r="S34" s="102">
        <v>820</v>
      </c>
      <c r="T34" s="102">
        <f t="shared" si="7"/>
        <v>750</v>
      </c>
      <c r="U34" s="102"/>
      <c r="V34" s="102">
        <v>1602</v>
      </c>
      <c r="W34" s="102">
        <v>825</v>
      </c>
      <c r="X34" s="102">
        <f t="shared" si="8"/>
        <v>777</v>
      </c>
      <c r="Y34" s="102"/>
      <c r="Z34" s="102">
        <v>1378</v>
      </c>
      <c r="AA34" s="102">
        <v>715</v>
      </c>
      <c r="AB34" s="102">
        <f t="shared" si="9"/>
        <v>663</v>
      </c>
      <c r="AD34" s="107"/>
    </row>
    <row r="35" spans="1:30" x14ac:dyDescent="0.35">
      <c r="A35" s="95" t="s">
        <v>305</v>
      </c>
      <c r="B35" s="102">
        <f t="shared" si="1"/>
        <v>3117</v>
      </c>
      <c r="C35" s="102">
        <f t="shared" si="2"/>
        <v>1616</v>
      </c>
      <c r="D35" s="102">
        <f t="shared" si="3"/>
        <v>1501</v>
      </c>
      <c r="E35" s="102"/>
      <c r="F35" s="102">
        <v>554</v>
      </c>
      <c r="G35" s="102">
        <v>281</v>
      </c>
      <c r="H35" s="102">
        <f t="shared" si="4"/>
        <v>273</v>
      </c>
      <c r="I35" s="102"/>
      <c r="J35" s="102">
        <v>499</v>
      </c>
      <c r="K35" s="102">
        <v>270</v>
      </c>
      <c r="L35" s="102">
        <f t="shared" si="5"/>
        <v>229</v>
      </c>
      <c r="M35" s="102"/>
      <c r="N35" s="102">
        <v>491</v>
      </c>
      <c r="O35" s="102">
        <v>241</v>
      </c>
      <c r="P35" s="102">
        <f t="shared" si="6"/>
        <v>250</v>
      </c>
      <c r="Q35" s="102"/>
      <c r="R35" s="102">
        <v>555</v>
      </c>
      <c r="S35" s="102">
        <v>302</v>
      </c>
      <c r="T35" s="102">
        <f t="shared" si="7"/>
        <v>253</v>
      </c>
      <c r="U35" s="102"/>
      <c r="V35" s="102">
        <v>550</v>
      </c>
      <c r="W35" s="102">
        <v>281</v>
      </c>
      <c r="X35" s="102">
        <f t="shared" si="8"/>
        <v>269</v>
      </c>
      <c r="Y35" s="102"/>
      <c r="Z35" s="102">
        <v>468</v>
      </c>
      <c r="AA35" s="102">
        <v>241</v>
      </c>
      <c r="AB35" s="102">
        <f t="shared" si="9"/>
        <v>227</v>
      </c>
      <c r="AD35" s="107"/>
    </row>
    <row r="36" spans="1:30" x14ac:dyDescent="0.35">
      <c r="A36" s="95" t="s">
        <v>306</v>
      </c>
      <c r="B36" s="102">
        <f t="shared" si="1"/>
        <v>25841</v>
      </c>
      <c r="C36" s="102">
        <f t="shared" si="2"/>
        <v>13275</v>
      </c>
      <c r="D36" s="102">
        <f t="shared" si="3"/>
        <v>12566</v>
      </c>
      <c r="E36" s="102"/>
      <c r="F36" s="102">
        <v>4241</v>
      </c>
      <c r="G36" s="102">
        <v>2170</v>
      </c>
      <c r="H36" s="102">
        <f t="shared" si="4"/>
        <v>2071</v>
      </c>
      <c r="I36" s="102"/>
      <c r="J36" s="102">
        <v>4092</v>
      </c>
      <c r="K36" s="102">
        <v>2149</v>
      </c>
      <c r="L36" s="102">
        <f t="shared" si="5"/>
        <v>1943</v>
      </c>
      <c r="M36" s="102"/>
      <c r="N36" s="102">
        <v>4111</v>
      </c>
      <c r="O36" s="102">
        <v>2117</v>
      </c>
      <c r="P36" s="102">
        <f t="shared" si="6"/>
        <v>1994</v>
      </c>
      <c r="Q36" s="102"/>
      <c r="R36" s="102">
        <v>4785</v>
      </c>
      <c r="S36" s="102">
        <v>2437</v>
      </c>
      <c r="T36" s="102">
        <f t="shared" si="7"/>
        <v>2348</v>
      </c>
      <c r="U36" s="102"/>
      <c r="V36" s="102">
        <v>4615</v>
      </c>
      <c r="W36" s="102">
        <v>2353</v>
      </c>
      <c r="X36" s="102">
        <f t="shared" si="8"/>
        <v>2262</v>
      </c>
      <c r="Y36" s="102"/>
      <c r="Z36" s="102">
        <v>3997</v>
      </c>
      <c r="AA36" s="102">
        <v>2049</v>
      </c>
      <c r="AB36" s="102">
        <f t="shared" si="9"/>
        <v>1948</v>
      </c>
      <c r="AD36" s="107"/>
    </row>
    <row r="37" spans="1:30" x14ac:dyDescent="0.35">
      <c r="A37" s="95" t="s">
        <v>307</v>
      </c>
      <c r="B37" s="102">
        <f t="shared" si="1"/>
        <v>20377</v>
      </c>
      <c r="C37" s="102">
        <f t="shared" si="2"/>
        <v>10321</v>
      </c>
      <c r="D37" s="102">
        <f t="shared" si="3"/>
        <v>10056</v>
      </c>
      <c r="E37" s="102"/>
      <c r="F37" s="102">
        <v>3370</v>
      </c>
      <c r="G37" s="102">
        <v>1722</v>
      </c>
      <c r="H37" s="102">
        <f t="shared" si="4"/>
        <v>1648</v>
      </c>
      <c r="I37" s="102"/>
      <c r="J37" s="102">
        <v>3238</v>
      </c>
      <c r="K37" s="102">
        <v>1609</v>
      </c>
      <c r="L37" s="102">
        <f t="shared" si="5"/>
        <v>1629</v>
      </c>
      <c r="M37" s="102"/>
      <c r="N37" s="102">
        <v>3065</v>
      </c>
      <c r="O37" s="102">
        <v>1540</v>
      </c>
      <c r="P37" s="102">
        <f t="shared" si="6"/>
        <v>1525</v>
      </c>
      <c r="Q37" s="102"/>
      <c r="R37" s="102">
        <v>3682</v>
      </c>
      <c r="S37" s="102">
        <v>1868</v>
      </c>
      <c r="T37" s="102">
        <f t="shared" si="7"/>
        <v>1814</v>
      </c>
      <c r="U37" s="102"/>
      <c r="V37" s="102">
        <v>3604</v>
      </c>
      <c r="W37" s="102">
        <v>1813</v>
      </c>
      <c r="X37" s="102">
        <f t="shared" si="8"/>
        <v>1791</v>
      </c>
      <c r="Y37" s="102"/>
      <c r="Z37" s="102">
        <v>3418</v>
      </c>
      <c r="AA37" s="102">
        <v>1769</v>
      </c>
      <c r="AB37" s="102">
        <f t="shared" si="9"/>
        <v>1649</v>
      </c>
      <c r="AD37" s="107"/>
    </row>
    <row r="38" spans="1:30" ht="15" thickBot="1" x14ac:dyDescent="0.4">
      <c r="A38" s="123" t="s">
        <v>308</v>
      </c>
      <c r="B38" s="103">
        <f t="shared" si="1"/>
        <v>3473</v>
      </c>
      <c r="C38" s="103">
        <f t="shared" si="2"/>
        <v>1746</v>
      </c>
      <c r="D38" s="103">
        <f t="shared" si="3"/>
        <v>1727</v>
      </c>
      <c r="E38" s="103"/>
      <c r="F38" s="103">
        <v>631</v>
      </c>
      <c r="G38" s="103">
        <v>307</v>
      </c>
      <c r="H38" s="103">
        <f>F38-G38</f>
        <v>324</v>
      </c>
      <c r="I38" s="103"/>
      <c r="J38" s="103">
        <v>507</v>
      </c>
      <c r="K38" s="103">
        <v>246</v>
      </c>
      <c r="L38" s="103">
        <f t="shared" si="5"/>
        <v>261</v>
      </c>
      <c r="M38" s="103"/>
      <c r="N38" s="103">
        <v>581</v>
      </c>
      <c r="O38" s="103">
        <v>299</v>
      </c>
      <c r="P38" s="103">
        <f t="shared" si="6"/>
        <v>282</v>
      </c>
      <c r="Q38" s="103"/>
      <c r="R38" s="103">
        <v>675</v>
      </c>
      <c r="S38" s="103">
        <v>348</v>
      </c>
      <c r="T38" s="103">
        <f t="shared" si="7"/>
        <v>327</v>
      </c>
      <c r="U38" s="103"/>
      <c r="V38" s="103">
        <v>539</v>
      </c>
      <c r="W38" s="103">
        <v>271</v>
      </c>
      <c r="X38" s="103">
        <f t="shared" si="8"/>
        <v>268</v>
      </c>
      <c r="Y38" s="103"/>
      <c r="Z38" s="103">
        <v>540</v>
      </c>
      <c r="AA38" s="103">
        <v>275</v>
      </c>
      <c r="AB38" s="103">
        <f t="shared" si="9"/>
        <v>265</v>
      </c>
      <c r="AD38" s="107"/>
    </row>
    <row r="39" spans="1:30" x14ac:dyDescent="0.35">
      <c r="A39" s="223" t="s">
        <v>249</v>
      </c>
      <c r="B39" s="223"/>
      <c r="C39" s="223"/>
      <c r="D39" s="223"/>
      <c r="E39" s="223"/>
      <c r="F39" s="223"/>
      <c r="G39" s="223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3"/>
      <c r="W39" s="223"/>
      <c r="X39" s="223"/>
      <c r="Y39" s="223"/>
      <c r="Z39" s="223"/>
      <c r="AA39" s="223"/>
      <c r="AB39" s="223"/>
      <c r="AD39" s="107"/>
    </row>
    <row r="40" spans="1:30" x14ac:dyDescent="0.35">
      <c r="AD40" s="107"/>
    </row>
    <row r="41" spans="1:30" x14ac:dyDescent="0.35">
      <c r="AD41" s="107"/>
    </row>
    <row r="42" spans="1:30" x14ac:dyDescent="0.35">
      <c r="AD42" s="107"/>
    </row>
    <row r="43" spans="1:30" x14ac:dyDescent="0.35">
      <c r="AD43" s="107"/>
    </row>
    <row r="44" spans="1:30" x14ac:dyDescent="0.35">
      <c r="AD44" s="107"/>
    </row>
    <row r="45" spans="1:30" x14ac:dyDescent="0.35">
      <c r="AD45" s="107"/>
    </row>
  </sheetData>
  <mergeCells count="15">
    <mergeCell ref="AD2:AD3"/>
    <mergeCell ref="A39:AB39"/>
    <mergeCell ref="R7:T7"/>
    <mergeCell ref="V7:X7"/>
    <mergeCell ref="Z7:AB7"/>
    <mergeCell ref="A7:A8"/>
    <mergeCell ref="B7:D7"/>
    <mergeCell ref="F7:H7"/>
    <mergeCell ref="J7:L7"/>
    <mergeCell ref="N7:P7"/>
    <mergeCell ref="A1:AB1"/>
    <mergeCell ref="A2:AB2"/>
    <mergeCell ref="A3:AB3"/>
    <mergeCell ref="A4:AB4"/>
    <mergeCell ref="A5:AB5"/>
  </mergeCells>
  <hyperlinks>
    <hyperlink ref="AD2" location="INDICE!A1" display="INDICE" xr:uid="{592E83EE-061C-49F0-B311-AB68C6379DB2}"/>
    <hyperlink ref="AD2:AD3" location="CONTENIDO!A1" display="Contenido" xr:uid="{884AF629-D7E1-4AE0-9A2B-596D60C6586F}"/>
  </hyperlinks>
  <pageMargins left="0.7" right="0.7" top="0.75" bottom="0.75" header="0.3" footer="0.3"/>
  <pageSetup paperSize="9" scale="63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260F2A-D328-44EC-A64A-1DF02FE52A7F}">
  <sheetPr>
    <tabColor rgb="FFF2DAB1"/>
    <pageSetUpPr fitToPage="1"/>
  </sheetPr>
  <dimension ref="A1:AD45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D2" sqref="AD2:AD3"/>
    </sheetView>
  </sheetViews>
  <sheetFormatPr baseColWidth="10" defaultColWidth="11.453125" defaultRowHeight="14.5" x14ac:dyDescent="0.35"/>
  <cols>
    <col min="1" max="1" width="18.54296875" style="113" customWidth="1"/>
    <col min="2" max="4" width="8.453125" customWidth="1"/>
    <col min="5" max="5" width="1.54296875" customWidth="1"/>
    <col min="6" max="8" width="8.453125" customWidth="1"/>
    <col min="9" max="9" width="1.81640625" customWidth="1"/>
    <col min="10" max="12" width="8.453125" customWidth="1"/>
    <col min="13" max="13" width="1.81640625" customWidth="1"/>
    <col min="14" max="16" width="8.453125" customWidth="1"/>
    <col min="17" max="17" width="2.453125" customWidth="1"/>
    <col min="18" max="20" width="8.453125" customWidth="1"/>
    <col min="21" max="21" width="1.54296875" customWidth="1"/>
    <col min="22" max="24" width="8.453125" customWidth="1"/>
    <col min="25" max="25" width="1.453125" customWidth="1"/>
    <col min="26" max="28" width="8.453125" customWidth="1"/>
  </cols>
  <sheetData>
    <row r="1" spans="1:30" x14ac:dyDescent="0.35">
      <c r="A1" s="230" t="s">
        <v>309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310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196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D5" s="36"/>
    </row>
    <row r="6" spans="1:30" x14ac:dyDescent="0.35">
      <c r="A6" s="124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D6" s="36"/>
    </row>
    <row r="7" spans="1:30" x14ac:dyDescent="0.35">
      <c r="A7" s="235" t="s">
        <v>281</v>
      </c>
      <c r="B7" s="229" t="s">
        <v>214</v>
      </c>
      <c r="C7" s="229"/>
      <c r="D7" s="229"/>
      <c r="E7" s="16"/>
      <c r="F7" s="229" t="s">
        <v>216</v>
      </c>
      <c r="G7" s="229"/>
      <c r="H7" s="229"/>
      <c r="I7" s="16"/>
      <c r="J7" s="229" t="s">
        <v>217</v>
      </c>
      <c r="K7" s="229"/>
      <c r="L7" s="229"/>
      <c r="M7" s="16"/>
      <c r="N7" s="229" t="s">
        <v>218</v>
      </c>
      <c r="O7" s="229"/>
      <c r="P7" s="229"/>
      <c r="Q7" s="16"/>
      <c r="R7" s="229" t="s">
        <v>220</v>
      </c>
      <c r="S7" s="229"/>
      <c r="T7" s="229"/>
      <c r="U7" s="16"/>
      <c r="V7" s="229" t="s">
        <v>221</v>
      </c>
      <c r="W7" s="229"/>
      <c r="X7" s="229"/>
      <c r="Y7" s="16"/>
      <c r="Z7" s="229" t="s">
        <v>222</v>
      </c>
      <c r="AA7" s="229"/>
      <c r="AB7" s="229"/>
      <c r="AD7" s="36"/>
    </row>
    <row r="8" spans="1:30" x14ac:dyDescent="0.35">
      <c r="A8" s="235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D8" s="36"/>
    </row>
    <row r="9" spans="1:30" s="22" customFormat="1" x14ac:dyDescent="0.35">
      <c r="A9" s="110"/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D9" s="107"/>
    </row>
    <row r="10" spans="1:30" s="22" customFormat="1" x14ac:dyDescent="0.35">
      <c r="A10" s="110" t="s">
        <v>214</v>
      </c>
      <c r="B10" s="75">
        <v>95.71854965704911</v>
      </c>
      <c r="C10" s="75">
        <v>95.234429790800704</v>
      </c>
      <c r="D10" s="75">
        <v>96.229720638102847</v>
      </c>
      <c r="E10" s="75">
        <v>0</v>
      </c>
      <c r="F10" s="75">
        <v>99.573395384913709</v>
      </c>
      <c r="G10" s="75">
        <v>99.505859480477397</v>
      </c>
      <c r="H10" s="75">
        <v>99.644522807416678</v>
      </c>
      <c r="I10" s="75"/>
      <c r="J10" s="75">
        <v>91.086280991735535</v>
      </c>
      <c r="K10" s="75">
        <v>90.181144503911071</v>
      </c>
      <c r="L10" s="75">
        <v>92.043197954353801</v>
      </c>
      <c r="M10" s="75"/>
      <c r="N10" s="75">
        <v>93.718980689827745</v>
      </c>
      <c r="O10" s="75">
        <v>93.088267070008641</v>
      </c>
      <c r="P10" s="75">
        <v>94.387945111295721</v>
      </c>
      <c r="Q10" s="75"/>
      <c r="R10" s="75">
        <v>94.739826354025155</v>
      </c>
      <c r="S10" s="75">
        <v>94.150545521224899</v>
      </c>
      <c r="T10" s="75">
        <v>95.366465985814216</v>
      </c>
      <c r="U10" s="75">
        <v>0</v>
      </c>
      <c r="V10" s="75">
        <v>96.506734006734007</v>
      </c>
      <c r="W10" s="75">
        <v>95.959924045572649</v>
      </c>
      <c r="X10" s="75">
        <v>97.07690704460191</v>
      </c>
      <c r="Y10" s="75">
        <v>0</v>
      </c>
      <c r="Z10" s="75">
        <v>98.986150960052967</v>
      </c>
      <c r="AA10" s="75">
        <v>98.881137644217858</v>
      </c>
      <c r="AB10" s="75">
        <v>99.097257707375235</v>
      </c>
      <c r="AD10" s="107"/>
    </row>
    <row r="11" spans="1:30" s="22" customFormat="1" x14ac:dyDescent="0.35">
      <c r="A11" s="110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D11" s="107"/>
    </row>
    <row r="12" spans="1:30" x14ac:dyDescent="0.35">
      <c r="A12" s="95" t="s">
        <v>282</v>
      </c>
      <c r="B12" s="63">
        <v>94.454821814452629</v>
      </c>
      <c r="C12" s="63">
        <v>93.743296388988213</v>
      </c>
      <c r="D12" s="63">
        <v>95.201982279621561</v>
      </c>
      <c r="E12" s="63"/>
      <c r="F12" s="63">
        <v>99.440950384346621</v>
      </c>
      <c r="G12" s="63">
        <v>99.1869918699187</v>
      </c>
      <c r="H12" s="63">
        <v>99.711399711399707</v>
      </c>
      <c r="I12" s="63"/>
      <c r="J12" s="63">
        <v>88.67883528900478</v>
      </c>
      <c r="K12" s="63">
        <v>86.686643835616437</v>
      </c>
      <c r="L12" s="63">
        <v>90.732568402471315</v>
      </c>
      <c r="M12" s="63"/>
      <c r="N12" s="63">
        <v>92.746703046839471</v>
      </c>
      <c r="O12" s="63">
        <v>91.924923614142301</v>
      </c>
      <c r="P12" s="63">
        <v>93.640246796392972</v>
      </c>
      <c r="Q12" s="63"/>
      <c r="R12" s="63">
        <v>92.588952231177515</v>
      </c>
      <c r="S12" s="63">
        <v>91.473765432098759</v>
      </c>
      <c r="T12" s="63">
        <v>93.74749498997997</v>
      </c>
      <c r="U12" s="63"/>
      <c r="V12" s="63">
        <v>95.225464190981441</v>
      </c>
      <c r="W12" s="63">
        <v>95.238095238095227</v>
      </c>
      <c r="X12" s="63">
        <v>95.212527964205819</v>
      </c>
      <c r="Y12" s="63"/>
      <c r="Z12" s="63">
        <v>98.704250966128669</v>
      </c>
      <c r="AA12" s="63">
        <v>98.630136986301366</v>
      </c>
      <c r="AB12" s="63">
        <v>98.782771535580522</v>
      </c>
      <c r="AD12" s="22"/>
    </row>
    <row r="13" spans="1:30" x14ac:dyDescent="0.35">
      <c r="A13" s="95" t="s">
        <v>283</v>
      </c>
      <c r="B13" s="63">
        <v>96.64814953832294</v>
      </c>
      <c r="C13" s="63">
        <v>95.954609092918716</v>
      </c>
      <c r="D13" s="63">
        <v>97.368219723051027</v>
      </c>
      <c r="E13" s="63"/>
      <c r="F13" s="63">
        <v>99.76883957466481</v>
      </c>
      <c r="G13" s="63">
        <v>99.642537980339583</v>
      </c>
      <c r="H13" s="63">
        <v>99.904214559386972</v>
      </c>
      <c r="I13" s="63"/>
      <c r="J13" s="63">
        <v>93.103448275862064</v>
      </c>
      <c r="K13" s="63">
        <v>91.632745364088649</v>
      </c>
      <c r="L13" s="63">
        <v>94.603321033210335</v>
      </c>
      <c r="M13" s="63"/>
      <c r="N13" s="63">
        <v>94.807692307692307</v>
      </c>
      <c r="O13" s="63">
        <v>93.629976580796253</v>
      </c>
      <c r="P13" s="63">
        <v>96.049382716049379</v>
      </c>
      <c r="Q13" s="63"/>
      <c r="R13" s="63">
        <v>96.661917362100553</v>
      </c>
      <c r="S13" s="63">
        <v>96.083972547436417</v>
      </c>
      <c r="T13" s="63">
        <v>97.249589490968802</v>
      </c>
      <c r="U13" s="63"/>
      <c r="V13" s="63">
        <v>96.779141104294482</v>
      </c>
      <c r="W13" s="63">
        <v>96.142306043720524</v>
      </c>
      <c r="X13" s="63">
        <v>97.445091887046161</v>
      </c>
      <c r="Y13" s="63"/>
      <c r="Z13" s="63">
        <v>98.744186046511629</v>
      </c>
      <c r="AA13" s="63">
        <v>98.484152503445117</v>
      </c>
      <c r="AB13" s="63">
        <v>99.010833725859641</v>
      </c>
    </row>
    <row r="14" spans="1:30" x14ac:dyDescent="0.35">
      <c r="A14" s="95" t="s">
        <v>284</v>
      </c>
      <c r="B14" s="63">
        <v>94.621513944223111</v>
      </c>
      <c r="C14" s="63">
        <v>94.218279740218591</v>
      </c>
      <c r="D14" s="63">
        <v>95.046775810223863</v>
      </c>
      <c r="E14" s="63"/>
      <c r="F14" s="63">
        <v>99.334186939820739</v>
      </c>
      <c r="G14" s="63">
        <v>99.387755102040813</v>
      </c>
      <c r="H14" s="63">
        <v>99.280205655526984</v>
      </c>
      <c r="I14" s="63"/>
      <c r="J14" s="63">
        <v>88.351383874849574</v>
      </c>
      <c r="K14" s="63">
        <v>88.470267816613713</v>
      </c>
      <c r="L14" s="63">
        <v>88.217213114754102</v>
      </c>
      <c r="M14" s="63"/>
      <c r="N14" s="63">
        <v>93.258706467661696</v>
      </c>
      <c r="O14" s="63">
        <v>92.770499757399321</v>
      </c>
      <c r="P14" s="63">
        <v>93.772332822868805</v>
      </c>
      <c r="Q14" s="63"/>
      <c r="R14" s="63">
        <v>93.711967545638942</v>
      </c>
      <c r="S14" s="63">
        <v>93.528640139921293</v>
      </c>
      <c r="T14" s="63">
        <v>93.906976744186039</v>
      </c>
      <c r="U14" s="63"/>
      <c r="V14" s="63">
        <v>94.869312681510166</v>
      </c>
      <c r="W14" s="63">
        <v>93.896713615023472</v>
      </c>
      <c r="X14" s="63">
        <v>95.904095904095911</v>
      </c>
      <c r="Y14" s="63"/>
      <c r="Z14" s="63">
        <v>98.70853380602685</v>
      </c>
      <c r="AA14" s="63">
        <v>98.136020151133494</v>
      </c>
      <c r="AB14" s="63">
        <v>99.287169042769861</v>
      </c>
    </row>
    <row r="15" spans="1:30" x14ac:dyDescent="0.35">
      <c r="A15" s="95" t="s">
        <v>285</v>
      </c>
      <c r="B15" s="63">
        <v>95.881801858068556</v>
      </c>
      <c r="C15" s="63">
        <v>95.548733691481203</v>
      </c>
      <c r="D15" s="63">
        <v>96.22656498252303</v>
      </c>
      <c r="E15" s="63"/>
      <c r="F15" s="63">
        <v>99.584199584199581</v>
      </c>
      <c r="G15" s="63">
        <v>99.639175257731964</v>
      </c>
      <c r="H15" s="63">
        <v>99.528301886792448</v>
      </c>
      <c r="I15" s="63"/>
      <c r="J15" s="63">
        <v>91.60160870593802</v>
      </c>
      <c r="K15" s="63">
        <v>90.524379024839007</v>
      </c>
      <c r="L15" s="63">
        <v>92.742328300048698</v>
      </c>
      <c r="M15" s="63"/>
      <c r="N15" s="63">
        <v>94.025465230166503</v>
      </c>
      <c r="O15" s="63">
        <v>93.359185651963159</v>
      </c>
      <c r="P15" s="63">
        <v>94.705591291439887</v>
      </c>
      <c r="Q15" s="63"/>
      <c r="R15" s="63">
        <v>95.729464650592561</v>
      </c>
      <c r="S15" s="63">
        <v>95.544948289578358</v>
      </c>
      <c r="T15" s="63">
        <v>95.924369747899163</v>
      </c>
      <c r="U15" s="63"/>
      <c r="V15" s="63">
        <v>96.329453894359901</v>
      </c>
      <c r="W15" s="63">
        <v>96.033129904097649</v>
      </c>
      <c r="X15" s="63">
        <v>96.642134314627413</v>
      </c>
      <c r="Y15" s="63"/>
      <c r="Z15" s="63">
        <v>98.364657066145952</v>
      </c>
      <c r="AA15" s="63">
        <v>98.679706601466989</v>
      </c>
      <c r="AB15" s="63">
        <v>98.050682261208578</v>
      </c>
    </row>
    <row r="16" spans="1:30" x14ac:dyDescent="0.35">
      <c r="A16" s="95" t="s">
        <v>286</v>
      </c>
      <c r="B16" s="63">
        <v>97.331368696791102</v>
      </c>
      <c r="C16" s="63">
        <v>97.114774889029803</v>
      </c>
      <c r="D16" s="63">
        <v>97.562626946513191</v>
      </c>
      <c r="E16" s="63"/>
      <c r="F16" s="63">
        <v>99.891422366992401</v>
      </c>
      <c r="G16" s="63">
        <v>100</v>
      </c>
      <c r="H16" s="63">
        <v>99.776785714285708</v>
      </c>
      <c r="I16" s="63"/>
      <c r="J16" s="63">
        <v>94.279877425944846</v>
      </c>
      <c r="K16" s="63">
        <v>93.836978131212717</v>
      </c>
      <c r="L16" s="63">
        <v>94.747899159663859</v>
      </c>
      <c r="M16" s="63"/>
      <c r="N16" s="63">
        <v>95.468277945619334</v>
      </c>
      <c r="O16" s="63">
        <v>94.499017681728887</v>
      </c>
      <c r="P16" s="63">
        <v>96.487603305785115</v>
      </c>
      <c r="Q16" s="63"/>
      <c r="R16" s="63">
        <v>95.974955277280856</v>
      </c>
      <c r="S16" s="63">
        <v>95.904436860068259</v>
      </c>
      <c r="T16" s="63">
        <v>96.05263157894737</v>
      </c>
      <c r="U16" s="63"/>
      <c r="V16" s="63">
        <v>98.904109589041099</v>
      </c>
      <c r="W16" s="63">
        <v>98.537477148080441</v>
      </c>
      <c r="X16" s="63">
        <v>99.270072992700733</v>
      </c>
      <c r="Y16" s="63"/>
      <c r="Z16" s="63">
        <v>99.600798403193608</v>
      </c>
      <c r="AA16" s="63">
        <v>100</v>
      </c>
      <c r="AB16" s="63">
        <v>99.141630901287556</v>
      </c>
    </row>
    <row r="17" spans="1:30" x14ac:dyDescent="0.35">
      <c r="A17" s="95" t="s">
        <v>287</v>
      </c>
      <c r="B17" s="63">
        <v>96.816140491990083</v>
      </c>
      <c r="C17" s="63">
        <v>96.52002626395273</v>
      </c>
      <c r="D17" s="63">
        <v>97.124863088718499</v>
      </c>
      <c r="E17" s="63"/>
      <c r="F17" s="63">
        <v>99.612569952647434</v>
      </c>
      <c r="G17" s="63">
        <v>99.319148936170208</v>
      </c>
      <c r="H17" s="63">
        <v>99.912891986062718</v>
      </c>
      <c r="I17" s="63"/>
      <c r="J17" s="63">
        <v>92.82884310618067</v>
      </c>
      <c r="K17" s="63">
        <v>91.633780584056822</v>
      </c>
      <c r="L17" s="63">
        <v>94.033412887828163</v>
      </c>
      <c r="M17" s="63"/>
      <c r="N17" s="63">
        <v>96.120492925604751</v>
      </c>
      <c r="O17" s="63">
        <v>95.614035087719301</v>
      </c>
      <c r="P17" s="63">
        <v>96.6698382492864</v>
      </c>
      <c r="Q17" s="63"/>
      <c r="R17" s="63">
        <v>95.287397358086395</v>
      </c>
      <c r="S17" s="63">
        <v>95.366017461383478</v>
      </c>
      <c r="T17" s="63">
        <v>95.198170731707322</v>
      </c>
      <c r="U17" s="63"/>
      <c r="V17" s="63">
        <v>98.458066942459581</v>
      </c>
      <c r="W17" s="63">
        <v>98.731343283582078</v>
      </c>
      <c r="X17" s="63">
        <v>98.180439727065959</v>
      </c>
      <c r="Y17" s="63"/>
      <c r="Z17" s="63">
        <v>98.884758364312262</v>
      </c>
      <c r="AA17" s="63">
        <v>98.754152823920265</v>
      </c>
      <c r="AB17" s="63">
        <v>99.013968775677895</v>
      </c>
    </row>
    <row r="18" spans="1:30" x14ac:dyDescent="0.35">
      <c r="A18" s="95" t="s">
        <v>288</v>
      </c>
      <c r="B18" s="63">
        <v>98.6860497623707</v>
      </c>
      <c r="C18" s="63">
        <v>98.89746416758544</v>
      </c>
      <c r="D18" s="63">
        <v>98.468519568916619</v>
      </c>
      <c r="E18" s="63"/>
      <c r="F18" s="63">
        <v>99.647887323943664</v>
      </c>
      <c r="G18" s="63">
        <v>99.298245614035082</v>
      </c>
      <c r="H18" s="63">
        <v>100</v>
      </c>
      <c r="I18" s="63"/>
      <c r="J18" s="63">
        <v>96.160558464223385</v>
      </c>
      <c r="K18" s="63">
        <v>98.338870431893682</v>
      </c>
      <c r="L18" s="63">
        <v>93.75</v>
      </c>
      <c r="M18" s="63"/>
      <c r="N18" s="63">
        <v>98.412698412698404</v>
      </c>
      <c r="O18" s="63">
        <v>97.916666666666657</v>
      </c>
      <c r="P18" s="63">
        <v>98.924731182795696</v>
      </c>
      <c r="Q18" s="63"/>
      <c r="R18" s="63">
        <v>98.206278026905821</v>
      </c>
      <c r="S18" s="63">
        <v>97.928994082840234</v>
      </c>
      <c r="T18" s="63">
        <v>98.489425981873111</v>
      </c>
      <c r="U18" s="63"/>
      <c r="V18" s="63">
        <v>99.686520376175551</v>
      </c>
      <c r="W18" s="63">
        <v>100</v>
      </c>
      <c r="X18" s="63">
        <v>99.392097264437695</v>
      </c>
      <c r="Y18" s="63"/>
      <c r="Z18" s="63">
        <v>100</v>
      </c>
      <c r="AA18" s="63">
        <v>100</v>
      </c>
      <c r="AB18" s="63">
        <v>100</v>
      </c>
    </row>
    <row r="19" spans="1:30" x14ac:dyDescent="0.35">
      <c r="A19" s="95" t="s">
        <v>289</v>
      </c>
      <c r="B19" s="63">
        <v>95.294374605639959</v>
      </c>
      <c r="C19" s="63">
        <v>94.862965234209156</v>
      </c>
      <c r="D19" s="63">
        <v>95.751486979557157</v>
      </c>
      <c r="E19" s="63"/>
      <c r="F19" s="63">
        <v>99.673202614379079</v>
      </c>
      <c r="G19" s="63">
        <v>99.626651349798962</v>
      </c>
      <c r="H19" s="63">
        <v>99.723076923076931</v>
      </c>
      <c r="I19" s="63"/>
      <c r="J19" s="63">
        <v>89.912343727547068</v>
      </c>
      <c r="K19" s="63">
        <v>88.804713804713813</v>
      </c>
      <c r="L19" s="63">
        <v>91.075110456553759</v>
      </c>
      <c r="M19" s="63"/>
      <c r="N19" s="63">
        <v>93.549387501938284</v>
      </c>
      <c r="O19" s="63">
        <v>93.176254589963278</v>
      </c>
      <c r="P19" s="63">
        <v>93.932725558000627</v>
      </c>
      <c r="Q19" s="63"/>
      <c r="R19" s="63">
        <v>94.341126461211473</v>
      </c>
      <c r="S19" s="63">
        <v>93.914599846586555</v>
      </c>
      <c r="T19" s="63">
        <v>94.802322366602155</v>
      </c>
      <c r="U19" s="63"/>
      <c r="V19" s="63">
        <v>95.419401896425967</v>
      </c>
      <c r="W19" s="63">
        <v>94.783352337514245</v>
      </c>
      <c r="X19" s="63">
        <v>96.086047206453543</v>
      </c>
      <c r="Y19" s="63"/>
      <c r="Z19" s="63">
        <v>99.117162950770606</v>
      </c>
      <c r="AA19" s="63">
        <v>99.047893825735727</v>
      </c>
      <c r="AB19" s="63">
        <v>99.191793596518494</v>
      </c>
    </row>
    <row r="20" spans="1:30" x14ac:dyDescent="0.35">
      <c r="A20" s="95" t="s">
        <v>290</v>
      </c>
      <c r="B20" s="63">
        <v>96.71341398137244</v>
      </c>
      <c r="C20" s="63">
        <v>96.468498589489087</v>
      </c>
      <c r="D20" s="63">
        <v>96.970694764570297</v>
      </c>
      <c r="E20" s="63"/>
      <c r="F20" s="63">
        <v>99.866220735785944</v>
      </c>
      <c r="G20" s="63">
        <v>99.800531914893625</v>
      </c>
      <c r="H20" s="63">
        <v>99.932705248990587</v>
      </c>
      <c r="I20" s="63"/>
      <c r="J20" s="63">
        <v>91.871214536181071</v>
      </c>
      <c r="K20" s="63">
        <v>91.095890410958901</v>
      </c>
      <c r="L20" s="63">
        <v>92.684519921619852</v>
      </c>
      <c r="M20" s="63"/>
      <c r="N20" s="63">
        <v>95.340870161014053</v>
      </c>
      <c r="O20" s="63">
        <v>95.434083601286162</v>
      </c>
      <c r="P20" s="63">
        <v>95.234604105571847</v>
      </c>
      <c r="Q20" s="63"/>
      <c r="R20" s="63">
        <v>95.915985997666269</v>
      </c>
      <c r="S20" s="63">
        <v>95.734870317002887</v>
      </c>
      <c r="T20" s="63">
        <v>96.101594802126399</v>
      </c>
      <c r="U20" s="63"/>
      <c r="V20" s="63">
        <v>97.863115515639521</v>
      </c>
      <c r="W20" s="63">
        <v>97.391304347826093</v>
      </c>
      <c r="X20" s="63">
        <v>98.33230389129092</v>
      </c>
      <c r="Y20" s="63"/>
      <c r="Z20" s="63">
        <v>99.664316884860696</v>
      </c>
      <c r="AA20" s="63">
        <v>99.679692504804621</v>
      </c>
      <c r="AB20" s="63">
        <v>99.647390691114239</v>
      </c>
    </row>
    <row r="21" spans="1:30" x14ac:dyDescent="0.35">
      <c r="A21" s="95" t="s">
        <v>291</v>
      </c>
      <c r="B21" s="63">
        <v>93.538340373738095</v>
      </c>
      <c r="C21" s="63">
        <v>92.730311259661576</v>
      </c>
      <c r="D21" s="63">
        <v>94.393280778015182</v>
      </c>
      <c r="E21" s="63"/>
      <c r="F21" s="63">
        <v>99.231812019882511</v>
      </c>
      <c r="G21" s="63">
        <v>99.115435647943386</v>
      </c>
      <c r="H21" s="63">
        <v>99.353348729792145</v>
      </c>
      <c r="I21" s="63"/>
      <c r="J21" s="63">
        <v>86.969192339716912</v>
      </c>
      <c r="K21" s="63">
        <v>85.242560130452503</v>
      </c>
      <c r="L21" s="63">
        <v>88.770735857082101</v>
      </c>
      <c r="M21" s="63"/>
      <c r="N21" s="63">
        <v>89.277028520893211</v>
      </c>
      <c r="O21" s="63">
        <v>88.734232274902141</v>
      </c>
      <c r="P21" s="63">
        <v>89.838129496402871</v>
      </c>
      <c r="Q21" s="63"/>
      <c r="R21" s="63">
        <v>92.857142857142861</v>
      </c>
      <c r="S21" s="63">
        <v>92.067124332570557</v>
      </c>
      <c r="T21" s="63">
        <v>93.713813068651774</v>
      </c>
      <c r="U21" s="63"/>
      <c r="V21" s="63">
        <v>94.953076120959338</v>
      </c>
      <c r="W21" s="63">
        <v>93.734743694060214</v>
      </c>
      <c r="X21" s="63">
        <v>96.234488660676078</v>
      </c>
      <c r="Y21" s="63"/>
      <c r="Z21" s="63">
        <v>98.66543948458353</v>
      </c>
      <c r="AA21" s="63">
        <v>98.192239858906532</v>
      </c>
      <c r="AB21" s="63">
        <v>99.181905678537049</v>
      </c>
    </row>
    <row r="22" spans="1:30" x14ac:dyDescent="0.35">
      <c r="A22" s="95" t="s">
        <v>292</v>
      </c>
      <c r="B22" s="63">
        <v>96.852615584979389</v>
      </c>
      <c r="C22" s="63">
        <v>96.509706732755063</v>
      </c>
      <c r="D22" s="63">
        <v>97.2323879231473</v>
      </c>
      <c r="E22" s="63"/>
      <c r="F22" s="63">
        <v>99.932795698924721</v>
      </c>
      <c r="G22" s="63">
        <v>99.874371859296488</v>
      </c>
      <c r="H22" s="63">
        <v>100</v>
      </c>
      <c r="I22" s="63"/>
      <c r="J22" s="63">
        <v>94.597989949748737</v>
      </c>
      <c r="K22" s="63">
        <v>94.410692588092346</v>
      </c>
      <c r="L22" s="63">
        <v>94.798439531859557</v>
      </c>
      <c r="M22" s="63"/>
      <c r="N22" s="63">
        <v>94.711538461538453</v>
      </c>
      <c r="O22" s="63">
        <v>93.577981651376149</v>
      </c>
      <c r="P22" s="63">
        <v>95.959595959595958</v>
      </c>
      <c r="Q22" s="63"/>
      <c r="R22" s="63">
        <v>95.877502944640753</v>
      </c>
      <c r="S22" s="63">
        <v>95.756256800870503</v>
      </c>
      <c r="T22" s="63">
        <v>96.020539152759952</v>
      </c>
      <c r="U22" s="63"/>
      <c r="V22" s="63">
        <v>96.590163934426229</v>
      </c>
      <c r="W22" s="63">
        <v>95.849546044098574</v>
      </c>
      <c r="X22" s="63">
        <v>97.347480106100789</v>
      </c>
      <c r="Y22" s="63"/>
      <c r="Z22" s="63">
        <v>99.725085910652922</v>
      </c>
      <c r="AA22" s="63">
        <v>99.740259740259745</v>
      </c>
      <c r="AB22" s="63">
        <v>99.708029197080293</v>
      </c>
    </row>
    <row r="23" spans="1:30" x14ac:dyDescent="0.35">
      <c r="A23" s="122" t="s">
        <v>293</v>
      </c>
      <c r="B23" s="63">
        <v>97.171722702880302</v>
      </c>
      <c r="C23" s="63">
        <v>97.080679405520158</v>
      </c>
      <c r="D23" s="63">
        <v>97.268717484731965</v>
      </c>
      <c r="E23" s="63"/>
      <c r="F23" s="63">
        <v>99.893842887473454</v>
      </c>
      <c r="G23" s="63">
        <v>99.930915371329874</v>
      </c>
      <c r="H23" s="63">
        <v>99.854914762422922</v>
      </c>
      <c r="I23" s="63"/>
      <c r="J23" s="63">
        <v>92.11715481171548</v>
      </c>
      <c r="K23" s="63">
        <v>91.946959896507124</v>
      </c>
      <c r="L23" s="63">
        <v>92.299687825182104</v>
      </c>
      <c r="M23" s="63"/>
      <c r="N23" s="63">
        <v>96.974089508969016</v>
      </c>
      <c r="O23" s="63">
        <v>97.105075053609724</v>
      </c>
      <c r="P23" s="63">
        <v>96.839397280411603</v>
      </c>
      <c r="Q23" s="63"/>
      <c r="R23" s="63">
        <v>97.064143592597745</v>
      </c>
      <c r="S23" s="63">
        <v>97.000810591731963</v>
      </c>
      <c r="T23" s="63">
        <v>97.131382673551343</v>
      </c>
      <c r="U23" s="63"/>
      <c r="V23" s="63">
        <v>97.74325429272281</v>
      </c>
      <c r="W23" s="63">
        <v>97.265011002829297</v>
      </c>
      <c r="X23" s="63">
        <v>98.261758691206552</v>
      </c>
      <c r="Y23" s="63"/>
      <c r="Z23" s="63">
        <v>99.341672152732059</v>
      </c>
      <c r="AA23" s="63">
        <v>99.369681689253071</v>
      </c>
      <c r="AB23" s="63">
        <v>99.311057526696516</v>
      </c>
    </row>
    <row r="24" spans="1:30" x14ac:dyDescent="0.35">
      <c r="A24" s="95" t="s">
        <v>294</v>
      </c>
      <c r="B24" s="63">
        <v>92.80685644322007</v>
      </c>
      <c r="C24" s="63">
        <v>92.554250447939481</v>
      </c>
      <c r="D24" s="63">
        <v>93.072415236500632</v>
      </c>
      <c r="E24" s="63"/>
      <c r="F24" s="63">
        <v>98.953564421190322</v>
      </c>
      <c r="G24" s="63">
        <v>98.465473145780052</v>
      </c>
      <c r="H24" s="63">
        <v>99.464524765729593</v>
      </c>
      <c r="I24" s="63"/>
      <c r="J24" s="63">
        <v>89.987405541561714</v>
      </c>
      <c r="K24" s="63">
        <v>89.532019704433495</v>
      </c>
      <c r="L24" s="63">
        <v>90.463917525773198</v>
      </c>
      <c r="M24" s="63"/>
      <c r="N24" s="63">
        <v>90.800252047889103</v>
      </c>
      <c r="O24" s="63">
        <v>90.976514215080357</v>
      </c>
      <c r="P24" s="63">
        <v>90.616966580976865</v>
      </c>
      <c r="Q24" s="63"/>
      <c r="R24" s="63">
        <v>90.193965517241381</v>
      </c>
      <c r="S24" s="63">
        <v>88.376963350785346</v>
      </c>
      <c r="T24" s="63">
        <v>92.119866814650379</v>
      </c>
      <c r="U24" s="63"/>
      <c r="V24" s="63">
        <v>91.850089232599643</v>
      </c>
      <c r="W24" s="63">
        <v>92.865497076023402</v>
      </c>
      <c r="X24" s="63">
        <v>90.799031476997584</v>
      </c>
      <c r="Y24" s="63"/>
      <c r="Z24" s="63">
        <v>95.833333333333343</v>
      </c>
      <c r="AA24" s="63">
        <v>96.049382716049379</v>
      </c>
      <c r="AB24" s="63">
        <v>95.6</v>
      </c>
    </row>
    <row r="25" spans="1:30" x14ac:dyDescent="0.35">
      <c r="A25" s="95" t="s">
        <v>295</v>
      </c>
      <c r="B25" s="63">
        <v>97.61507274028142</v>
      </c>
      <c r="C25" s="63">
        <v>97.367802585193886</v>
      </c>
      <c r="D25" s="63">
        <v>97.869765190026627</v>
      </c>
      <c r="E25" s="63"/>
      <c r="F25" s="63">
        <v>99.814608824619938</v>
      </c>
      <c r="G25" s="63">
        <v>99.748382458662832</v>
      </c>
      <c r="H25" s="63">
        <v>99.885145482388964</v>
      </c>
      <c r="I25" s="63"/>
      <c r="J25" s="63">
        <v>93.586269196025299</v>
      </c>
      <c r="K25" s="63">
        <v>92.682047584715207</v>
      </c>
      <c r="L25" s="63">
        <v>94.494748279608842</v>
      </c>
      <c r="M25" s="63"/>
      <c r="N25" s="63">
        <v>97.749015194147432</v>
      </c>
      <c r="O25" s="63">
        <v>97.79624277456648</v>
      </c>
      <c r="P25" s="63">
        <v>97.698010144362087</v>
      </c>
      <c r="Q25" s="63"/>
      <c r="R25" s="63">
        <v>97.247706422018354</v>
      </c>
      <c r="S25" s="63">
        <v>97.05222685036847</v>
      </c>
      <c r="T25" s="63">
        <v>97.445019404915911</v>
      </c>
      <c r="U25" s="63"/>
      <c r="V25" s="63">
        <v>98.087480077917476</v>
      </c>
      <c r="W25" s="63">
        <v>97.835195530726253</v>
      </c>
      <c r="X25" s="63">
        <v>98.347107438016536</v>
      </c>
      <c r="Y25" s="63"/>
      <c r="Z25" s="63">
        <v>99.336283185840713</v>
      </c>
      <c r="AA25" s="63">
        <v>99.151604573957954</v>
      </c>
      <c r="AB25" s="63">
        <v>99.52082565425728</v>
      </c>
    </row>
    <row r="26" spans="1:30" x14ac:dyDescent="0.35">
      <c r="A26" s="95" t="s">
        <v>296</v>
      </c>
      <c r="B26" s="63">
        <v>95.22465302281816</v>
      </c>
      <c r="C26" s="63">
        <v>94.434389140271492</v>
      </c>
      <c r="D26" s="63">
        <v>96.080352768250847</v>
      </c>
      <c r="E26" s="63"/>
      <c r="F26" s="63">
        <v>99.059334298118671</v>
      </c>
      <c r="G26" s="63">
        <v>98.595505617977537</v>
      </c>
      <c r="H26" s="63">
        <v>99.552238805970148</v>
      </c>
      <c r="I26" s="63"/>
      <c r="J26" s="63">
        <v>88.470066518847005</v>
      </c>
      <c r="K26" s="63">
        <v>86.482758620689665</v>
      </c>
      <c r="L26" s="63">
        <v>90.764331210191088</v>
      </c>
      <c r="M26" s="63"/>
      <c r="N26" s="63">
        <v>92.539562923888468</v>
      </c>
      <c r="O26" s="63">
        <v>91.903409090909093</v>
      </c>
      <c r="P26" s="63">
        <v>93.258426966292134</v>
      </c>
      <c r="Q26" s="63"/>
      <c r="R26" s="63">
        <v>94.480102695763804</v>
      </c>
      <c r="S26" s="63">
        <v>93.765586034912715</v>
      </c>
      <c r="T26" s="63">
        <v>95.238095238095227</v>
      </c>
      <c r="U26" s="63"/>
      <c r="V26" s="63">
        <v>97.279792746113998</v>
      </c>
      <c r="W26" s="63">
        <v>96.753246753246756</v>
      </c>
      <c r="X26" s="63">
        <v>97.803617571059434</v>
      </c>
      <c r="Y26" s="63"/>
      <c r="Z26" s="63">
        <v>99.252615844544096</v>
      </c>
      <c r="AA26" s="63">
        <v>99.15134370579915</v>
      </c>
      <c r="AB26" s="63">
        <v>99.366085578446899</v>
      </c>
    </row>
    <row r="27" spans="1:30" x14ac:dyDescent="0.35">
      <c r="A27" s="95" t="s">
        <v>297</v>
      </c>
      <c r="B27" s="63">
        <v>95.579477782867613</v>
      </c>
      <c r="C27" s="63">
        <v>94.725044829647345</v>
      </c>
      <c r="D27" s="63">
        <v>96.472057446144248</v>
      </c>
      <c r="E27" s="63"/>
      <c r="F27" s="63">
        <v>99.903753609239658</v>
      </c>
      <c r="G27" s="63">
        <v>99.809885931558938</v>
      </c>
      <c r="H27" s="63">
        <v>100</v>
      </c>
      <c r="I27" s="63"/>
      <c r="J27" s="63">
        <v>90.760869565217391</v>
      </c>
      <c r="K27" s="63">
        <v>89.48306595365419</v>
      </c>
      <c r="L27" s="63">
        <v>92.081031307550646</v>
      </c>
      <c r="M27" s="63"/>
      <c r="N27" s="63">
        <v>92.75996112730806</v>
      </c>
      <c r="O27" s="63">
        <v>91.241578440808468</v>
      </c>
      <c r="P27" s="63">
        <v>94.308145240431799</v>
      </c>
      <c r="Q27" s="63"/>
      <c r="R27" s="63">
        <v>94.605809128630696</v>
      </c>
      <c r="S27" s="63">
        <v>93.338748984565385</v>
      </c>
      <c r="T27" s="63">
        <v>95.928753180661573</v>
      </c>
      <c r="U27" s="63"/>
      <c r="V27" s="63">
        <v>96.167400881057262</v>
      </c>
      <c r="W27" s="63">
        <v>95.36480686695279</v>
      </c>
      <c r="X27" s="63">
        <v>97.013574660633481</v>
      </c>
      <c r="Y27" s="63"/>
      <c r="Z27" s="63">
        <v>99.662487945998066</v>
      </c>
      <c r="AA27" s="63">
        <v>99.445983379501385</v>
      </c>
      <c r="AB27" s="63">
        <v>99.899091826437953</v>
      </c>
    </row>
    <row r="28" spans="1:30" x14ac:dyDescent="0.35">
      <c r="A28" s="95" t="s">
        <v>298</v>
      </c>
      <c r="B28" s="63">
        <v>97.604084838963075</v>
      </c>
      <c r="C28" s="63">
        <v>97.094060667856226</v>
      </c>
      <c r="D28" s="63">
        <v>98.142664872139974</v>
      </c>
      <c r="E28" s="63"/>
      <c r="F28" s="63">
        <v>99.918099918099927</v>
      </c>
      <c r="G28" s="63">
        <v>100</v>
      </c>
      <c r="H28" s="63">
        <v>99.825783972125436</v>
      </c>
      <c r="I28" s="63"/>
      <c r="J28" s="63">
        <v>96.7663702506063</v>
      </c>
      <c r="K28" s="63">
        <v>96.32</v>
      </c>
      <c r="L28" s="63">
        <v>97.222222222222214</v>
      </c>
      <c r="M28" s="63"/>
      <c r="N28" s="63">
        <v>94.983277591973248</v>
      </c>
      <c r="O28" s="63">
        <v>94.871794871794862</v>
      </c>
      <c r="P28" s="63">
        <v>95.104895104895107</v>
      </c>
      <c r="Q28" s="63"/>
      <c r="R28" s="63">
        <v>96.301775147928993</v>
      </c>
      <c r="S28" s="63">
        <v>94.688922610015169</v>
      </c>
      <c r="T28" s="63">
        <v>97.835497835497833</v>
      </c>
      <c r="U28" s="63"/>
      <c r="V28" s="63">
        <v>98.230714791224344</v>
      </c>
      <c r="W28" s="63">
        <v>97.721179624664884</v>
      </c>
      <c r="X28" s="63">
        <v>98.800599700149931</v>
      </c>
      <c r="Y28" s="63"/>
      <c r="Z28" s="63">
        <v>99.425758818703855</v>
      </c>
      <c r="AA28" s="63">
        <v>98.874598070739552</v>
      </c>
      <c r="AB28" s="63">
        <v>100</v>
      </c>
    </row>
    <row r="29" spans="1:30" x14ac:dyDescent="0.35">
      <c r="A29" s="95" t="s">
        <v>299</v>
      </c>
      <c r="B29" s="63">
        <v>96.47617460846385</v>
      </c>
      <c r="C29" s="63">
        <v>96.192026037428803</v>
      </c>
      <c r="D29" s="63">
        <v>96.774193548387103</v>
      </c>
      <c r="E29" s="63"/>
      <c r="F29" s="63">
        <v>99.695431472081225</v>
      </c>
      <c r="G29" s="63">
        <v>99.706744868035187</v>
      </c>
      <c r="H29" s="63">
        <v>99.683210137275609</v>
      </c>
      <c r="I29" s="63"/>
      <c r="J29" s="63">
        <v>93.256165072974326</v>
      </c>
      <c r="K29" s="63">
        <v>93.161546085232899</v>
      </c>
      <c r="L29" s="63">
        <v>93.353783231083838</v>
      </c>
      <c r="M29" s="63"/>
      <c r="N29" s="63">
        <v>93.298969072164951</v>
      </c>
      <c r="O29" s="63">
        <v>92.663316582914561</v>
      </c>
      <c r="P29" s="63">
        <v>93.968253968253961</v>
      </c>
      <c r="Q29" s="63"/>
      <c r="R29" s="63">
        <v>94.691119691119695</v>
      </c>
      <c r="S29" s="63">
        <v>94.629629629629633</v>
      </c>
      <c r="T29" s="63">
        <v>94.758064516129039</v>
      </c>
      <c r="U29" s="63"/>
      <c r="V29" s="63">
        <v>98.377375985164576</v>
      </c>
      <c r="W29" s="63">
        <v>97.676579925650557</v>
      </c>
      <c r="X29" s="63">
        <v>99.07493061979649</v>
      </c>
      <c r="Y29" s="63"/>
      <c r="Z29" s="63">
        <v>99.574014909478166</v>
      </c>
      <c r="AA29" s="63">
        <v>99.376299376299386</v>
      </c>
      <c r="AB29" s="63">
        <v>99.78165938864629</v>
      </c>
    </row>
    <row r="30" spans="1:30" x14ac:dyDescent="0.35">
      <c r="A30" s="95" t="s">
        <v>300</v>
      </c>
      <c r="B30" s="63">
        <v>95.796847635726806</v>
      </c>
      <c r="C30" s="63">
        <v>95.631067961165044</v>
      </c>
      <c r="D30" s="63">
        <v>95.970149253731336</v>
      </c>
      <c r="E30" s="63"/>
      <c r="F30" s="63">
        <v>99.906279287722583</v>
      </c>
      <c r="G30" s="63">
        <v>99.816513761467888</v>
      </c>
      <c r="H30" s="63">
        <v>100</v>
      </c>
      <c r="I30" s="63"/>
      <c r="J30" s="63">
        <v>91.718061674008808</v>
      </c>
      <c r="K30" s="63">
        <v>90.924657534246577</v>
      </c>
      <c r="L30" s="63">
        <v>92.558983666061707</v>
      </c>
      <c r="M30" s="63"/>
      <c r="N30" s="63">
        <v>94.464944649446494</v>
      </c>
      <c r="O30" s="63">
        <v>94.159292035398238</v>
      </c>
      <c r="P30" s="63">
        <v>94.797687861271669</v>
      </c>
      <c r="Q30" s="63"/>
      <c r="R30" s="63">
        <v>93.592677345537751</v>
      </c>
      <c r="S30" s="63">
        <v>94.056463595839517</v>
      </c>
      <c r="T30" s="63">
        <v>93.103448275862064</v>
      </c>
      <c r="U30" s="63"/>
      <c r="V30" s="63">
        <v>96.296296296296291</v>
      </c>
      <c r="W30" s="63">
        <v>95.818815331010455</v>
      </c>
      <c r="X30" s="63">
        <v>96.742671009771982</v>
      </c>
      <c r="Y30" s="63"/>
      <c r="Z30" s="63">
        <v>99.53139643861293</v>
      </c>
      <c r="AA30" s="63">
        <v>99.643493761140817</v>
      </c>
      <c r="AB30" s="63">
        <v>99.407114624505937</v>
      </c>
      <c r="AD30" s="107"/>
    </row>
    <row r="31" spans="1:30" x14ac:dyDescent="0.35">
      <c r="A31" s="95" t="s">
        <v>301</v>
      </c>
      <c r="B31" s="63">
        <v>95.015273535129126</v>
      </c>
      <c r="C31" s="63">
        <v>94.64214314274291</v>
      </c>
      <c r="D31" s="63">
        <v>95.420953485002173</v>
      </c>
      <c r="E31" s="63"/>
      <c r="F31" s="63">
        <v>99.570262140094542</v>
      </c>
      <c r="G31" s="63">
        <v>99.838187702265373</v>
      </c>
      <c r="H31" s="63">
        <v>99.266727772685613</v>
      </c>
      <c r="I31" s="63"/>
      <c r="J31" s="63">
        <v>88.752052545155991</v>
      </c>
      <c r="K31" s="63">
        <v>89.105058365758765</v>
      </c>
      <c r="L31" s="63">
        <v>88.357949609035629</v>
      </c>
      <c r="M31" s="63"/>
      <c r="N31" s="63">
        <v>92.850877192982466</v>
      </c>
      <c r="O31" s="63">
        <v>91.079014443500427</v>
      </c>
      <c r="P31" s="63">
        <v>94.741613780598371</v>
      </c>
      <c r="Q31" s="63"/>
      <c r="R31" s="63">
        <v>93.505535055350549</v>
      </c>
      <c r="S31" s="63">
        <v>92.722183344996495</v>
      </c>
      <c r="T31" s="63">
        <v>94.379391100702577</v>
      </c>
      <c r="U31" s="63"/>
      <c r="V31" s="63">
        <v>96.400817995910018</v>
      </c>
      <c r="W31" s="63">
        <v>96.028594122319305</v>
      </c>
      <c r="X31" s="63">
        <v>96.795952782462052</v>
      </c>
      <c r="Y31" s="63"/>
      <c r="Z31" s="63">
        <v>99.682683590208526</v>
      </c>
      <c r="AA31" s="63">
        <v>99.910474485228292</v>
      </c>
      <c r="AB31" s="63">
        <v>99.449035812672179</v>
      </c>
      <c r="AD31" s="107"/>
    </row>
    <row r="32" spans="1:30" x14ac:dyDescent="0.35">
      <c r="A32" s="95" t="s">
        <v>302</v>
      </c>
      <c r="B32" s="63">
        <v>95.230875258442452</v>
      </c>
      <c r="C32" s="63">
        <v>94.791527907286536</v>
      </c>
      <c r="D32" s="63">
        <v>95.701842067685277</v>
      </c>
      <c r="E32" s="63"/>
      <c r="F32" s="63">
        <v>99.416517055655291</v>
      </c>
      <c r="G32" s="63">
        <v>99.105545617173533</v>
      </c>
      <c r="H32" s="63">
        <v>99.729729729729726</v>
      </c>
      <c r="I32" s="63"/>
      <c r="J32" s="63">
        <v>89.099326599326602</v>
      </c>
      <c r="K32" s="63">
        <v>88.187702265372167</v>
      </c>
      <c r="L32" s="63">
        <v>90.087719298245617</v>
      </c>
      <c r="M32" s="63"/>
      <c r="N32" s="63">
        <v>91.060948081264101</v>
      </c>
      <c r="O32" s="63">
        <v>90.616854908774982</v>
      </c>
      <c r="P32" s="63">
        <v>91.541353383458642</v>
      </c>
      <c r="Q32" s="63"/>
      <c r="R32" s="63">
        <v>94.397759103641448</v>
      </c>
      <c r="S32" s="63">
        <v>94.318181818181827</v>
      </c>
      <c r="T32" s="63">
        <v>94.485294117647058</v>
      </c>
      <c r="U32" s="63"/>
      <c r="V32" s="63">
        <v>98.140255714839213</v>
      </c>
      <c r="W32" s="63">
        <v>97.482837528604122</v>
      </c>
      <c r="X32" s="63">
        <v>98.818897637795274</v>
      </c>
      <c r="Y32" s="63"/>
      <c r="Z32" s="63">
        <v>99.378881987577643</v>
      </c>
      <c r="AA32" s="63">
        <v>99.246861924686186</v>
      </c>
      <c r="AB32" s="63">
        <v>99.52785646836638</v>
      </c>
      <c r="AD32" s="107"/>
    </row>
    <row r="33" spans="1:30" x14ac:dyDescent="0.35">
      <c r="A33" s="95" t="s">
        <v>303</v>
      </c>
      <c r="B33" s="63">
        <v>93.208040918282393</v>
      </c>
      <c r="C33" s="63">
        <v>91.902372262773724</v>
      </c>
      <c r="D33" s="63">
        <v>94.630872483221466</v>
      </c>
      <c r="E33" s="63"/>
      <c r="F33" s="63">
        <v>99.923371647509569</v>
      </c>
      <c r="G33" s="63">
        <v>99.849624060150376</v>
      </c>
      <c r="H33" s="63">
        <v>100</v>
      </c>
      <c r="I33" s="63"/>
      <c r="J33" s="63">
        <v>86.972083035075158</v>
      </c>
      <c r="K33" s="63">
        <v>85.675306957708059</v>
      </c>
      <c r="L33" s="63">
        <v>88.403614457831324</v>
      </c>
      <c r="M33" s="63"/>
      <c r="N33" s="63">
        <v>88.856729377713464</v>
      </c>
      <c r="O33" s="63">
        <v>86.418109187749664</v>
      </c>
      <c r="P33" s="63">
        <v>91.759112519809833</v>
      </c>
      <c r="Q33" s="63"/>
      <c r="R33" s="63">
        <v>89.2578125</v>
      </c>
      <c r="S33" s="63">
        <v>86.994949494949495</v>
      </c>
      <c r="T33" s="63">
        <v>91.666666666666657</v>
      </c>
      <c r="U33" s="63"/>
      <c r="V33" s="63">
        <v>95.918367346938766</v>
      </c>
      <c r="W33" s="63">
        <v>95.167286245353154</v>
      </c>
      <c r="X33" s="63">
        <v>96.769662921348313</v>
      </c>
      <c r="Y33" s="63"/>
      <c r="Z33" s="63">
        <v>99.447949526813886</v>
      </c>
      <c r="AA33" s="63">
        <v>99.213836477987414</v>
      </c>
      <c r="AB33" s="63">
        <v>99.683544303797461</v>
      </c>
      <c r="AD33" s="107"/>
    </row>
    <row r="34" spans="1:30" x14ac:dyDescent="0.35">
      <c r="A34" s="95" t="s">
        <v>304</v>
      </c>
      <c r="B34" s="63">
        <v>94.758109776630377</v>
      </c>
      <c r="C34" s="63">
        <v>93.897216274089928</v>
      </c>
      <c r="D34" s="63">
        <v>95.706534560037753</v>
      </c>
      <c r="E34" s="63"/>
      <c r="F34" s="63">
        <v>99.630723781388468</v>
      </c>
      <c r="G34" s="63">
        <v>99.58960328317373</v>
      </c>
      <c r="H34" s="63">
        <v>99.678972712680576</v>
      </c>
      <c r="I34" s="63"/>
      <c r="J34" s="63">
        <v>89.650445510623712</v>
      </c>
      <c r="K34" s="63">
        <v>87.289234760051883</v>
      </c>
      <c r="L34" s="63">
        <v>92.29651162790698</v>
      </c>
      <c r="M34" s="63"/>
      <c r="N34" s="63">
        <v>91.889880952380949</v>
      </c>
      <c r="O34" s="63">
        <v>90.566037735849065</v>
      </c>
      <c r="P34" s="63">
        <v>93.282442748091597</v>
      </c>
      <c r="Q34" s="63"/>
      <c r="R34" s="63">
        <v>92.844470727380241</v>
      </c>
      <c r="S34" s="63">
        <v>91.415830546265326</v>
      </c>
      <c r="T34" s="63">
        <v>94.458438287153655</v>
      </c>
      <c r="U34" s="63"/>
      <c r="V34" s="63">
        <v>96.56419529837251</v>
      </c>
      <c r="W34" s="63">
        <v>96.491228070175438</v>
      </c>
      <c r="X34" s="63">
        <v>96.641791044776113</v>
      </c>
      <c r="Y34" s="63"/>
      <c r="Z34" s="63">
        <v>98.288159771754636</v>
      </c>
      <c r="AA34" s="63">
        <v>98.349381017881711</v>
      </c>
      <c r="AB34" s="63">
        <v>98.222222222222229</v>
      </c>
      <c r="AD34" s="107"/>
    </row>
    <row r="35" spans="1:30" x14ac:dyDescent="0.35">
      <c r="A35" s="95" t="s">
        <v>305</v>
      </c>
      <c r="B35" s="63">
        <v>96.561338289962833</v>
      </c>
      <c r="C35" s="63">
        <v>96.247766527695049</v>
      </c>
      <c r="D35" s="63">
        <v>96.901226597805035</v>
      </c>
      <c r="E35" s="63"/>
      <c r="F35" s="63">
        <v>99.283154121863802</v>
      </c>
      <c r="G35" s="63">
        <v>100</v>
      </c>
      <c r="H35" s="63">
        <v>98.555956678700369</v>
      </c>
      <c r="I35" s="63"/>
      <c r="J35" s="63">
        <v>93.796992481203006</v>
      </c>
      <c r="K35" s="63">
        <v>92.150170648464169</v>
      </c>
      <c r="L35" s="63">
        <v>95.81589958158996</v>
      </c>
      <c r="M35" s="63"/>
      <c r="N35" s="63">
        <v>94.78764478764478</v>
      </c>
      <c r="O35" s="63">
        <v>94.509803921568619</v>
      </c>
      <c r="P35" s="63">
        <v>95.057034220532316</v>
      </c>
      <c r="Q35" s="63"/>
      <c r="R35" s="63">
        <v>94.067796610169495</v>
      </c>
      <c r="S35" s="63">
        <v>93.788819875776397</v>
      </c>
      <c r="T35" s="63">
        <v>94.402985074626869</v>
      </c>
      <c r="U35" s="63"/>
      <c r="V35" s="63">
        <v>98.039215686274503</v>
      </c>
      <c r="W35" s="63">
        <v>98.251748251748253</v>
      </c>
      <c r="X35" s="63">
        <v>97.818181818181813</v>
      </c>
      <c r="Y35" s="63"/>
      <c r="Z35" s="63">
        <v>99.786780383795303</v>
      </c>
      <c r="AA35" s="63">
        <v>99.586776859504127</v>
      </c>
      <c r="AB35" s="63">
        <v>100</v>
      </c>
      <c r="AD35" s="107"/>
    </row>
    <row r="36" spans="1:30" x14ac:dyDescent="0.35">
      <c r="A36" s="95" t="s">
        <v>306</v>
      </c>
      <c r="B36" s="63">
        <v>96.605480578713227</v>
      </c>
      <c r="C36" s="63">
        <v>96.007810804946843</v>
      </c>
      <c r="D36" s="63">
        <v>97.245008512614149</v>
      </c>
      <c r="E36" s="63"/>
      <c r="F36" s="63">
        <v>99.670975323149236</v>
      </c>
      <c r="G36" s="63">
        <v>99.724264705882348</v>
      </c>
      <c r="H36" s="63">
        <v>99.615199615199614</v>
      </c>
      <c r="I36" s="63"/>
      <c r="J36" s="63">
        <v>94.875956410850918</v>
      </c>
      <c r="K36" s="63">
        <v>94.544654641443032</v>
      </c>
      <c r="L36" s="63">
        <v>95.245098039215677</v>
      </c>
      <c r="M36" s="63"/>
      <c r="N36" s="63">
        <v>93.987197073616827</v>
      </c>
      <c r="O36" s="63">
        <v>93.342151675485013</v>
      </c>
      <c r="P36" s="63">
        <v>94.681861348528017</v>
      </c>
      <c r="Q36" s="63"/>
      <c r="R36" s="63">
        <v>95.795795795795797</v>
      </c>
      <c r="S36" s="63">
        <v>94.640776699029132</v>
      </c>
      <c r="T36" s="63">
        <v>97.024793388429757</v>
      </c>
      <c r="U36" s="63"/>
      <c r="V36" s="63">
        <v>96.689712968782743</v>
      </c>
      <c r="W36" s="63">
        <v>95.572705117790406</v>
      </c>
      <c r="X36" s="63">
        <v>97.879705755084373</v>
      </c>
      <c r="Y36" s="63"/>
      <c r="Z36" s="63">
        <v>98.960138648180234</v>
      </c>
      <c r="AA36" s="63">
        <v>98.842257597684508</v>
      </c>
      <c r="AB36" s="63">
        <v>99.084435401831129</v>
      </c>
      <c r="AD36" s="107"/>
    </row>
    <row r="37" spans="1:30" x14ac:dyDescent="0.35">
      <c r="A37" s="95" t="s">
        <v>307</v>
      </c>
      <c r="B37" s="63">
        <v>95.384543369376956</v>
      </c>
      <c r="C37" s="63">
        <v>94.454104511759866</v>
      </c>
      <c r="D37" s="63">
        <v>96.358758144883097</v>
      </c>
      <c r="E37" s="63"/>
      <c r="F37" s="63">
        <v>99.822274881516591</v>
      </c>
      <c r="G37" s="63">
        <v>99.826086956521749</v>
      </c>
      <c r="H37" s="63">
        <v>99.818291944276197</v>
      </c>
      <c r="I37" s="63"/>
      <c r="J37" s="63">
        <v>91.546508340401473</v>
      </c>
      <c r="K37" s="63">
        <v>90.14005602240897</v>
      </c>
      <c r="L37" s="63">
        <v>92.979452054794521</v>
      </c>
      <c r="M37" s="63"/>
      <c r="N37" s="63">
        <v>92.766343825665871</v>
      </c>
      <c r="O37" s="63">
        <v>91.340450771055743</v>
      </c>
      <c r="P37" s="63">
        <v>94.2521631644005</v>
      </c>
      <c r="Q37" s="63"/>
      <c r="R37" s="63">
        <v>93.856742289064485</v>
      </c>
      <c r="S37" s="63">
        <v>92.75074478649455</v>
      </c>
      <c r="T37" s="63">
        <v>95.023572551073869</v>
      </c>
      <c r="U37" s="63"/>
      <c r="V37" s="63">
        <v>95.622180949854069</v>
      </c>
      <c r="W37" s="63">
        <v>94.181818181818173</v>
      </c>
      <c r="X37" s="63">
        <v>97.125813449023852</v>
      </c>
      <c r="Y37" s="63"/>
      <c r="Z37" s="63">
        <v>98.957730167921255</v>
      </c>
      <c r="AA37" s="63">
        <v>98.716517857142861</v>
      </c>
      <c r="AB37" s="63">
        <v>99.217809867629356</v>
      </c>
      <c r="AD37" s="107"/>
    </row>
    <row r="38" spans="1:30" ht="15" thickBot="1" x14ac:dyDescent="0.4">
      <c r="A38" s="123" t="s">
        <v>308</v>
      </c>
      <c r="B38" s="64">
        <v>87.283236994219649</v>
      </c>
      <c r="C38" s="64">
        <v>86.693147964250244</v>
      </c>
      <c r="D38" s="64">
        <v>87.888040712468197</v>
      </c>
      <c r="E38" s="64"/>
      <c r="F38" s="64">
        <v>92.521994134897355</v>
      </c>
      <c r="G38" s="64">
        <v>91.36904761904762</v>
      </c>
      <c r="H38" s="64">
        <v>93.641618497109818</v>
      </c>
      <c r="I38" s="64"/>
      <c r="J38" s="64">
        <v>80.990415335463268</v>
      </c>
      <c r="K38" s="64">
        <v>80.921052631578945</v>
      </c>
      <c r="L38" s="64">
        <v>81.055900621118013</v>
      </c>
      <c r="M38" s="64"/>
      <c r="N38" s="64">
        <v>81.601123595505626</v>
      </c>
      <c r="O38" s="64">
        <v>80.160857908847177</v>
      </c>
      <c r="P38" s="64">
        <v>83.185840707964601</v>
      </c>
      <c r="Q38" s="64"/>
      <c r="R38" s="64">
        <v>86.31713554987212</v>
      </c>
      <c r="S38" s="64">
        <v>84.671532846715323</v>
      </c>
      <c r="T38" s="64">
        <v>88.140161725067387</v>
      </c>
      <c r="U38" s="64"/>
      <c r="V38" s="64">
        <v>89.534883720930239</v>
      </c>
      <c r="W38" s="64">
        <v>90.635451505016718</v>
      </c>
      <c r="X38" s="64">
        <v>88.448844884488452</v>
      </c>
      <c r="Y38" s="64"/>
      <c r="Z38" s="64">
        <v>93.913043478260875</v>
      </c>
      <c r="AA38" s="64">
        <v>94.50171821305841</v>
      </c>
      <c r="AB38" s="64">
        <v>93.309859154929569</v>
      </c>
      <c r="AD38" s="107"/>
    </row>
    <row r="39" spans="1:30" x14ac:dyDescent="0.35">
      <c r="A39" s="223" t="s">
        <v>249</v>
      </c>
      <c r="B39" s="223"/>
      <c r="C39" s="223"/>
      <c r="D39" s="223"/>
      <c r="E39" s="223"/>
      <c r="F39" s="223"/>
      <c r="G39" s="223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3"/>
      <c r="W39" s="223"/>
      <c r="X39" s="223"/>
      <c r="Y39" s="223"/>
      <c r="Z39" s="223"/>
      <c r="AA39" s="223"/>
      <c r="AB39" s="223"/>
      <c r="AD39" s="107"/>
    </row>
    <row r="40" spans="1:30" x14ac:dyDescent="0.35">
      <c r="AD40" s="107"/>
    </row>
    <row r="41" spans="1:30" x14ac:dyDescent="0.35">
      <c r="AD41" s="107"/>
    </row>
    <row r="42" spans="1:30" x14ac:dyDescent="0.35">
      <c r="AD42" s="107"/>
    </row>
    <row r="43" spans="1:30" x14ac:dyDescent="0.35">
      <c r="AD43" s="107"/>
    </row>
    <row r="44" spans="1:30" x14ac:dyDescent="0.35">
      <c r="AD44" s="107"/>
    </row>
    <row r="45" spans="1:30" x14ac:dyDescent="0.35">
      <c r="AD45" s="107"/>
    </row>
  </sheetData>
  <mergeCells count="15">
    <mergeCell ref="AD2:AD3"/>
    <mergeCell ref="R7:T7"/>
    <mergeCell ref="V7:X7"/>
    <mergeCell ref="Z7:AB7"/>
    <mergeCell ref="A39:AB39"/>
    <mergeCell ref="A7:A8"/>
    <mergeCell ref="B7:D7"/>
    <mergeCell ref="F7:H7"/>
    <mergeCell ref="J7:L7"/>
    <mergeCell ref="N7:P7"/>
    <mergeCell ref="A1:AB1"/>
    <mergeCell ref="A2:AB2"/>
    <mergeCell ref="A3:AB3"/>
    <mergeCell ref="A4:AB4"/>
    <mergeCell ref="A5:AB5"/>
  </mergeCells>
  <hyperlinks>
    <hyperlink ref="AD2" location="INDICE!A1" display="INDICE" xr:uid="{384E73AB-1DD7-471E-8E17-5DBA72762408}"/>
    <hyperlink ref="AD2:AD3" location="CONTENIDO!A1" display="Contenido" xr:uid="{C5864E7C-BB90-41BF-AC91-AC327984CA46}"/>
  </hyperlinks>
  <pageMargins left="0.7" right="0.7" top="0.75" bottom="0.75" header="0.3" footer="0.3"/>
  <pageSetup scale="5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74177-5EF4-4F9E-9137-8B8767EB6441}">
  <sheetPr>
    <tabColor rgb="FFF2DAB1"/>
    <pageSetUpPr fitToPage="1"/>
  </sheetPr>
  <dimension ref="A1:AD45"/>
  <sheetViews>
    <sheetView showGridLines="0" zoomScale="94" zoomScaleNormal="94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9" sqref="A9:XFD9"/>
    </sheetView>
  </sheetViews>
  <sheetFormatPr baseColWidth="10" defaultColWidth="11.453125" defaultRowHeight="14.5" x14ac:dyDescent="0.35"/>
  <cols>
    <col min="1" max="1" width="18.54296875" style="113" customWidth="1"/>
    <col min="2" max="4" width="8.453125" customWidth="1"/>
    <col min="5" max="5" width="1.54296875" customWidth="1"/>
    <col min="6" max="8" width="8.453125" customWidth="1"/>
    <col min="9" max="9" width="1.54296875" customWidth="1"/>
    <col min="10" max="12" width="8.453125" customWidth="1"/>
    <col min="13" max="13" width="1.81640625" customWidth="1"/>
    <col min="14" max="16" width="8.453125" customWidth="1"/>
    <col min="17" max="17" width="1.81640625" customWidth="1"/>
    <col min="18" max="20" width="8.453125" customWidth="1"/>
    <col min="21" max="21" width="1.54296875" customWidth="1"/>
    <col min="22" max="24" width="8.453125" customWidth="1"/>
    <col min="25" max="25" width="1.81640625" customWidth="1"/>
    <col min="26" max="28" width="8.453125" customWidth="1"/>
  </cols>
  <sheetData>
    <row r="1" spans="1:30" x14ac:dyDescent="0.35">
      <c r="A1" s="230" t="s">
        <v>311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278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196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D5" s="36"/>
    </row>
    <row r="6" spans="1:30" x14ac:dyDescent="0.35">
      <c r="A6" s="124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D6" s="36"/>
    </row>
    <row r="7" spans="1:30" x14ac:dyDescent="0.35">
      <c r="A7" s="235" t="s">
        <v>281</v>
      </c>
      <c r="B7" s="229" t="s">
        <v>214</v>
      </c>
      <c r="C7" s="229"/>
      <c r="D7" s="229"/>
      <c r="E7" s="16"/>
      <c r="F7" s="229" t="s">
        <v>216</v>
      </c>
      <c r="G7" s="229"/>
      <c r="H7" s="229"/>
      <c r="I7" s="16"/>
      <c r="J7" s="229" t="s">
        <v>217</v>
      </c>
      <c r="K7" s="229"/>
      <c r="L7" s="229"/>
      <c r="M7" s="16"/>
      <c r="N7" s="229" t="s">
        <v>218</v>
      </c>
      <c r="O7" s="229"/>
      <c r="P7" s="229"/>
      <c r="Q7" s="16"/>
      <c r="R7" s="229" t="s">
        <v>220</v>
      </c>
      <c r="S7" s="229"/>
      <c r="T7" s="229"/>
      <c r="U7" s="16"/>
      <c r="V7" s="229" t="s">
        <v>221</v>
      </c>
      <c r="W7" s="229"/>
      <c r="X7" s="229"/>
      <c r="Y7" s="16"/>
      <c r="Z7" s="229" t="s">
        <v>222</v>
      </c>
      <c r="AA7" s="229"/>
      <c r="AB7" s="229"/>
      <c r="AD7" s="36"/>
    </row>
    <row r="8" spans="1:30" x14ac:dyDescent="0.35">
      <c r="A8" s="235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D8" s="36"/>
    </row>
    <row r="9" spans="1:30" x14ac:dyDescent="0.35">
      <c r="A9" s="110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D9" s="107"/>
    </row>
    <row r="10" spans="1:30" x14ac:dyDescent="0.35">
      <c r="A10" s="110" t="s">
        <v>214</v>
      </c>
      <c r="B10" s="101">
        <f>SUM(B12:B38)</f>
        <v>19494</v>
      </c>
      <c r="C10" s="101">
        <f t="shared" ref="C10:AB10" si="0">SUM(C12:C38)</f>
        <v>11144</v>
      </c>
      <c r="D10" s="101">
        <f t="shared" si="0"/>
        <v>8350</v>
      </c>
      <c r="E10" s="101"/>
      <c r="F10" s="101">
        <f t="shared" si="0"/>
        <v>308</v>
      </c>
      <c r="G10" s="101">
        <f t="shared" si="0"/>
        <v>183</v>
      </c>
      <c r="H10" s="101">
        <f t="shared" si="0"/>
        <v>125</v>
      </c>
      <c r="I10" s="101"/>
      <c r="J10" s="101">
        <f t="shared" si="0"/>
        <v>6741</v>
      </c>
      <c r="K10" s="101">
        <f t="shared" si="0"/>
        <v>3816</v>
      </c>
      <c r="L10" s="101">
        <f t="shared" si="0"/>
        <v>2925</v>
      </c>
      <c r="M10" s="101"/>
      <c r="N10" s="101">
        <f t="shared" si="0"/>
        <v>4518</v>
      </c>
      <c r="O10" s="101">
        <f t="shared" si="0"/>
        <v>2559</v>
      </c>
      <c r="P10" s="101">
        <f t="shared" si="0"/>
        <v>1959</v>
      </c>
      <c r="Q10" s="101"/>
      <c r="R10" s="101">
        <f t="shared" si="0"/>
        <v>4453</v>
      </c>
      <c r="S10" s="101">
        <f t="shared" si="0"/>
        <v>2552</v>
      </c>
      <c r="T10" s="101">
        <f t="shared" si="0"/>
        <v>1901</v>
      </c>
      <c r="U10" s="101"/>
      <c r="V10" s="101">
        <f t="shared" si="0"/>
        <v>2739</v>
      </c>
      <c r="W10" s="101">
        <f t="shared" si="0"/>
        <v>1617</v>
      </c>
      <c r="X10" s="101">
        <f t="shared" si="0"/>
        <v>1122</v>
      </c>
      <c r="Y10" s="101"/>
      <c r="Z10" s="101">
        <f t="shared" si="0"/>
        <v>735</v>
      </c>
      <c r="AA10" s="101">
        <f t="shared" si="0"/>
        <v>417</v>
      </c>
      <c r="AB10" s="101">
        <f t="shared" si="0"/>
        <v>318</v>
      </c>
      <c r="AD10" s="107"/>
    </row>
    <row r="11" spans="1:30" x14ac:dyDescent="0.35">
      <c r="A11" s="110"/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101"/>
      <c r="W11" s="101"/>
      <c r="X11" s="101"/>
      <c r="Y11" s="101"/>
      <c r="Z11" s="101"/>
      <c r="AA11" s="101"/>
      <c r="AB11" s="101"/>
      <c r="AD11" s="107"/>
    </row>
    <row r="12" spans="1:30" x14ac:dyDescent="0.35">
      <c r="A12" s="95" t="s">
        <v>282</v>
      </c>
      <c r="B12" s="102">
        <f>F12+J12+N12+R12+V12+Z12</f>
        <v>1514</v>
      </c>
      <c r="C12" s="102">
        <f>G12+K12+O12+S12+W12+AA12</f>
        <v>875</v>
      </c>
      <c r="D12" s="102">
        <f>H12+L12+P12+T12+X12+AB12</f>
        <v>639</v>
      </c>
      <c r="E12" s="102"/>
      <c r="F12" s="102">
        <v>24</v>
      </c>
      <c r="G12" s="102">
        <v>18</v>
      </c>
      <c r="H12" s="102">
        <f>F12-G12</f>
        <v>6</v>
      </c>
      <c r="I12" s="102"/>
      <c r="J12" s="102">
        <v>521</v>
      </c>
      <c r="K12" s="102">
        <v>311</v>
      </c>
      <c r="L12" s="102">
        <f>J12-K12</f>
        <v>210</v>
      </c>
      <c r="M12" s="102"/>
      <c r="N12" s="102">
        <v>319</v>
      </c>
      <c r="O12" s="102">
        <v>185</v>
      </c>
      <c r="P12" s="102">
        <f>N12-O12</f>
        <v>134</v>
      </c>
      <c r="Q12" s="102"/>
      <c r="R12" s="102">
        <v>377</v>
      </c>
      <c r="S12" s="102">
        <v>221</v>
      </c>
      <c r="T12" s="102">
        <f>R12-S12</f>
        <v>156</v>
      </c>
      <c r="U12" s="102"/>
      <c r="V12" s="102">
        <v>216</v>
      </c>
      <c r="W12" s="102">
        <v>109</v>
      </c>
      <c r="X12" s="102">
        <f>V12-W12</f>
        <v>107</v>
      </c>
      <c r="Y12" s="102"/>
      <c r="Z12" s="102">
        <v>57</v>
      </c>
      <c r="AA12" s="102">
        <v>31</v>
      </c>
      <c r="AB12" s="102">
        <f>Z12-AA12</f>
        <v>26</v>
      </c>
      <c r="AD12" s="22"/>
    </row>
    <row r="13" spans="1:30" x14ac:dyDescent="0.35">
      <c r="A13" s="95" t="s">
        <v>283</v>
      </c>
      <c r="B13" s="102">
        <f t="shared" ref="B13:B38" si="1">F13+J13+N13+R13+V13+Z13</f>
        <v>893</v>
      </c>
      <c r="C13" s="102">
        <f t="shared" ref="C13:C38" si="2">G13+K13+O13+S13+W13+AA13</f>
        <v>549</v>
      </c>
      <c r="D13" s="102">
        <f t="shared" ref="D13:D38" si="3">H13+L13+P13+T13+X13+AB13</f>
        <v>344</v>
      </c>
      <c r="E13" s="102"/>
      <c r="F13" s="102">
        <v>10</v>
      </c>
      <c r="G13" s="102">
        <v>8</v>
      </c>
      <c r="H13" s="102">
        <f t="shared" ref="H13:H38" si="4">F13-G13</f>
        <v>2</v>
      </c>
      <c r="I13" s="102"/>
      <c r="J13" s="102">
        <v>302</v>
      </c>
      <c r="K13" s="102">
        <v>185</v>
      </c>
      <c r="L13" s="102">
        <f t="shared" ref="L13:L38" si="5">J13-K13</f>
        <v>117</v>
      </c>
      <c r="M13" s="102"/>
      <c r="N13" s="102">
        <v>216</v>
      </c>
      <c r="O13" s="102">
        <v>136</v>
      </c>
      <c r="P13" s="102">
        <f t="shared" ref="P13:P38" si="6">N13-O13</f>
        <v>80</v>
      </c>
      <c r="Q13" s="102"/>
      <c r="R13" s="102">
        <v>164</v>
      </c>
      <c r="S13" s="102">
        <v>97</v>
      </c>
      <c r="T13" s="102">
        <f t="shared" ref="T13:T38" si="7">R13-S13</f>
        <v>67</v>
      </c>
      <c r="U13" s="102"/>
      <c r="V13" s="102">
        <v>147</v>
      </c>
      <c r="W13" s="102">
        <v>90</v>
      </c>
      <c r="X13" s="102">
        <f t="shared" ref="X13:X38" si="8">V13-W13</f>
        <v>57</v>
      </c>
      <c r="Y13" s="102"/>
      <c r="Z13" s="102">
        <v>54</v>
      </c>
      <c r="AA13" s="102">
        <v>33</v>
      </c>
      <c r="AB13" s="102">
        <f t="shared" ref="AB13:AB38" si="9">Z13-AA13</f>
        <v>21</v>
      </c>
    </row>
    <row r="14" spans="1:30" x14ac:dyDescent="0.35">
      <c r="A14" s="95" t="s">
        <v>284</v>
      </c>
      <c r="B14" s="102">
        <f t="shared" si="1"/>
        <v>1323</v>
      </c>
      <c r="C14" s="102">
        <f t="shared" si="2"/>
        <v>730</v>
      </c>
      <c r="D14" s="102">
        <f t="shared" si="3"/>
        <v>593</v>
      </c>
      <c r="E14" s="102"/>
      <c r="F14" s="102">
        <v>26</v>
      </c>
      <c r="G14" s="102">
        <v>12</v>
      </c>
      <c r="H14" s="102">
        <f t="shared" si="4"/>
        <v>14</v>
      </c>
      <c r="I14" s="102"/>
      <c r="J14" s="102">
        <v>484</v>
      </c>
      <c r="K14" s="102">
        <v>254</v>
      </c>
      <c r="L14" s="102">
        <f t="shared" si="5"/>
        <v>230</v>
      </c>
      <c r="M14" s="102"/>
      <c r="N14" s="102">
        <v>271</v>
      </c>
      <c r="O14" s="102">
        <v>149</v>
      </c>
      <c r="P14" s="102">
        <f t="shared" si="6"/>
        <v>122</v>
      </c>
      <c r="Q14" s="102"/>
      <c r="R14" s="102">
        <v>279</v>
      </c>
      <c r="S14" s="102">
        <v>148</v>
      </c>
      <c r="T14" s="102">
        <f t="shared" si="7"/>
        <v>131</v>
      </c>
      <c r="U14" s="102"/>
      <c r="V14" s="102">
        <v>212</v>
      </c>
      <c r="W14" s="102">
        <v>130</v>
      </c>
      <c r="X14" s="102">
        <f t="shared" si="8"/>
        <v>82</v>
      </c>
      <c r="Y14" s="102"/>
      <c r="Z14" s="102">
        <v>51</v>
      </c>
      <c r="AA14" s="102">
        <v>37</v>
      </c>
      <c r="AB14" s="102">
        <f t="shared" si="9"/>
        <v>14</v>
      </c>
    </row>
    <row r="15" spans="1:30" x14ac:dyDescent="0.35">
      <c r="A15" s="95" t="s">
        <v>285</v>
      </c>
      <c r="B15" s="102">
        <f t="shared" si="1"/>
        <v>1055</v>
      </c>
      <c r="C15" s="102">
        <f t="shared" si="2"/>
        <v>580</v>
      </c>
      <c r="D15" s="102">
        <f t="shared" si="3"/>
        <v>475</v>
      </c>
      <c r="E15" s="102"/>
      <c r="F15" s="102">
        <v>16</v>
      </c>
      <c r="G15" s="102">
        <v>7</v>
      </c>
      <c r="H15" s="102">
        <f t="shared" si="4"/>
        <v>9</v>
      </c>
      <c r="I15" s="102"/>
      <c r="J15" s="102">
        <v>355</v>
      </c>
      <c r="K15" s="102">
        <v>206</v>
      </c>
      <c r="L15" s="102">
        <f t="shared" si="5"/>
        <v>149</v>
      </c>
      <c r="M15" s="102"/>
      <c r="N15" s="102">
        <v>244</v>
      </c>
      <c r="O15" s="102">
        <v>137</v>
      </c>
      <c r="P15" s="102">
        <f t="shared" si="6"/>
        <v>107</v>
      </c>
      <c r="Q15" s="102"/>
      <c r="R15" s="102">
        <v>209</v>
      </c>
      <c r="S15" s="102">
        <v>112</v>
      </c>
      <c r="T15" s="102">
        <f t="shared" si="7"/>
        <v>97</v>
      </c>
      <c r="U15" s="102"/>
      <c r="V15" s="102">
        <v>164</v>
      </c>
      <c r="W15" s="102">
        <v>91</v>
      </c>
      <c r="X15" s="102">
        <f t="shared" si="8"/>
        <v>73</v>
      </c>
      <c r="Y15" s="102"/>
      <c r="Z15" s="102">
        <v>67</v>
      </c>
      <c r="AA15" s="102">
        <v>27</v>
      </c>
      <c r="AB15" s="102">
        <f t="shared" si="9"/>
        <v>40</v>
      </c>
    </row>
    <row r="16" spans="1:30" x14ac:dyDescent="0.35">
      <c r="A16" s="95" t="s">
        <v>286</v>
      </c>
      <c r="B16" s="102">
        <f t="shared" si="1"/>
        <v>163</v>
      </c>
      <c r="C16" s="102">
        <f>K16+O16+S16+W16</f>
        <v>91</v>
      </c>
      <c r="D16" s="102">
        <f t="shared" si="3"/>
        <v>72</v>
      </c>
      <c r="E16" s="102"/>
      <c r="F16" s="102">
        <v>1</v>
      </c>
      <c r="G16" s="102" t="s">
        <v>276</v>
      </c>
      <c r="H16" s="102">
        <f>F16</f>
        <v>1</v>
      </c>
      <c r="I16" s="102"/>
      <c r="J16" s="102">
        <v>56</v>
      </c>
      <c r="K16" s="102">
        <v>31</v>
      </c>
      <c r="L16" s="102">
        <f t="shared" si="5"/>
        <v>25</v>
      </c>
      <c r="M16" s="102"/>
      <c r="N16" s="102">
        <v>45</v>
      </c>
      <c r="O16" s="102">
        <v>28</v>
      </c>
      <c r="P16" s="102">
        <f t="shared" si="6"/>
        <v>17</v>
      </c>
      <c r="Q16" s="102"/>
      <c r="R16" s="102">
        <v>45</v>
      </c>
      <c r="S16" s="102">
        <v>24</v>
      </c>
      <c r="T16" s="102">
        <f t="shared" si="7"/>
        <v>21</v>
      </c>
      <c r="U16" s="102"/>
      <c r="V16" s="102">
        <v>12</v>
      </c>
      <c r="W16" s="102">
        <v>8</v>
      </c>
      <c r="X16" s="102">
        <f t="shared" si="8"/>
        <v>4</v>
      </c>
      <c r="Y16" s="102"/>
      <c r="Z16" s="102">
        <v>4</v>
      </c>
      <c r="AA16" s="102" t="s">
        <v>276</v>
      </c>
      <c r="AB16" s="102">
        <f>Z16</f>
        <v>4</v>
      </c>
    </row>
    <row r="17" spans="1:30" x14ac:dyDescent="0.35">
      <c r="A17" s="95" t="s">
        <v>287</v>
      </c>
      <c r="B17" s="102">
        <f t="shared" si="1"/>
        <v>475</v>
      </c>
      <c r="C17" s="102">
        <f t="shared" si="2"/>
        <v>265</v>
      </c>
      <c r="D17" s="102">
        <f t="shared" si="3"/>
        <v>210</v>
      </c>
      <c r="E17" s="102"/>
      <c r="F17" s="102">
        <v>9</v>
      </c>
      <c r="G17" s="102">
        <v>8</v>
      </c>
      <c r="H17" s="102">
        <f t="shared" si="4"/>
        <v>1</v>
      </c>
      <c r="I17" s="102"/>
      <c r="J17" s="102">
        <v>181</v>
      </c>
      <c r="K17" s="102">
        <v>106</v>
      </c>
      <c r="L17" s="102">
        <f t="shared" si="5"/>
        <v>75</v>
      </c>
      <c r="M17" s="102"/>
      <c r="N17" s="102">
        <v>85</v>
      </c>
      <c r="O17" s="102">
        <v>50</v>
      </c>
      <c r="P17" s="102">
        <f t="shared" si="6"/>
        <v>35</v>
      </c>
      <c r="Q17" s="102"/>
      <c r="R17" s="102">
        <v>132</v>
      </c>
      <c r="S17" s="102">
        <v>69</v>
      </c>
      <c r="T17" s="102">
        <f t="shared" si="7"/>
        <v>63</v>
      </c>
      <c r="U17" s="102"/>
      <c r="V17" s="102">
        <v>41</v>
      </c>
      <c r="W17" s="102">
        <v>17</v>
      </c>
      <c r="X17" s="102">
        <f t="shared" si="8"/>
        <v>24</v>
      </c>
      <c r="Y17" s="102"/>
      <c r="Z17" s="102">
        <v>27</v>
      </c>
      <c r="AA17" s="102">
        <v>15</v>
      </c>
      <c r="AB17" s="102">
        <f t="shared" si="9"/>
        <v>12</v>
      </c>
    </row>
    <row r="18" spans="1:30" x14ac:dyDescent="0.35">
      <c r="A18" s="95" t="s">
        <v>288</v>
      </c>
      <c r="B18" s="102">
        <f>F18+J18+N18+R18+V18</f>
        <v>47</v>
      </c>
      <c r="C18" s="102">
        <f>G18+K18+O18+S18</f>
        <v>20</v>
      </c>
      <c r="D18" s="102">
        <f>L18+P18+T18+X18</f>
        <v>27</v>
      </c>
      <c r="E18" s="102"/>
      <c r="F18" s="102">
        <v>2</v>
      </c>
      <c r="G18" s="102">
        <v>2</v>
      </c>
      <c r="H18" s="102" t="s">
        <v>276</v>
      </c>
      <c r="I18" s="102"/>
      <c r="J18" s="102">
        <v>22</v>
      </c>
      <c r="K18" s="102">
        <v>5</v>
      </c>
      <c r="L18" s="102">
        <f t="shared" si="5"/>
        <v>17</v>
      </c>
      <c r="M18" s="102"/>
      <c r="N18" s="102">
        <v>9</v>
      </c>
      <c r="O18" s="102">
        <v>6</v>
      </c>
      <c r="P18" s="102">
        <f t="shared" si="6"/>
        <v>3</v>
      </c>
      <c r="Q18" s="102"/>
      <c r="R18" s="102">
        <v>12</v>
      </c>
      <c r="S18" s="102">
        <v>7</v>
      </c>
      <c r="T18" s="102">
        <f t="shared" si="7"/>
        <v>5</v>
      </c>
      <c r="U18" s="102"/>
      <c r="V18" s="102">
        <v>2</v>
      </c>
      <c r="W18" s="102" t="s">
        <v>276</v>
      </c>
      <c r="X18" s="102">
        <f>V18</f>
        <v>2</v>
      </c>
      <c r="Y18" s="102"/>
      <c r="Z18" s="102" t="s">
        <v>276</v>
      </c>
      <c r="AA18" s="102" t="s">
        <v>276</v>
      </c>
      <c r="AB18" s="102" t="s">
        <v>276</v>
      </c>
    </row>
    <row r="19" spans="1:30" x14ac:dyDescent="0.35">
      <c r="A19" s="95" t="s">
        <v>289</v>
      </c>
      <c r="B19" s="102">
        <f t="shared" si="1"/>
        <v>1939</v>
      </c>
      <c r="C19" s="102">
        <f t="shared" si="2"/>
        <v>1089</v>
      </c>
      <c r="D19" s="102">
        <f t="shared" si="3"/>
        <v>850</v>
      </c>
      <c r="E19" s="102"/>
      <c r="F19" s="102">
        <v>22</v>
      </c>
      <c r="G19" s="102">
        <v>13</v>
      </c>
      <c r="H19" s="102">
        <f t="shared" si="4"/>
        <v>9</v>
      </c>
      <c r="I19" s="102"/>
      <c r="J19" s="102">
        <v>702</v>
      </c>
      <c r="K19" s="102">
        <v>399</v>
      </c>
      <c r="L19" s="102">
        <f t="shared" si="5"/>
        <v>303</v>
      </c>
      <c r="M19" s="102"/>
      <c r="N19" s="102">
        <v>416</v>
      </c>
      <c r="O19" s="102">
        <v>223</v>
      </c>
      <c r="P19" s="102">
        <f t="shared" si="6"/>
        <v>193</v>
      </c>
      <c r="Q19" s="102"/>
      <c r="R19" s="102">
        <v>426</v>
      </c>
      <c r="S19" s="102">
        <v>238</v>
      </c>
      <c r="T19" s="102">
        <f t="shared" si="7"/>
        <v>188</v>
      </c>
      <c r="U19" s="102"/>
      <c r="V19" s="102">
        <v>314</v>
      </c>
      <c r="W19" s="102">
        <v>183</v>
      </c>
      <c r="X19" s="102">
        <f t="shared" si="8"/>
        <v>131</v>
      </c>
      <c r="Y19" s="102"/>
      <c r="Z19" s="102">
        <v>59</v>
      </c>
      <c r="AA19" s="102">
        <v>33</v>
      </c>
      <c r="AB19" s="102">
        <f t="shared" si="9"/>
        <v>26</v>
      </c>
    </row>
    <row r="20" spans="1:30" x14ac:dyDescent="0.35">
      <c r="A20" s="95" t="s">
        <v>290</v>
      </c>
      <c r="B20" s="102">
        <f t="shared" si="1"/>
        <v>614</v>
      </c>
      <c r="C20" s="102">
        <f t="shared" si="2"/>
        <v>338</v>
      </c>
      <c r="D20" s="102">
        <f t="shared" si="3"/>
        <v>276</v>
      </c>
      <c r="E20" s="102"/>
      <c r="F20" s="102">
        <v>4</v>
      </c>
      <c r="G20" s="102">
        <v>3</v>
      </c>
      <c r="H20" s="102">
        <f t="shared" si="4"/>
        <v>1</v>
      </c>
      <c r="I20" s="102"/>
      <c r="J20" s="102">
        <v>255</v>
      </c>
      <c r="K20" s="102">
        <v>143</v>
      </c>
      <c r="L20" s="102">
        <f t="shared" si="5"/>
        <v>112</v>
      </c>
      <c r="M20" s="102"/>
      <c r="N20" s="102">
        <v>136</v>
      </c>
      <c r="O20" s="102">
        <v>71</v>
      </c>
      <c r="P20" s="102">
        <f t="shared" si="6"/>
        <v>65</v>
      </c>
      <c r="Q20" s="102"/>
      <c r="R20" s="102">
        <v>140</v>
      </c>
      <c r="S20" s="102">
        <v>74</v>
      </c>
      <c r="T20" s="102">
        <f t="shared" si="7"/>
        <v>66</v>
      </c>
      <c r="U20" s="102"/>
      <c r="V20" s="102">
        <v>69</v>
      </c>
      <c r="W20" s="102">
        <v>42</v>
      </c>
      <c r="X20" s="102">
        <f t="shared" si="8"/>
        <v>27</v>
      </c>
      <c r="Y20" s="102"/>
      <c r="Z20" s="102">
        <v>10</v>
      </c>
      <c r="AA20" s="102">
        <v>5</v>
      </c>
      <c r="AB20" s="102">
        <f t="shared" si="9"/>
        <v>5</v>
      </c>
    </row>
    <row r="21" spans="1:30" x14ac:dyDescent="0.35">
      <c r="A21" s="95" t="s">
        <v>291</v>
      </c>
      <c r="B21" s="102">
        <f t="shared" si="1"/>
        <v>1805</v>
      </c>
      <c r="C21" s="102">
        <f t="shared" si="2"/>
        <v>1044</v>
      </c>
      <c r="D21" s="102">
        <f t="shared" si="3"/>
        <v>761</v>
      </c>
      <c r="E21" s="102"/>
      <c r="F21" s="102">
        <v>34</v>
      </c>
      <c r="G21" s="102">
        <v>20</v>
      </c>
      <c r="H21" s="102">
        <f t="shared" si="4"/>
        <v>14</v>
      </c>
      <c r="I21" s="102"/>
      <c r="J21" s="102">
        <v>626</v>
      </c>
      <c r="K21" s="102">
        <v>362</v>
      </c>
      <c r="L21" s="102">
        <f t="shared" si="5"/>
        <v>264</v>
      </c>
      <c r="M21" s="102"/>
      <c r="N21" s="102">
        <v>485</v>
      </c>
      <c r="O21" s="102">
        <v>259</v>
      </c>
      <c r="P21" s="102">
        <f t="shared" si="6"/>
        <v>226</v>
      </c>
      <c r="Q21" s="102"/>
      <c r="R21" s="102">
        <v>360</v>
      </c>
      <c r="S21" s="102">
        <v>208</v>
      </c>
      <c r="T21" s="102">
        <f t="shared" si="7"/>
        <v>152</v>
      </c>
      <c r="U21" s="102"/>
      <c r="V21" s="102">
        <v>242</v>
      </c>
      <c r="W21" s="102">
        <v>154</v>
      </c>
      <c r="X21" s="102">
        <f t="shared" si="8"/>
        <v>88</v>
      </c>
      <c r="Y21" s="102"/>
      <c r="Z21" s="102">
        <v>58</v>
      </c>
      <c r="AA21" s="102">
        <v>41</v>
      </c>
      <c r="AB21" s="102">
        <f t="shared" si="9"/>
        <v>17</v>
      </c>
    </row>
    <row r="22" spans="1:30" x14ac:dyDescent="0.35">
      <c r="A22" s="95" t="s">
        <v>292</v>
      </c>
      <c r="B22" s="102">
        <f t="shared" si="1"/>
        <v>290</v>
      </c>
      <c r="C22" s="102">
        <f t="shared" si="2"/>
        <v>169</v>
      </c>
      <c r="D22" s="102">
        <f>L22+P22+T22+X22+AB22</f>
        <v>121</v>
      </c>
      <c r="E22" s="102"/>
      <c r="F22" s="102">
        <v>1</v>
      </c>
      <c r="G22" s="102">
        <v>1</v>
      </c>
      <c r="H22" s="102" t="s">
        <v>276</v>
      </c>
      <c r="I22" s="102"/>
      <c r="J22" s="102">
        <v>86</v>
      </c>
      <c r="K22" s="102">
        <v>46</v>
      </c>
      <c r="L22" s="102">
        <f t="shared" si="5"/>
        <v>40</v>
      </c>
      <c r="M22" s="102"/>
      <c r="N22" s="102">
        <v>77</v>
      </c>
      <c r="O22" s="102">
        <v>49</v>
      </c>
      <c r="P22" s="102">
        <f t="shared" si="6"/>
        <v>28</v>
      </c>
      <c r="Q22" s="102"/>
      <c r="R22" s="102">
        <v>70</v>
      </c>
      <c r="S22" s="102">
        <v>39</v>
      </c>
      <c r="T22" s="102">
        <f t="shared" si="7"/>
        <v>31</v>
      </c>
      <c r="U22" s="102"/>
      <c r="V22" s="102">
        <v>52</v>
      </c>
      <c r="W22" s="102">
        <v>32</v>
      </c>
      <c r="X22" s="102">
        <f t="shared" si="8"/>
        <v>20</v>
      </c>
      <c r="Y22" s="102"/>
      <c r="Z22" s="102">
        <v>4</v>
      </c>
      <c r="AA22" s="102">
        <v>2</v>
      </c>
      <c r="AB22" s="102">
        <f t="shared" si="9"/>
        <v>2</v>
      </c>
    </row>
    <row r="23" spans="1:30" x14ac:dyDescent="0.35">
      <c r="A23" s="122" t="s">
        <v>293</v>
      </c>
      <c r="B23" s="102">
        <f t="shared" si="1"/>
        <v>1033</v>
      </c>
      <c r="C23" s="102">
        <f t="shared" si="2"/>
        <v>550</v>
      </c>
      <c r="D23" s="102">
        <f t="shared" si="3"/>
        <v>483</v>
      </c>
      <c r="E23" s="102"/>
      <c r="F23" s="102">
        <v>6</v>
      </c>
      <c r="G23" s="102">
        <v>2</v>
      </c>
      <c r="H23" s="102">
        <f t="shared" si="4"/>
        <v>4</v>
      </c>
      <c r="I23" s="102"/>
      <c r="J23" s="102">
        <v>471</v>
      </c>
      <c r="K23" s="102">
        <v>249</v>
      </c>
      <c r="L23" s="102">
        <f t="shared" si="5"/>
        <v>222</v>
      </c>
      <c r="M23" s="102"/>
      <c r="N23" s="102">
        <v>167</v>
      </c>
      <c r="O23" s="102">
        <v>81</v>
      </c>
      <c r="P23" s="102">
        <f t="shared" si="6"/>
        <v>86</v>
      </c>
      <c r="Q23" s="102"/>
      <c r="R23" s="102">
        <v>211</v>
      </c>
      <c r="S23" s="102">
        <v>111</v>
      </c>
      <c r="T23" s="102">
        <f t="shared" si="7"/>
        <v>100</v>
      </c>
      <c r="U23" s="102"/>
      <c r="V23" s="102">
        <v>138</v>
      </c>
      <c r="W23" s="102">
        <v>87</v>
      </c>
      <c r="X23" s="102">
        <f t="shared" si="8"/>
        <v>51</v>
      </c>
      <c r="Y23" s="102"/>
      <c r="Z23" s="102">
        <v>40</v>
      </c>
      <c r="AA23" s="102">
        <v>20</v>
      </c>
      <c r="AB23" s="102">
        <f t="shared" si="9"/>
        <v>20</v>
      </c>
    </row>
    <row r="24" spans="1:30" x14ac:dyDescent="0.35">
      <c r="A24" s="95" t="s">
        <v>294</v>
      </c>
      <c r="B24" s="102">
        <f t="shared" si="1"/>
        <v>705</v>
      </c>
      <c r="C24" s="102">
        <f t="shared" si="2"/>
        <v>374</v>
      </c>
      <c r="D24" s="102">
        <f t="shared" si="3"/>
        <v>331</v>
      </c>
      <c r="E24" s="102"/>
      <c r="F24" s="102">
        <v>16</v>
      </c>
      <c r="G24" s="102">
        <v>12</v>
      </c>
      <c r="H24" s="102">
        <f t="shared" si="4"/>
        <v>4</v>
      </c>
      <c r="I24" s="102"/>
      <c r="J24" s="102">
        <v>159</v>
      </c>
      <c r="K24" s="102">
        <v>85</v>
      </c>
      <c r="L24" s="102">
        <f t="shared" si="5"/>
        <v>74</v>
      </c>
      <c r="M24" s="102"/>
      <c r="N24" s="102">
        <v>146</v>
      </c>
      <c r="O24" s="102">
        <v>73</v>
      </c>
      <c r="P24" s="102">
        <f t="shared" si="6"/>
        <v>73</v>
      </c>
      <c r="Q24" s="102"/>
      <c r="R24" s="102">
        <v>182</v>
      </c>
      <c r="S24" s="102">
        <v>111</v>
      </c>
      <c r="T24" s="102">
        <f t="shared" si="7"/>
        <v>71</v>
      </c>
      <c r="U24" s="102"/>
      <c r="V24" s="102">
        <v>137</v>
      </c>
      <c r="W24" s="102">
        <v>61</v>
      </c>
      <c r="X24" s="102">
        <f t="shared" si="8"/>
        <v>76</v>
      </c>
      <c r="Y24" s="102"/>
      <c r="Z24" s="102">
        <v>65</v>
      </c>
      <c r="AA24" s="102">
        <v>32</v>
      </c>
      <c r="AB24" s="102">
        <f t="shared" si="9"/>
        <v>33</v>
      </c>
    </row>
    <row r="25" spans="1:30" x14ac:dyDescent="0.35">
      <c r="A25" s="95" t="s">
        <v>295</v>
      </c>
      <c r="B25" s="102">
        <f t="shared" si="1"/>
        <v>800</v>
      </c>
      <c r="C25" s="102">
        <f t="shared" si="2"/>
        <v>448</v>
      </c>
      <c r="D25" s="102">
        <f t="shared" si="3"/>
        <v>352</v>
      </c>
      <c r="E25" s="102"/>
      <c r="F25" s="102">
        <v>10</v>
      </c>
      <c r="G25" s="102">
        <v>7</v>
      </c>
      <c r="H25" s="102">
        <f t="shared" si="4"/>
        <v>3</v>
      </c>
      <c r="I25" s="102"/>
      <c r="J25" s="102">
        <v>355</v>
      </c>
      <c r="K25" s="102">
        <v>203</v>
      </c>
      <c r="L25" s="102">
        <f t="shared" si="5"/>
        <v>152</v>
      </c>
      <c r="M25" s="102"/>
      <c r="N25" s="102">
        <v>120</v>
      </c>
      <c r="O25" s="102">
        <v>61</v>
      </c>
      <c r="P25" s="102">
        <f t="shared" si="6"/>
        <v>59</v>
      </c>
      <c r="Q25" s="102"/>
      <c r="R25" s="102">
        <v>171</v>
      </c>
      <c r="S25" s="102">
        <v>92</v>
      </c>
      <c r="T25" s="102">
        <f t="shared" si="7"/>
        <v>79</v>
      </c>
      <c r="U25" s="102"/>
      <c r="V25" s="102">
        <v>108</v>
      </c>
      <c r="W25" s="102">
        <v>62</v>
      </c>
      <c r="X25" s="102">
        <f t="shared" si="8"/>
        <v>46</v>
      </c>
      <c r="Y25" s="102"/>
      <c r="Z25" s="102">
        <v>36</v>
      </c>
      <c r="AA25" s="102">
        <v>23</v>
      </c>
      <c r="AB25" s="102">
        <f t="shared" si="9"/>
        <v>13</v>
      </c>
    </row>
    <row r="26" spans="1:30" x14ac:dyDescent="0.35">
      <c r="A26" s="95" t="s">
        <v>296</v>
      </c>
      <c r="B26" s="102">
        <f t="shared" si="1"/>
        <v>406</v>
      </c>
      <c r="C26" s="102">
        <f t="shared" si="2"/>
        <v>246</v>
      </c>
      <c r="D26" s="102">
        <f t="shared" si="3"/>
        <v>160</v>
      </c>
      <c r="E26" s="102"/>
      <c r="F26" s="102">
        <v>13</v>
      </c>
      <c r="G26" s="102">
        <v>10</v>
      </c>
      <c r="H26" s="102">
        <f t="shared" si="4"/>
        <v>3</v>
      </c>
      <c r="I26" s="102"/>
      <c r="J26" s="102">
        <v>156</v>
      </c>
      <c r="K26" s="102">
        <v>98</v>
      </c>
      <c r="L26" s="102">
        <f t="shared" si="5"/>
        <v>58</v>
      </c>
      <c r="M26" s="102"/>
      <c r="N26" s="102">
        <v>99</v>
      </c>
      <c r="O26" s="102">
        <v>57</v>
      </c>
      <c r="P26" s="102">
        <f t="shared" si="6"/>
        <v>42</v>
      </c>
      <c r="Q26" s="102"/>
      <c r="R26" s="102">
        <v>86</v>
      </c>
      <c r="S26" s="102">
        <v>50</v>
      </c>
      <c r="T26" s="102">
        <f t="shared" si="7"/>
        <v>36</v>
      </c>
      <c r="U26" s="102"/>
      <c r="V26" s="102">
        <v>42</v>
      </c>
      <c r="W26" s="102">
        <v>25</v>
      </c>
      <c r="X26" s="102">
        <f t="shared" si="8"/>
        <v>17</v>
      </c>
      <c r="Y26" s="102"/>
      <c r="Z26" s="102">
        <v>10</v>
      </c>
      <c r="AA26" s="102">
        <v>6</v>
      </c>
      <c r="AB26" s="102">
        <f t="shared" si="9"/>
        <v>4</v>
      </c>
    </row>
    <row r="27" spans="1:30" x14ac:dyDescent="0.35">
      <c r="A27" s="95" t="s">
        <v>297</v>
      </c>
      <c r="B27" s="102">
        <f t="shared" si="1"/>
        <v>579</v>
      </c>
      <c r="C27" s="102">
        <f t="shared" si="2"/>
        <v>353</v>
      </c>
      <c r="D27" s="102">
        <f>L27+P27+T27+X27+AB27</f>
        <v>226</v>
      </c>
      <c r="E27" s="102"/>
      <c r="F27" s="102">
        <v>2</v>
      </c>
      <c r="G27" s="102">
        <v>2</v>
      </c>
      <c r="H27" s="102" t="s">
        <v>276</v>
      </c>
      <c r="I27" s="102"/>
      <c r="J27" s="102">
        <v>204</v>
      </c>
      <c r="K27" s="102">
        <v>118</v>
      </c>
      <c r="L27" s="102">
        <f t="shared" si="5"/>
        <v>86</v>
      </c>
      <c r="M27" s="102"/>
      <c r="N27" s="102">
        <v>149</v>
      </c>
      <c r="O27" s="102">
        <v>91</v>
      </c>
      <c r="P27" s="102">
        <f t="shared" si="6"/>
        <v>58</v>
      </c>
      <c r="Q27" s="102"/>
      <c r="R27" s="102">
        <v>130</v>
      </c>
      <c r="S27" s="102">
        <v>82</v>
      </c>
      <c r="T27" s="102">
        <f t="shared" si="7"/>
        <v>48</v>
      </c>
      <c r="U27" s="102"/>
      <c r="V27" s="102">
        <v>87</v>
      </c>
      <c r="W27" s="102">
        <v>54</v>
      </c>
      <c r="X27" s="102">
        <f t="shared" si="8"/>
        <v>33</v>
      </c>
      <c r="Y27" s="102"/>
      <c r="Z27" s="102">
        <v>7</v>
      </c>
      <c r="AA27" s="102">
        <v>6</v>
      </c>
      <c r="AB27" s="102">
        <f t="shared" si="9"/>
        <v>1</v>
      </c>
    </row>
    <row r="28" spans="1:30" x14ac:dyDescent="0.35">
      <c r="A28" s="95" t="s">
        <v>298</v>
      </c>
      <c r="B28" s="102">
        <f t="shared" si="1"/>
        <v>183</v>
      </c>
      <c r="C28" s="102">
        <f>K28+O28+S28+W28+AA28</f>
        <v>114</v>
      </c>
      <c r="D28" s="102">
        <f>H28+L28+P28+T28+X28</f>
        <v>69</v>
      </c>
      <c r="E28" s="102"/>
      <c r="F28" s="102">
        <v>1</v>
      </c>
      <c r="G28" s="102" t="s">
        <v>276</v>
      </c>
      <c r="H28" s="102">
        <f>F28</f>
        <v>1</v>
      </c>
      <c r="I28" s="102"/>
      <c r="J28" s="102">
        <v>40</v>
      </c>
      <c r="K28" s="102">
        <v>23</v>
      </c>
      <c r="L28" s="102">
        <f t="shared" si="5"/>
        <v>17</v>
      </c>
      <c r="M28" s="102"/>
      <c r="N28" s="102">
        <v>60</v>
      </c>
      <c r="O28" s="102">
        <v>32</v>
      </c>
      <c r="P28" s="102">
        <f t="shared" si="6"/>
        <v>28</v>
      </c>
      <c r="Q28" s="102"/>
      <c r="R28" s="102">
        <v>50</v>
      </c>
      <c r="S28" s="102">
        <v>35</v>
      </c>
      <c r="T28" s="102">
        <f t="shared" si="7"/>
        <v>15</v>
      </c>
      <c r="U28" s="102"/>
      <c r="V28" s="102">
        <v>25</v>
      </c>
      <c r="W28" s="102">
        <v>17</v>
      </c>
      <c r="X28" s="102">
        <f t="shared" si="8"/>
        <v>8</v>
      </c>
      <c r="Y28" s="102"/>
      <c r="Z28" s="102">
        <v>7</v>
      </c>
      <c r="AA28" s="102">
        <v>7</v>
      </c>
      <c r="AB28" s="102" t="s">
        <v>276</v>
      </c>
    </row>
    <row r="29" spans="1:30" x14ac:dyDescent="0.35">
      <c r="A29" s="95" t="s">
        <v>299</v>
      </c>
      <c r="B29" s="102">
        <f t="shared" si="1"/>
        <v>423</v>
      </c>
      <c r="C29" s="102">
        <f t="shared" si="2"/>
        <v>234</v>
      </c>
      <c r="D29" s="102">
        <f t="shared" si="3"/>
        <v>189</v>
      </c>
      <c r="E29" s="102"/>
      <c r="F29" s="102">
        <v>6</v>
      </c>
      <c r="G29" s="102">
        <v>3</v>
      </c>
      <c r="H29" s="102">
        <f t="shared" si="4"/>
        <v>3</v>
      </c>
      <c r="I29" s="102"/>
      <c r="J29" s="102">
        <v>134</v>
      </c>
      <c r="K29" s="102">
        <v>69</v>
      </c>
      <c r="L29" s="102">
        <f t="shared" si="5"/>
        <v>65</v>
      </c>
      <c r="M29" s="102"/>
      <c r="N29" s="102">
        <v>130</v>
      </c>
      <c r="O29" s="102">
        <v>73</v>
      </c>
      <c r="P29" s="102">
        <f t="shared" si="6"/>
        <v>57</v>
      </c>
      <c r="Q29" s="102"/>
      <c r="R29" s="102">
        <v>110</v>
      </c>
      <c r="S29" s="102">
        <v>58</v>
      </c>
      <c r="T29" s="102">
        <f t="shared" si="7"/>
        <v>52</v>
      </c>
      <c r="U29" s="102"/>
      <c r="V29" s="102">
        <v>35</v>
      </c>
      <c r="W29" s="102">
        <v>25</v>
      </c>
      <c r="X29" s="102">
        <f t="shared" si="8"/>
        <v>10</v>
      </c>
      <c r="Y29" s="102"/>
      <c r="Z29" s="102">
        <v>8</v>
      </c>
      <c r="AA29" s="102">
        <v>6</v>
      </c>
      <c r="AB29" s="102">
        <f t="shared" si="9"/>
        <v>2</v>
      </c>
    </row>
    <row r="30" spans="1:30" x14ac:dyDescent="0.35">
      <c r="A30" s="95" t="s">
        <v>300</v>
      </c>
      <c r="B30" s="102">
        <f t="shared" si="1"/>
        <v>288</v>
      </c>
      <c r="C30" s="102">
        <f t="shared" si="2"/>
        <v>153</v>
      </c>
      <c r="D30" s="102">
        <f>L30+P30+T30+X30+AB30</f>
        <v>135</v>
      </c>
      <c r="E30" s="102"/>
      <c r="F30" s="102">
        <v>1</v>
      </c>
      <c r="G30" s="102">
        <v>1</v>
      </c>
      <c r="H30" s="102" t="s">
        <v>276</v>
      </c>
      <c r="I30" s="102"/>
      <c r="J30" s="102">
        <v>94</v>
      </c>
      <c r="K30" s="102">
        <v>53</v>
      </c>
      <c r="L30" s="102">
        <f t="shared" si="5"/>
        <v>41</v>
      </c>
      <c r="M30" s="102"/>
      <c r="N30" s="102">
        <v>60</v>
      </c>
      <c r="O30" s="102">
        <v>33</v>
      </c>
      <c r="P30" s="102">
        <f t="shared" si="6"/>
        <v>27</v>
      </c>
      <c r="Q30" s="102"/>
      <c r="R30" s="102">
        <v>84</v>
      </c>
      <c r="S30" s="102">
        <v>40</v>
      </c>
      <c r="T30" s="102">
        <f t="shared" si="7"/>
        <v>44</v>
      </c>
      <c r="U30" s="102"/>
      <c r="V30" s="102">
        <v>44</v>
      </c>
      <c r="W30" s="102">
        <v>24</v>
      </c>
      <c r="X30" s="102">
        <f t="shared" si="8"/>
        <v>20</v>
      </c>
      <c r="Y30" s="102"/>
      <c r="Z30" s="102">
        <v>5</v>
      </c>
      <c r="AA30" s="102">
        <v>2</v>
      </c>
      <c r="AB30" s="102">
        <f t="shared" si="9"/>
        <v>3</v>
      </c>
      <c r="AD30" s="107"/>
    </row>
    <row r="31" spans="1:30" x14ac:dyDescent="0.35">
      <c r="A31" s="95" t="s">
        <v>301</v>
      </c>
      <c r="B31" s="102">
        <f t="shared" si="1"/>
        <v>718</v>
      </c>
      <c r="C31" s="102">
        <f t="shared" si="2"/>
        <v>402</v>
      </c>
      <c r="D31" s="102">
        <f t="shared" si="3"/>
        <v>316</v>
      </c>
      <c r="E31" s="102"/>
      <c r="F31" s="102">
        <v>10</v>
      </c>
      <c r="G31" s="102">
        <v>2</v>
      </c>
      <c r="H31" s="102">
        <f t="shared" si="4"/>
        <v>8</v>
      </c>
      <c r="I31" s="102"/>
      <c r="J31" s="102">
        <v>274</v>
      </c>
      <c r="K31" s="102">
        <v>140</v>
      </c>
      <c r="L31" s="102">
        <f t="shared" si="5"/>
        <v>134</v>
      </c>
      <c r="M31" s="102"/>
      <c r="N31" s="102">
        <v>163</v>
      </c>
      <c r="O31" s="102">
        <v>105</v>
      </c>
      <c r="P31" s="102">
        <f t="shared" si="6"/>
        <v>58</v>
      </c>
      <c r="Q31" s="102"/>
      <c r="R31" s="102">
        <v>176</v>
      </c>
      <c r="S31" s="102">
        <v>104</v>
      </c>
      <c r="T31" s="102">
        <f t="shared" si="7"/>
        <v>72</v>
      </c>
      <c r="U31" s="102"/>
      <c r="V31" s="102">
        <v>88</v>
      </c>
      <c r="W31" s="102">
        <v>50</v>
      </c>
      <c r="X31" s="102">
        <f t="shared" si="8"/>
        <v>38</v>
      </c>
      <c r="Y31" s="102"/>
      <c r="Z31" s="102">
        <v>7</v>
      </c>
      <c r="AA31" s="102">
        <v>1</v>
      </c>
      <c r="AB31" s="102">
        <f t="shared" si="9"/>
        <v>6</v>
      </c>
      <c r="AD31" s="107"/>
    </row>
    <row r="32" spans="1:30" x14ac:dyDescent="0.35">
      <c r="A32" s="95" t="s">
        <v>302</v>
      </c>
      <c r="B32" s="102">
        <f t="shared" si="1"/>
        <v>692</v>
      </c>
      <c r="C32" s="102">
        <f t="shared" si="2"/>
        <v>391</v>
      </c>
      <c r="D32" s="102">
        <f t="shared" si="3"/>
        <v>301</v>
      </c>
      <c r="E32" s="102"/>
      <c r="F32" s="102">
        <v>13</v>
      </c>
      <c r="G32" s="102">
        <v>10</v>
      </c>
      <c r="H32" s="102">
        <f t="shared" si="4"/>
        <v>3</v>
      </c>
      <c r="I32" s="102"/>
      <c r="J32" s="102">
        <v>259</v>
      </c>
      <c r="K32" s="102">
        <v>146</v>
      </c>
      <c r="L32" s="102">
        <f t="shared" si="5"/>
        <v>113</v>
      </c>
      <c r="M32" s="102"/>
      <c r="N32" s="102">
        <v>198</v>
      </c>
      <c r="O32" s="102">
        <v>108</v>
      </c>
      <c r="P32" s="102">
        <f t="shared" si="6"/>
        <v>90</v>
      </c>
      <c r="Q32" s="102"/>
      <c r="R32" s="102">
        <v>160</v>
      </c>
      <c r="S32" s="102">
        <v>85</v>
      </c>
      <c r="T32" s="102">
        <f t="shared" si="7"/>
        <v>75</v>
      </c>
      <c r="U32" s="102"/>
      <c r="V32" s="102">
        <v>48</v>
      </c>
      <c r="W32" s="102">
        <v>33</v>
      </c>
      <c r="X32" s="102">
        <f t="shared" si="8"/>
        <v>15</v>
      </c>
      <c r="Y32" s="102"/>
      <c r="Z32" s="102">
        <v>14</v>
      </c>
      <c r="AA32" s="102">
        <v>9</v>
      </c>
      <c r="AB32" s="102">
        <f t="shared" si="9"/>
        <v>5</v>
      </c>
      <c r="AD32" s="107"/>
    </row>
    <row r="33" spans="1:30" x14ac:dyDescent="0.35">
      <c r="A33" s="95" t="s">
        <v>303</v>
      </c>
      <c r="B33" s="102">
        <f t="shared" si="1"/>
        <v>571</v>
      </c>
      <c r="C33" s="102">
        <f t="shared" si="2"/>
        <v>355</v>
      </c>
      <c r="D33" s="102">
        <f>L33+P33+T33+X33+AB33</f>
        <v>216</v>
      </c>
      <c r="E33" s="102"/>
      <c r="F33" s="102">
        <v>1</v>
      </c>
      <c r="G33" s="102">
        <v>1</v>
      </c>
      <c r="H33" s="102" t="s">
        <v>276</v>
      </c>
      <c r="I33" s="102"/>
      <c r="J33" s="102">
        <v>182</v>
      </c>
      <c r="K33" s="102">
        <v>105</v>
      </c>
      <c r="L33" s="102">
        <f t="shared" si="5"/>
        <v>77</v>
      </c>
      <c r="M33" s="102"/>
      <c r="N33" s="102">
        <v>154</v>
      </c>
      <c r="O33" s="102">
        <v>102</v>
      </c>
      <c r="P33" s="102">
        <f t="shared" si="6"/>
        <v>52</v>
      </c>
      <c r="Q33" s="102"/>
      <c r="R33" s="102">
        <v>165</v>
      </c>
      <c r="S33" s="102">
        <v>103</v>
      </c>
      <c r="T33" s="102">
        <f t="shared" si="7"/>
        <v>62</v>
      </c>
      <c r="U33" s="102"/>
      <c r="V33" s="102">
        <v>62</v>
      </c>
      <c r="W33" s="102">
        <v>39</v>
      </c>
      <c r="X33" s="102">
        <f t="shared" si="8"/>
        <v>23</v>
      </c>
      <c r="Y33" s="102"/>
      <c r="Z33" s="102">
        <v>7</v>
      </c>
      <c r="AA33" s="102">
        <v>5</v>
      </c>
      <c r="AB33" s="102">
        <f t="shared" si="9"/>
        <v>2</v>
      </c>
      <c r="AD33" s="107"/>
    </row>
    <row r="34" spans="1:30" x14ac:dyDescent="0.35">
      <c r="A34" s="95" t="s">
        <v>304</v>
      </c>
      <c r="B34" s="102">
        <f t="shared" si="1"/>
        <v>467</v>
      </c>
      <c r="C34" s="102">
        <f t="shared" si="2"/>
        <v>285</v>
      </c>
      <c r="D34" s="102">
        <f t="shared" si="3"/>
        <v>182</v>
      </c>
      <c r="E34" s="102"/>
      <c r="F34" s="102">
        <v>5</v>
      </c>
      <c r="G34" s="102">
        <v>3</v>
      </c>
      <c r="H34" s="102">
        <f t="shared" si="4"/>
        <v>2</v>
      </c>
      <c r="I34" s="102"/>
      <c r="J34" s="102">
        <v>151</v>
      </c>
      <c r="K34" s="102">
        <v>98</v>
      </c>
      <c r="L34" s="102">
        <f t="shared" si="5"/>
        <v>53</v>
      </c>
      <c r="M34" s="102"/>
      <c r="N34" s="102">
        <v>109</v>
      </c>
      <c r="O34" s="102">
        <v>65</v>
      </c>
      <c r="P34" s="102">
        <f t="shared" si="6"/>
        <v>44</v>
      </c>
      <c r="Q34" s="102"/>
      <c r="R34" s="102">
        <v>121</v>
      </c>
      <c r="S34" s="102">
        <v>77</v>
      </c>
      <c r="T34" s="102">
        <f t="shared" si="7"/>
        <v>44</v>
      </c>
      <c r="U34" s="102"/>
      <c r="V34" s="102">
        <v>57</v>
      </c>
      <c r="W34" s="102">
        <v>30</v>
      </c>
      <c r="X34" s="102">
        <f t="shared" si="8"/>
        <v>27</v>
      </c>
      <c r="Y34" s="102"/>
      <c r="Z34" s="102">
        <v>24</v>
      </c>
      <c r="AA34" s="102">
        <v>12</v>
      </c>
      <c r="AB34" s="102">
        <f t="shared" si="9"/>
        <v>12</v>
      </c>
      <c r="AD34" s="107"/>
    </row>
    <row r="35" spans="1:30" x14ac:dyDescent="0.35">
      <c r="A35" s="95" t="s">
        <v>305</v>
      </c>
      <c r="B35" s="102">
        <f t="shared" si="1"/>
        <v>111</v>
      </c>
      <c r="C35" s="102">
        <f>K35+O35+S35+W35+AA35</f>
        <v>63</v>
      </c>
      <c r="D35" s="102">
        <f>H35+L35+P35+T35+X35</f>
        <v>48</v>
      </c>
      <c r="E35" s="102"/>
      <c r="F35" s="102">
        <v>4</v>
      </c>
      <c r="G35" s="102" t="s">
        <v>276</v>
      </c>
      <c r="H35" s="102">
        <f>F35</f>
        <v>4</v>
      </c>
      <c r="I35" s="102"/>
      <c r="J35" s="102">
        <v>33</v>
      </c>
      <c r="K35" s="102">
        <v>23</v>
      </c>
      <c r="L35" s="102">
        <f t="shared" si="5"/>
        <v>10</v>
      </c>
      <c r="M35" s="102"/>
      <c r="N35" s="102">
        <v>27</v>
      </c>
      <c r="O35" s="102">
        <v>14</v>
      </c>
      <c r="P35" s="102">
        <f t="shared" si="6"/>
        <v>13</v>
      </c>
      <c r="Q35" s="102"/>
      <c r="R35" s="102">
        <v>35</v>
      </c>
      <c r="S35" s="102">
        <v>20</v>
      </c>
      <c r="T35" s="102">
        <f t="shared" si="7"/>
        <v>15</v>
      </c>
      <c r="U35" s="102"/>
      <c r="V35" s="102">
        <v>11</v>
      </c>
      <c r="W35" s="102">
        <v>5</v>
      </c>
      <c r="X35" s="102">
        <f t="shared" si="8"/>
        <v>6</v>
      </c>
      <c r="Y35" s="102"/>
      <c r="Z35" s="102">
        <v>1</v>
      </c>
      <c r="AA35" s="102">
        <v>1</v>
      </c>
      <c r="AB35" s="102" t="s">
        <v>276</v>
      </c>
      <c r="AD35" s="107"/>
    </row>
    <row r="36" spans="1:30" x14ac:dyDescent="0.35">
      <c r="A36" s="95" t="s">
        <v>306</v>
      </c>
      <c r="B36" s="102">
        <f t="shared" si="1"/>
        <v>908</v>
      </c>
      <c r="C36" s="102">
        <f t="shared" si="2"/>
        <v>552</v>
      </c>
      <c r="D36" s="102">
        <f t="shared" si="3"/>
        <v>356</v>
      </c>
      <c r="E36" s="102"/>
      <c r="F36" s="102">
        <v>14</v>
      </c>
      <c r="G36" s="102">
        <v>6</v>
      </c>
      <c r="H36" s="102">
        <f t="shared" si="4"/>
        <v>8</v>
      </c>
      <c r="I36" s="102"/>
      <c r="J36" s="102">
        <v>221</v>
      </c>
      <c r="K36" s="102">
        <v>124</v>
      </c>
      <c r="L36" s="102">
        <f t="shared" si="5"/>
        <v>97</v>
      </c>
      <c r="M36" s="102"/>
      <c r="N36" s="102">
        <v>263</v>
      </c>
      <c r="O36" s="102">
        <v>151</v>
      </c>
      <c r="P36" s="102">
        <f t="shared" si="6"/>
        <v>112</v>
      </c>
      <c r="Q36" s="102"/>
      <c r="R36" s="102">
        <v>210</v>
      </c>
      <c r="S36" s="102">
        <v>138</v>
      </c>
      <c r="T36" s="102">
        <f t="shared" si="7"/>
        <v>72</v>
      </c>
      <c r="U36" s="102"/>
      <c r="V36" s="102">
        <v>158</v>
      </c>
      <c r="W36" s="102">
        <v>109</v>
      </c>
      <c r="X36" s="102">
        <f t="shared" si="8"/>
        <v>49</v>
      </c>
      <c r="Y36" s="102"/>
      <c r="Z36" s="102">
        <v>42</v>
      </c>
      <c r="AA36" s="102">
        <v>24</v>
      </c>
      <c r="AB36" s="102">
        <f t="shared" si="9"/>
        <v>18</v>
      </c>
      <c r="AD36" s="107"/>
    </row>
    <row r="37" spans="1:30" x14ac:dyDescent="0.35">
      <c r="A37" s="95" t="s">
        <v>307</v>
      </c>
      <c r="B37" s="102">
        <f t="shared" si="1"/>
        <v>986</v>
      </c>
      <c r="C37" s="102">
        <f t="shared" si="2"/>
        <v>606</v>
      </c>
      <c r="D37" s="102">
        <f t="shared" si="3"/>
        <v>380</v>
      </c>
      <c r="E37" s="102"/>
      <c r="F37" s="102">
        <v>6</v>
      </c>
      <c r="G37" s="102">
        <v>3</v>
      </c>
      <c r="H37" s="102">
        <f t="shared" si="4"/>
        <v>3</v>
      </c>
      <c r="I37" s="102"/>
      <c r="J37" s="102">
        <v>299</v>
      </c>
      <c r="K37" s="102">
        <v>176</v>
      </c>
      <c r="L37" s="102">
        <f t="shared" si="5"/>
        <v>123</v>
      </c>
      <c r="M37" s="102"/>
      <c r="N37" s="102">
        <v>239</v>
      </c>
      <c r="O37" s="102">
        <v>146</v>
      </c>
      <c r="P37" s="102">
        <f t="shared" si="6"/>
        <v>93</v>
      </c>
      <c r="Q37" s="102"/>
      <c r="R37" s="102">
        <v>241</v>
      </c>
      <c r="S37" s="102">
        <v>146</v>
      </c>
      <c r="T37" s="102">
        <f t="shared" si="7"/>
        <v>95</v>
      </c>
      <c r="U37" s="102"/>
      <c r="V37" s="102">
        <v>165</v>
      </c>
      <c r="W37" s="102">
        <v>112</v>
      </c>
      <c r="X37" s="102">
        <f t="shared" si="8"/>
        <v>53</v>
      </c>
      <c r="Y37" s="102"/>
      <c r="Z37" s="102">
        <v>36</v>
      </c>
      <c r="AA37" s="102">
        <v>23</v>
      </c>
      <c r="AB37" s="102">
        <f t="shared" si="9"/>
        <v>13</v>
      </c>
      <c r="AD37" s="107"/>
    </row>
    <row r="38" spans="1:30" ht="15" thickBot="1" x14ac:dyDescent="0.4">
      <c r="A38" s="123" t="s">
        <v>308</v>
      </c>
      <c r="B38" s="103">
        <f t="shared" si="1"/>
        <v>506</v>
      </c>
      <c r="C38" s="103">
        <f t="shared" si="2"/>
        <v>268</v>
      </c>
      <c r="D38" s="103">
        <f t="shared" si="3"/>
        <v>238</v>
      </c>
      <c r="E38" s="103"/>
      <c r="F38" s="103">
        <v>51</v>
      </c>
      <c r="G38" s="103">
        <v>29</v>
      </c>
      <c r="H38" s="103">
        <f t="shared" si="4"/>
        <v>22</v>
      </c>
      <c r="I38" s="103"/>
      <c r="J38" s="103">
        <v>119</v>
      </c>
      <c r="K38" s="103">
        <v>58</v>
      </c>
      <c r="L38" s="103">
        <f t="shared" si="5"/>
        <v>61</v>
      </c>
      <c r="M38" s="103"/>
      <c r="N38" s="103">
        <v>131</v>
      </c>
      <c r="O38" s="103">
        <v>74</v>
      </c>
      <c r="P38" s="103">
        <f t="shared" si="6"/>
        <v>57</v>
      </c>
      <c r="Q38" s="103"/>
      <c r="R38" s="103">
        <v>107</v>
      </c>
      <c r="S38" s="103">
        <v>63</v>
      </c>
      <c r="T38" s="103">
        <f t="shared" si="7"/>
        <v>44</v>
      </c>
      <c r="U38" s="103"/>
      <c r="V38" s="103">
        <v>63</v>
      </c>
      <c r="W38" s="103">
        <v>28</v>
      </c>
      <c r="X38" s="103">
        <f t="shared" si="8"/>
        <v>35</v>
      </c>
      <c r="Y38" s="103"/>
      <c r="Z38" s="103">
        <v>35</v>
      </c>
      <c r="AA38" s="103">
        <v>16</v>
      </c>
      <c r="AB38" s="103">
        <f t="shared" si="9"/>
        <v>19</v>
      </c>
      <c r="AD38" s="107"/>
    </row>
    <row r="39" spans="1:30" x14ac:dyDescent="0.35">
      <c r="A39" s="223" t="s">
        <v>249</v>
      </c>
      <c r="B39" s="223"/>
      <c r="C39" s="223"/>
      <c r="D39" s="223"/>
      <c r="E39" s="223"/>
      <c r="F39" s="223"/>
      <c r="G39" s="223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3"/>
      <c r="W39" s="223"/>
      <c r="X39" s="223"/>
      <c r="Y39" s="223"/>
      <c r="Z39" s="223"/>
      <c r="AA39" s="223"/>
      <c r="AB39" s="223"/>
      <c r="AD39" s="107"/>
    </row>
    <row r="40" spans="1:30" x14ac:dyDescent="0.35">
      <c r="AD40" s="107"/>
    </row>
    <row r="41" spans="1:30" x14ac:dyDescent="0.35">
      <c r="AD41" s="107"/>
    </row>
    <row r="42" spans="1:30" x14ac:dyDescent="0.35">
      <c r="AD42" s="107"/>
    </row>
    <row r="43" spans="1:30" x14ac:dyDescent="0.35">
      <c r="AD43" s="107"/>
    </row>
    <row r="44" spans="1:30" x14ac:dyDescent="0.35">
      <c r="AD44" s="107"/>
    </row>
    <row r="45" spans="1:30" x14ac:dyDescent="0.35">
      <c r="AD45" s="107"/>
    </row>
  </sheetData>
  <mergeCells count="15">
    <mergeCell ref="AD2:AD3"/>
    <mergeCell ref="A39:AB39"/>
    <mergeCell ref="R7:T7"/>
    <mergeCell ref="V7:X7"/>
    <mergeCell ref="Z7:AB7"/>
    <mergeCell ref="A7:A8"/>
    <mergeCell ref="B7:D7"/>
    <mergeCell ref="F7:H7"/>
    <mergeCell ref="J7:L7"/>
    <mergeCell ref="N7:P7"/>
    <mergeCell ref="A1:AB1"/>
    <mergeCell ref="A2:AB2"/>
    <mergeCell ref="A3:AB3"/>
    <mergeCell ref="A4:AB4"/>
    <mergeCell ref="A5:AB5"/>
  </mergeCells>
  <hyperlinks>
    <hyperlink ref="AD2" location="INDICE!A1" display="INDICE" xr:uid="{B20D46C1-80C6-4B5C-BD28-6FD77E6701CE}"/>
    <hyperlink ref="AD2:AD3" location="CONTENIDO!A1" display="Contenido" xr:uid="{6B75C05F-44DD-4708-9A51-E9966ED9CFD7}"/>
  </hyperlinks>
  <pageMargins left="0.7" right="0.7" top="0.75" bottom="0.75" header="0.3" footer="0.3"/>
  <pageSetup paperSize="9" scale="63" orientation="landscape" r:id="rId1"/>
  <ignoredErrors>
    <ignoredError sqref="H35 C35:D35 D33 D30 C28 D22 B18:D18 C16 H16 AB16 X18" formula="1"/>
  </ignoredError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1B1C65-4C00-4B60-9015-5070F022BCF0}">
  <sheetPr>
    <tabColor rgb="FFF2DAB1"/>
    <pageSetUpPr fitToPage="1"/>
  </sheetPr>
  <dimension ref="A1:AD45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9" sqref="A9:XFD9"/>
    </sheetView>
  </sheetViews>
  <sheetFormatPr baseColWidth="10" defaultColWidth="11.453125" defaultRowHeight="14.5" x14ac:dyDescent="0.35"/>
  <cols>
    <col min="1" max="1" width="18.54296875" style="113" customWidth="1"/>
    <col min="2" max="4" width="8.453125" customWidth="1"/>
    <col min="5" max="5" width="1.453125" customWidth="1"/>
    <col min="6" max="8" width="8.453125" customWidth="1"/>
    <col min="9" max="9" width="1.453125" customWidth="1"/>
    <col min="10" max="12" width="8.453125" customWidth="1"/>
    <col min="13" max="13" width="2.1796875" customWidth="1"/>
    <col min="14" max="16" width="8.453125" customWidth="1"/>
    <col min="17" max="17" width="1.81640625" customWidth="1"/>
    <col min="18" max="20" width="8.453125" customWidth="1"/>
    <col min="21" max="21" width="1.453125" customWidth="1"/>
    <col min="22" max="24" width="8.453125" customWidth="1"/>
    <col min="25" max="25" width="1.54296875" customWidth="1"/>
    <col min="26" max="28" width="8.453125" customWidth="1"/>
  </cols>
  <sheetData>
    <row r="1" spans="1:30" x14ac:dyDescent="0.35">
      <c r="A1" s="230" t="s">
        <v>312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313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196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D5" s="36"/>
    </row>
    <row r="6" spans="1:30" x14ac:dyDescent="0.35">
      <c r="A6" s="124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D6" s="36"/>
    </row>
    <row r="7" spans="1:30" x14ac:dyDescent="0.35">
      <c r="A7" s="234" t="s">
        <v>281</v>
      </c>
      <c r="B7" s="229" t="s">
        <v>214</v>
      </c>
      <c r="C7" s="229"/>
      <c r="D7" s="229"/>
      <c r="E7" s="16"/>
      <c r="F7" s="229" t="s">
        <v>216</v>
      </c>
      <c r="G7" s="229"/>
      <c r="H7" s="229"/>
      <c r="I7" s="16"/>
      <c r="J7" s="229" t="s">
        <v>217</v>
      </c>
      <c r="K7" s="229"/>
      <c r="L7" s="229"/>
      <c r="M7" s="16"/>
      <c r="N7" s="229" t="s">
        <v>218</v>
      </c>
      <c r="O7" s="229"/>
      <c r="P7" s="229"/>
      <c r="Q7" s="16"/>
      <c r="R7" s="229" t="s">
        <v>220</v>
      </c>
      <c r="S7" s="229"/>
      <c r="T7" s="229"/>
      <c r="U7" s="16"/>
      <c r="V7" s="229" t="s">
        <v>221</v>
      </c>
      <c r="W7" s="229"/>
      <c r="X7" s="229"/>
      <c r="Y7" s="16"/>
      <c r="Z7" s="229" t="s">
        <v>222</v>
      </c>
      <c r="AA7" s="229"/>
      <c r="AB7" s="229"/>
      <c r="AD7" s="36"/>
    </row>
    <row r="8" spans="1:30" x14ac:dyDescent="0.35">
      <c r="A8" s="234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D8" s="36"/>
    </row>
    <row r="9" spans="1:30" s="22" customFormat="1" x14ac:dyDescent="0.35">
      <c r="A9" s="110"/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D9" s="107"/>
    </row>
    <row r="10" spans="1:30" s="22" customFormat="1" x14ac:dyDescent="0.35">
      <c r="A10" s="110" t="s">
        <v>214</v>
      </c>
      <c r="B10" s="75">
        <v>4.281450342950893</v>
      </c>
      <c r="C10" s="75">
        <v>4.7655702091992946</v>
      </c>
      <c r="D10" s="75">
        <v>3.7702793618971504</v>
      </c>
      <c r="E10" s="75">
        <v>0</v>
      </c>
      <c r="F10" s="75">
        <v>0.42660461508629044</v>
      </c>
      <c r="G10" s="75">
        <v>0.49414051952260085</v>
      </c>
      <c r="H10" s="75">
        <v>0.35547719258332389</v>
      </c>
      <c r="I10" s="75">
        <v>0</v>
      </c>
      <c r="J10" s="75">
        <v>8.9137190082644633</v>
      </c>
      <c r="K10" s="75">
        <v>9.8188554960889256</v>
      </c>
      <c r="L10" s="75">
        <v>7.9568020456462012</v>
      </c>
      <c r="M10" s="75"/>
      <c r="N10" s="75">
        <v>6.2810193101722476</v>
      </c>
      <c r="O10" s="75">
        <v>6.9117329299913575</v>
      </c>
      <c r="P10" s="75">
        <v>5.6120548887042716</v>
      </c>
      <c r="Q10" s="75"/>
      <c r="R10" s="75">
        <v>5.2601736459748389</v>
      </c>
      <c r="S10" s="75">
        <v>5.8494544787750984</v>
      </c>
      <c r="T10" s="75">
        <v>4.6335340141857797</v>
      </c>
      <c r="U10" s="75">
        <v>0</v>
      </c>
      <c r="V10" s="75">
        <v>3.4932659932659935</v>
      </c>
      <c r="W10" s="75">
        <v>4.0400759544273432</v>
      </c>
      <c r="X10" s="75">
        <v>2.9230929553980824</v>
      </c>
      <c r="Y10" s="75"/>
      <c r="Z10" s="75">
        <v>1.0138490399470317</v>
      </c>
      <c r="AA10" s="75">
        <v>1.1188623557821304</v>
      </c>
      <c r="AB10" s="75">
        <v>0.90274229262476591</v>
      </c>
      <c r="AD10" s="107"/>
    </row>
    <row r="11" spans="1:30" s="22" customFormat="1" x14ac:dyDescent="0.35">
      <c r="A11" s="110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D11" s="107"/>
    </row>
    <row r="12" spans="1:30" x14ac:dyDescent="0.35">
      <c r="A12" s="95" t="s">
        <v>282</v>
      </c>
      <c r="B12" s="63">
        <v>5.5451781855473756</v>
      </c>
      <c r="C12" s="63">
        <v>6.2567036110117975</v>
      </c>
      <c r="D12" s="63">
        <v>4.7980177203784349</v>
      </c>
      <c r="E12" s="63"/>
      <c r="F12" s="63">
        <v>0.55904961565338918</v>
      </c>
      <c r="G12" s="63">
        <v>0.81300813008130091</v>
      </c>
      <c r="H12" s="63">
        <v>0.28860028860028858</v>
      </c>
      <c r="I12" s="63"/>
      <c r="J12" s="63">
        <v>11.32116471099522</v>
      </c>
      <c r="K12" s="63">
        <v>13.31335616438356</v>
      </c>
      <c r="L12" s="63">
        <v>9.2674315975286845</v>
      </c>
      <c r="M12" s="63"/>
      <c r="N12" s="63">
        <v>7.253296953160528</v>
      </c>
      <c r="O12" s="63">
        <v>8.0750763858577042</v>
      </c>
      <c r="P12" s="63">
        <v>6.3597532036070241</v>
      </c>
      <c r="Q12" s="63"/>
      <c r="R12" s="63">
        <v>7.4110477688224892</v>
      </c>
      <c r="S12" s="63">
        <v>8.5262345679012341</v>
      </c>
      <c r="T12" s="63">
        <v>6.2525050100200401</v>
      </c>
      <c r="U12" s="63"/>
      <c r="V12" s="63">
        <v>4.774535809018567</v>
      </c>
      <c r="W12" s="63">
        <v>4.7619047619047619</v>
      </c>
      <c r="X12" s="63">
        <v>4.7874720357941829</v>
      </c>
      <c r="Y12" s="63"/>
      <c r="Z12" s="63">
        <v>1.2957490338713344</v>
      </c>
      <c r="AA12" s="63">
        <v>1.3698630136986301</v>
      </c>
      <c r="AB12" s="63">
        <v>1.2172284644194757</v>
      </c>
      <c r="AD12" s="22"/>
    </row>
    <row r="13" spans="1:30" x14ac:dyDescent="0.35">
      <c r="A13" s="95" t="s">
        <v>283</v>
      </c>
      <c r="B13" s="63">
        <v>3.3518504616770515</v>
      </c>
      <c r="C13" s="63">
        <v>4.0453909070812761</v>
      </c>
      <c r="D13" s="63">
        <v>2.6317802769489709</v>
      </c>
      <c r="E13" s="63"/>
      <c r="F13" s="63">
        <v>0.23116042533518261</v>
      </c>
      <c r="G13" s="63">
        <v>0.35746201966041108</v>
      </c>
      <c r="H13" s="63">
        <v>9.5785440613026809E-2</v>
      </c>
      <c r="I13" s="63"/>
      <c r="J13" s="63">
        <v>6.8965517241379306</v>
      </c>
      <c r="K13" s="63">
        <v>8.3672546359113511</v>
      </c>
      <c r="L13" s="63">
        <v>5.3966789667896675</v>
      </c>
      <c r="M13" s="63"/>
      <c r="N13" s="63">
        <v>5.1923076923076925</v>
      </c>
      <c r="O13" s="63">
        <v>6.3700234192037479</v>
      </c>
      <c r="P13" s="63">
        <v>3.9506172839506171</v>
      </c>
      <c r="Q13" s="63"/>
      <c r="R13" s="63">
        <v>3.3380826378994506</v>
      </c>
      <c r="S13" s="63">
        <v>3.916027452563585</v>
      </c>
      <c r="T13" s="63">
        <v>2.750410509031199</v>
      </c>
      <c r="U13" s="63"/>
      <c r="V13" s="63">
        <v>3.2208588957055215</v>
      </c>
      <c r="W13" s="63">
        <v>3.8576939562794683</v>
      </c>
      <c r="X13" s="63">
        <v>2.5549081129538322</v>
      </c>
      <c r="Y13" s="63"/>
      <c r="Z13" s="63">
        <v>1.2558139534883721</v>
      </c>
      <c r="AA13" s="63">
        <v>1.515847496554892</v>
      </c>
      <c r="AB13" s="63">
        <v>0.9891662741403674</v>
      </c>
    </row>
    <row r="14" spans="1:30" x14ac:dyDescent="0.35">
      <c r="A14" s="95" t="s">
        <v>284</v>
      </c>
      <c r="B14" s="63">
        <v>5.3784860557768921</v>
      </c>
      <c r="C14" s="63">
        <v>5.7817202597814035</v>
      </c>
      <c r="D14" s="63">
        <v>4.9532241897761446</v>
      </c>
      <c r="E14" s="63"/>
      <c r="F14" s="63">
        <v>0.66581306017925734</v>
      </c>
      <c r="G14" s="63">
        <v>0.61224489795918369</v>
      </c>
      <c r="H14" s="63">
        <v>0.71979434447300772</v>
      </c>
      <c r="I14" s="63"/>
      <c r="J14" s="63">
        <v>11.64861612515042</v>
      </c>
      <c r="K14" s="63">
        <v>11.529732183386292</v>
      </c>
      <c r="L14" s="63">
        <v>11.782786885245903</v>
      </c>
      <c r="M14" s="63"/>
      <c r="N14" s="63">
        <v>6.7412935323383092</v>
      </c>
      <c r="O14" s="63">
        <v>7.2295002426006798</v>
      </c>
      <c r="P14" s="63">
        <v>6.2276671771311891</v>
      </c>
      <c r="Q14" s="63"/>
      <c r="R14" s="63">
        <v>6.2880324543610548</v>
      </c>
      <c r="S14" s="63">
        <v>6.4713598600787057</v>
      </c>
      <c r="T14" s="63">
        <v>6.0930232558139537</v>
      </c>
      <c r="U14" s="63"/>
      <c r="V14" s="63">
        <v>5.1306873184898354</v>
      </c>
      <c r="W14" s="63">
        <v>6.103286384976526</v>
      </c>
      <c r="X14" s="63">
        <v>4.0959040959040962</v>
      </c>
      <c r="Y14" s="63"/>
      <c r="Z14" s="63">
        <v>1.2914661939731578</v>
      </c>
      <c r="AA14" s="63">
        <v>1.8639798488664987</v>
      </c>
      <c r="AB14" s="63">
        <v>0.71283095723014256</v>
      </c>
    </row>
    <row r="15" spans="1:30" x14ac:dyDescent="0.35">
      <c r="A15" s="95" t="s">
        <v>285</v>
      </c>
      <c r="B15" s="63">
        <v>4.1181981419314546</v>
      </c>
      <c r="C15" s="63">
        <v>4.451266308518802</v>
      </c>
      <c r="D15" s="63">
        <v>3.7734350174769622</v>
      </c>
      <c r="E15" s="63"/>
      <c r="F15" s="63">
        <v>0.41580041580041582</v>
      </c>
      <c r="G15" s="63">
        <v>0.36082474226804123</v>
      </c>
      <c r="H15" s="63">
        <v>0.47169811320754718</v>
      </c>
      <c r="I15" s="63"/>
      <c r="J15" s="63">
        <v>8.398391294061982</v>
      </c>
      <c r="K15" s="63">
        <v>9.475620975160993</v>
      </c>
      <c r="L15" s="63">
        <v>7.25767169995129</v>
      </c>
      <c r="M15" s="63"/>
      <c r="N15" s="63">
        <v>5.9745347698334967</v>
      </c>
      <c r="O15" s="63">
        <v>6.64081434803684</v>
      </c>
      <c r="P15" s="63">
        <v>5.2944087085601188</v>
      </c>
      <c r="Q15" s="63"/>
      <c r="R15" s="63">
        <v>4.2705353494074378</v>
      </c>
      <c r="S15" s="63">
        <v>4.4550517104216389</v>
      </c>
      <c r="T15" s="63">
        <v>4.0756302521008401</v>
      </c>
      <c r="U15" s="63"/>
      <c r="V15" s="63">
        <v>3.6705461056401072</v>
      </c>
      <c r="W15" s="63">
        <v>3.9668700959023542</v>
      </c>
      <c r="X15" s="63">
        <v>3.3578656853725852</v>
      </c>
      <c r="Y15" s="63"/>
      <c r="Z15" s="63">
        <v>1.6353429338540397</v>
      </c>
      <c r="AA15" s="63">
        <v>1.3202933985330072</v>
      </c>
      <c r="AB15" s="63">
        <v>1.9493177387914229</v>
      </c>
    </row>
    <row r="16" spans="1:30" x14ac:dyDescent="0.35">
      <c r="A16" s="95" t="s">
        <v>286</v>
      </c>
      <c r="B16" s="63">
        <v>2.6686313032089064</v>
      </c>
      <c r="C16" s="63">
        <v>2.8852251109701967</v>
      </c>
      <c r="D16" s="63">
        <v>2.4373730534867977</v>
      </c>
      <c r="E16" s="63"/>
      <c r="F16" s="63">
        <v>0.10857763300760044</v>
      </c>
      <c r="G16" s="76" t="s">
        <v>276</v>
      </c>
      <c r="H16" s="63">
        <v>0.2232142857142857</v>
      </c>
      <c r="I16" s="63"/>
      <c r="J16" s="63">
        <v>5.7201225740551589</v>
      </c>
      <c r="K16" s="63">
        <v>6.1630218687872764</v>
      </c>
      <c r="L16" s="63">
        <v>5.2521008403361344</v>
      </c>
      <c r="M16" s="63"/>
      <c r="N16" s="63">
        <v>4.5317220543806647</v>
      </c>
      <c r="O16" s="63">
        <v>5.5009823182711202</v>
      </c>
      <c r="P16" s="63">
        <v>3.5123966942148761</v>
      </c>
      <c r="Q16" s="63"/>
      <c r="R16" s="63">
        <v>4.0250447227191417</v>
      </c>
      <c r="S16" s="63">
        <v>4.0955631399317403</v>
      </c>
      <c r="T16" s="63">
        <v>3.9473684210526314</v>
      </c>
      <c r="U16" s="63"/>
      <c r="V16" s="63">
        <v>1.095890410958904</v>
      </c>
      <c r="W16" s="63">
        <v>1.4625228519195612</v>
      </c>
      <c r="X16" s="63">
        <v>0.72992700729927007</v>
      </c>
      <c r="Y16" s="63"/>
      <c r="Z16" s="63">
        <v>0.39920159680638717</v>
      </c>
      <c r="AA16" s="76" t="s">
        <v>276</v>
      </c>
      <c r="AB16" s="63">
        <v>0.85836909871244638</v>
      </c>
    </row>
    <row r="17" spans="1:30" x14ac:dyDescent="0.35">
      <c r="A17" s="95" t="s">
        <v>287</v>
      </c>
      <c r="B17" s="63">
        <v>3.1838595080099203</v>
      </c>
      <c r="C17" s="63">
        <v>3.4799737360472753</v>
      </c>
      <c r="D17" s="63">
        <v>2.8751369112814897</v>
      </c>
      <c r="E17" s="63"/>
      <c r="F17" s="63">
        <v>0.38743004735256137</v>
      </c>
      <c r="G17" s="63">
        <v>0.68085106382978722</v>
      </c>
      <c r="H17" s="63">
        <v>8.7108013937282236E-2</v>
      </c>
      <c r="I17" s="63"/>
      <c r="J17" s="63">
        <v>7.1711568938193349</v>
      </c>
      <c r="K17" s="63">
        <v>8.3662194159431724</v>
      </c>
      <c r="L17" s="63">
        <v>5.9665871121718377</v>
      </c>
      <c r="M17" s="63"/>
      <c r="N17" s="63">
        <v>3.8795070743952533</v>
      </c>
      <c r="O17" s="63">
        <v>4.3859649122807012</v>
      </c>
      <c r="P17" s="63">
        <v>3.3301617507136063</v>
      </c>
      <c r="Q17" s="63"/>
      <c r="R17" s="63">
        <v>4.7126026419136027</v>
      </c>
      <c r="S17" s="63">
        <v>4.6339825386165217</v>
      </c>
      <c r="T17" s="63">
        <v>4.8018292682926829</v>
      </c>
      <c r="U17" s="63"/>
      <c r="V17" s="63">
        <v>1.5419330575404286</v>
      </c>
      <c r="W17" s="63">
        <v>1.2686567164179103</v>
      </c>
      <c r="X17" s="63">
        <v>1.819560272934041</v>
      </c>
      <c r="Y17" s="63"/>
      <c r="Z17" s="63">
        <v>1.1152416356877324</v>
      </c>
      <c r="AA17" s="63">
        <v>1.2458471760797343</v>
      </c>
      <c r="AB17" s="63">
        <v>0.98603122432210344</v>
      </c>
    </row>
    <row r="18" spans="1:30" x14ac:dyDescent="0.35">
      <c r="A18" s="95" t="s">
        <v>288</v>
      </c>
      <c r="B18" s="63">
        <v>1.3139502376292984</v>
      </c>
      <c r="C18" s="63">
        <v>1.1025358324145533</v>
      </c>
      <c r="D18" s="63">
        <v>1.5314804310833807</v>
      </c>
      <c r="E18" s="63"/>
      <c r="F18" s="63">
        <v>0.35211267605633806</v>
      </c>
      <c r="G18" s="63">
        <v>0.70175438596491224</v>
      </c>
      <c r="H18" s="76" t="s">
        <v>276</v>
      </c>
      <c r="I18" s="63"/>
      <c r="J18" s="63">
        <v>3.8394415357766145</v>
      </c>
      <c r="K18" s="63">
        <v>1.6611295681063125</v>
      </c>
      <c r="L18" s="63">
        <v>6.25</v>
      </c>
      <c r="M18" s="63"/>
      <c r="N18" s="63">
        <v>1.5873015873015872</v>
      </c>
      <c r="O18" s="63">
        <v>2.083333333333333</v>
      </c>
      <c r="P18" s="63">
        <v>1.0752688172043012</v>
      </c>
      <c r="Q18" s="63"/>
      <c r="R18" s="63">
        <v>1.7937219730941705</v>
      </c>
      <c r="S18" s="63">
        <v>2.0710059171597637</v>
      </c>
      <c r="T18" s="63">
        <v>1.5105740181268883</v>
      </c>
      <c r="U18" s="63"/>
      <c r="V18" s="63">
        <v>0.31347962382445138</v>
      </c>
      <c r="W18" s="76" t="s">
        <v>276</v>
      </c>
      <c r="X18" s="63">
        <v>0.60790273556231</v>
      </c>
      <c r="Y18" s="63"/>
      <c r="Z18" s="76" t="s">
        <v>276</v>
      </c>
      <c r="AA18" s="76" t="s">
        <v>276</v>
      </c>
      <c r="AB18" s="76" t="s">
        <v>276</v>
      </c>
    </row>
    <row r="19" spans="1:30" x14ac:dyDescent="0.35">
      <c r="A19" s="95" t="s">
        <v>289</v>
      </c>
      <c r="B19" s="63">
        <v>4.7056253943600446</v>
      </c>
      <c r="C19" s="63">
        <v>5.1370347657908395</v>
      </c>
      <c r="D19" s="63">
        <v>4.2485130204428447</v>
      </c>
      <c r="E19" s="63"/>
      <c r="F19" s="63">
        <v>0.32679738562091504</v>
      </c>
      <c r="G19" s="63">
        <v>0.37334865020103392</v>
      </c>
      <c r="H19" s="63">
        <v>0.27692307692307688</v>
      </c>
      <c r="I19" s="63"/>
      <c r="J19" s="63">
        <v>10.087656272452939</v>
      </c>
      <c r="K19" s="63">
        <v>11.195286195286196</v>
      </c>
      <c r="L19" s="63">
        <v>8.9248895434462447</v>
      </c>
      <c r="M19" s="63"/>
      <c r="N19" s="63">
        <v>6.4506124980617159</v>
      </c>
      <c r="O19" s="63">
        <v>6.8237454100367207</v>
      </c>
      <c r="P19" s="63">
        <v>6.0672744419993716</v>
      </c>
      <c r="Q19" s="63"/>
      <c r="R19" s="63">
        <v>5.6588735387885229</v>
      </c>
      <c r="S19" s="63">
        <v>6.085400153413449</v>
      </c>
      <c r="T19" s="63">
        <v>5.1976776333978441</v>
      </c>
      <c r="U19" s="63"/>
      <c r="V19" s="63">
        <v>4.580598103574034</v>
      </c>
      <c r="W19" s="63">
        <v>5.2166476624857472</v>
      </c>
      <c r="X19" s="63">
        <v>3.9139527935464593</v>
      </c>
      <c r="Y19" s="63"/>
      <c r="Z19" s="63">
        <v>0.88283704922938799</v>
      </c>
      <c r="AA19" s="63">
        <v>0.95210617426428157</v>
      </c>
      <c r="AB19" s="63">
        <v>0.80820640348150452</v>
      </c>
    </row>
    <row r="20" spans="1:30" x14ac:dyDescent="0.35">
      <c r="A20" s="95" t="s">
        <v>290</v>
      </c>
      <c r="B20" s="63">
        <v>3.2865860186275562</v>
      </c>
      <c r="C20" s="63">
        <v>3.5315014105109186</v>
      </c>
      <c r="D20" s="63">
        <v>3.0293052354297001</v>
      </c>
      <c r="E20" s="63"/>
      <c r="F20" s="63">
        <v>0.13377926421404682</v>
      </c>
      <c r="G20" s="63">
        <v>0.19946808510638298</v>
      </c>
      <c r="H20" s="63">
        <v>6.7294751009421269E-2</v>
      </c>
      <c r="I20" s="63"/>
      <c r="J20" s="63">
        <v>8.1287854638189359</v>
      </c>
      <c r="K20" s="63">
        <v>8.9041095890410951</v>
      </c>
      <c r="L20" s="63">
        <v>7.3154800783801432</v>
      </c>
      <c r="M20" s="63"/>
      <c r="N20" s="63">
        <v>4.6591298389859546</v>
      </c>
      <c r="O20" s="63">
        <v>4.565916398713826</v>
      </c>
      <c r="P20" s="63">
        <v>4.7653958944281527</v>
      </c>
      <c r="Q20" s="63"/>
      <c r="R20" s="63">
        <v>4.0840140023337224</v>
      </c>
      <c r="S20" s="63">
        <v>4.2651296829971184</v>
      </c>
      <c r="T20" s="63">
        <v>3.8984051978735974</v>
      </c>
      <c r="U20" s="63"/>
      <c r="V20" s="63">
        <v>2.1368844843604831</v>
      </c>
      <c r="W20" s="63">
        <v>2.6086956521739131</v>
      </c>
      <c r="X20" s="63">
        <v>1.6676961087090798</v>
      </c>
      <c r="Y20" s="63"/>
      <c r="Z20" s="63">
        <v>0.33568311513930849</v>
      </c>
      <c r="AA20" s="63">
        <v>0.32030749519538759</v>
      </c>
      <c r="AB20" s="63">
        <v>0.35260930888575459</v>
      </c>
    </row>
    <row r="21" spans="1:30" x14ac:dyDescent="0.35">
      <c r="A21" s="95" t="s">
        <v>291</v>
      </c>
      <c r="B21" s="63">
        <v>6.4616596262619037</v>
      </c>
      <c r="C21" s="63">
        <v>7.2696887403384158</v>
      </c>
      <c r="D21" s="63">
        <v>5.6067192219848225</v>
      </c>
      <c r="E21" s="63"/>
      <c r="F21" s="63">
        <v>0.76818798011748757</v>
      </c>
      <c r="G21" s="63">
        <v>0.88456435205661221</v>
      </c>
      <c r="H21" s="63">
        <v>0.64665127020785218</v>
      </c>
      <c r="I21" s="63"/>
      <c r="J21" s="63">
        <v>13.030807660283097</v>
      </c>
      <c r="K21" s="63">
        <v>14.757439869547492</v>
      </c>
      <c r="L21" s="63">
        <v>11.229264142917907</v>
      </c>
      <c r="M21" s="63"/>
      <c r="N21" s="63">
        <v>10.722971479106787</v>
      </c>
      <c r="O21" s="63">
        <v>11.265767725097868</v>
      </c>
      <c r="P21" s="63">
        <v>10.161870503597124</v>
      </c>
      <c r="Q21" s="63"/>
      <c r="R21" s="63">
        <v>7.1428571428571423</v>
      </c>
      <c r="S21" s="63">
        <v>7.9328756674294425</v>
      </c>
      <c r="T21" s="63">
        <v>6.2861869313482215</v>
      </c>
      <c r="U21" s="63"/>
      <c r="V21" s="63">
        <v>5.0469238790406674</v>
      </c>
      <c r="W21" s="63">
        <v>6.2652563059397881</v>
      </c>
      <c r="X21" s="63">
        <v>3.7655113393239197</v>
      </c>
      <c r="Y21" s="63"/>
      <c r="Z21" s="63">
        <v>1.3345605154164748</v>
      </c>
      <c r="AA21" s="63">
        <v>1.8077601410934743</v>
      </c>
      <c r="AB21" s="63">
        <v>0.81809432146294514</v>
      </c>
    </row>
    <row r="22" spans="1:30" x14ac:dyDescent="0.35">
      <c r="A22" s="95" t="s">
        <v>292</v>
      </c>
      <c r="B22" s="63">
        <v>3.1473844150206212</v>
      </c>
      <c r="C22" s="63">
        <v>3.4902932672449398</v>
      </c>
      <c r="D22" s="63">
        <v>2.7676120768526991</v>
      </c>
      <c r="E22" s="63"/>
      <c r="F22" s="63">
        <v>6.7204301075268827E-2</v>
      </c>
      <c r="G22" s="63">
        <v>0.12562814070351758</v>
      </c>
      <c r="H22" s="76" t="s">
        <v>276</v>
      </c>
      <c r="I22" s="63"/>
      <c r="J22" s="63">
        <v>5.4020100502512562</v>
      </c>
      <c r="K22" s="63">
        <v>5.5893074119076545</v>
      </c>
      <c r="L22" s="63">
        <v>5.2015604681404417</v>
      </c>
      <c r="M22" s="63"/>
      <c r="N22" s="63">
        <v>5.2884615384615383</v>
      </c>
      <c r="O22" s="63">
        <v>6.4220183486238538</v>
      </c>
      <c r="P22" s="63">
        <v>4.0404040404040407</v>
      </c>
      <c r="Q22" s="63"/>
      <c r="R22" s="63">
        <v>4.1224970553592462</v>
      </c>
      <c r="S22" s="63">
        <v>4.2437431991294883</v>
      </c>
      <c r="T22" s="63">
        <v>3.9794608472400519</v>
      </c>
      <c r="U22" s="63"/>
      <c r="V22" s="63">
        <v>3.4098360655737707</v>
      </c>
      <c r="W22" s="63">
        <v>4.1504539559014262</v>
      </c>
      <c r="X22" s="63">
        <v>2.6525198938992043</v>
      </c>
      <c r="Y22" s="63"/>
      <c r="Z22" s="63">
        <v>0.27491408934707906</v>
      </c>
      <c r="AA22" s="63">
        <v>0.25974025974025972</v>
      </c>
      <c r="AB22" s="63">
        <v>0.29197080291970801</v>
      </c>
    </row>
    <row r="23" spans="1:30" x14ac:dyDescent="0.35">
      <c r="A23" s="122" t="s">
        <v>293</v>
      </c>
      <c r="B23" s="63">
        <v>2.8282772971197021</v>
      </c>
      <c r="C23" s="63">
        <v>2.9193205944798302</v>
      </c>
      <c r="D23" s="63">
        <v>2.7312825152680387</v>
      </c>
      <c r="E23" s="63"/>
      <c r="F23" s="63">
        <v>0.10615711252653928</v>
      </c>
      <c r="G23" s="63">
        <v>6.9084628670120898E-2</v>
      </c>
      <c r="H23" s="63">
        <v>0.14508523757707653</v>
      </c>
      <c r="I23" s="63"/>
      <c r="J23" s="63">
        <v>7.8828451882845192</v>
      </c>
      <c r="K23" s="63">
        <v>8.0530401034928847</v>
      </c>
      <c r="L23" s="63">
        <v>7.7003121748178982</v>
      </c>
      <c r="M23" s="63"/>
      <c r="N23" s="63">
        <v>3.025910491030984</v>
      </c>
      <c r="O23" s="63">
        <v>2.8949249463902786</v>
      </c>
      <c r="P23" s="63">
        <v>3.1606027195883866</v>
      </c>
      <c r="Q23" s="63"/>
      <c r="R23" s="63">
        <v>2.9358564074022544</v>
      </c>
      <c r="S23" s="63">
        <v>2.9991894082680357</v>
      </c>
      <c r="T23" s="63">
        <v>2.8686173264486516</v>
      </c>
      <c r="U23" s="63"/>
      <c r="V23" s="63">
        <v>2.256745707277187</v>
      </c>
      <c r="W23" s="63">
        <v>2.7349889971707011</v>
      </c>
      <c r="X23" s="63">
        <v>1.7382413087934561</v>
      </c>
      <c r="Y23" s="63"/>
      <c r="Z23" s="63">
        <v>0.65832784726793947</v>
      </c>
      <c r="AA23" s="63">
        <v>0.63031831074692712</v>
      </c>
      <c r="AB23" s="63">
        <v>0.68894247330347913</v>
      </c>
    </row>
    <row r="24" spans="1:30" x14ac:dyDescent="0.35">
      <c r="A24" s="95" t="s">
        <v>294</v>
      </c>
      <c r="B24" s="63">
        <v>7.19314355677992</v>
      </c>
      <c r="C24" s="63">
        <v>7.445749552060521</v>
      </c>
      <c r="D24" s="63">
        <v>6.9275847634993726</v>
      </c>
      <c r="E24" s="63"/>
      <c r="F24" s="63">
        <v>1.0464355788096795</v>
      </c>
      <c r="G24" s="63">
        <v>1.5345268542199488</v>
      </c>
      <c r="H24" s="63">
        <v>0.53547523427041499</v>
      </c>
      <c r="I24" s="63"/>
      <c r="J24" s="63">
        <v>10.012594458438286</v>
      </c>
      <c r="K24" s="63">
        <v>10.467980295566502</v>
      </c>
      <c r="L24" s="63">
        <v>9.536082474226804</v>
      </c>
      <c r="M24" s="63"/>
      <c r="N24" s="63">
        <v>9.1997479521109007</v>
      </c>
      <c r="O24" s="63">
        <v>9.0234857849196537</v>
      </c>
      <c r="P24" s="63">
        <v>9.3830334190231355</v>
      </c>
      <c r="Q24" s="63"/>
      <c r="R24" s="63">
        <v>9.806034482758621</v>
      </c>
      <c r="S24" s="63">
        <v>11.62303664921466</v>
      </c>
      <c r="T24" s="63">
        <v>7.880133185349611</v>
      </c>
      <c r="U24" s="63"/>
      <c r="V24" s="63">
        <v>8.1499107674003568</v>
      </c>
      <c r="W24" s="63">
        <v>7.1345029239766085</v>
      </c>
      <c r="X24" s="63">
        <v>9.2009685230024214</v>
      </c>
      <c r="Y24" s="63"/>
      <c r="Z24" s="63">
        <v>4.1666666666666661</v>
      </c>
      <c r="AA24" s="63">
        <v>3.9506172839506171</v>
      </c>
      <c r="AB24" s="63">
        <v>4.3999999999999995</v>
      </c>
    </row>
    <row r="25" spans="1:30" x14ac:dyDescent="0.35">
      <c r="A25" s="95" t="s">
        <v>295</v>
      </c>
      <c r="B25" s="63">
        <v>2.3849272597185784</v>
      </c>
      <c r="C25" s="63">
        <v>2.6321974148061105</v>
      </c>
      <c r="D25" s="63">
        <v>2.1302348099733721</v>
      </c>
      <c r="E25" s="63"/>
      <c r="F25" s="63">
        <v>0.18539117538005193</v>
      </c>
      <c r="G25" s="63">
        <v>0.25161754133716752</v>
      </c>
      <c r="H25" s="63">
        <v>0.11485451761102604</v>
      </c>
      <c r="I25" s="63"/>
      <c r="J25" s="63">
        <v>6.4137308039747074</v>
      </c>
      <c r="K25" s="63">
        <v>7.317952415284787</v>
      </c>
      <c r="L25" s="63">
        <v>5.5052517203911622</v>
      </c>
      <c r="M25" s="63"/>
      <c r="N25" s="63">
        <v>2.2509848058525606</v>
      </c>
      <c r="O25" s="63">
        <v>2.203757225433526</v>
      </c>
      <c r="P25" s="63">
        <v>2.3019898556379244</v>
      </c>
      <c r="Q25" s="63"/>
      <c r="R25" s="63">
        <v>2.7522935779816518</v>
      </c>
      <c r="S25" s="63">
        <v>2.9477731496315283</v>
      </c>
      <c r="T25" s="63">
        <v>2.5549805950840878</v>
      </c>
      <c r="U25" s="63"/>
      <c r="V25" s="63">
        <v>1.9125199220825218</v>
      </c>
      <c r="W25" s="63">
        <v>2.1648044692737431</v>
      </c>
      <c r="X25" s="63">
        <v>1.6528925619834711</v>
      </c>
      <c r="Y25" s="63"/>
      <c r="Z25" s="63">
        <v>0.66371681415929207</v>
      </c>
      <c r="AA25" s="63">
        <v>0.84839542604205087</v>
      </c>
      <c r="AB25" s="63">
        <v>0.47917434574272022</v>
      </c>
    </row>
    <row r="26" spans="1:30" x14ac:dyDescent="0.35">
      <c r="A26" s="95" t="s">
        <v>296</v>
      </c>
      <c r="B26" s="63">
        <v>4.7753469771818393</v>
      </c>
      <c r="C26" s="63">
        <v>5.5656108597285066</v>
      </c>
      <c r="D26" s="63">
        <v>3.9196472317491424</v>
      </c>
      <c r="E26" s="63"/>
      <c r="F26" s="63">
        <v>0.94066570188133147</v>
      </c>
      <c r="G26" s="63">
        <v>1.4044943820224718</v>
      </c>
      <c r="H26" s="63">
        <v>0.44776119402985076</v>
      </c>
      <c r="I26" s="63"/>
      <c r="J26" s="63">
        <v>11.529933481152993</v>
      </c>
      <c r="K26" s="63">
        <v>13.517241379310343</v>
      </c>
      <c r="L26" s="63">
        <v>9.2356687898089174</v>
      </c>
      <c r="M26" s="63"/>
      <c r="N26" s="63">
        <v>7.4604370761115302</v>
      </c>
      <c r="O26" s="63">
        <v>8.0965909090909083</v>
      </c>
      <c r="P26" s="63">
        <v>6.7415730337078648</v>
      </c>
      <c r="Q26" s="63"/>
      <c r="R26" s="63">
        <v>5.5198973042362001</v>
      </c>
      <c r="S26" s="63">
        <v>6.2344139650872821</v>
      </c>
      <c r="T26" s="63">
        <v>4.7619047619047619</v>
      </c>
      <c r="U26" s="63"/>
      <c r="V26" s="63">
        <v>2.7202072538860103</v>
      </c>
      <c r="W26" s="63">
        <v>3.2467532467532463</v>
      </c>
      <c r="X26" s="63">
        <v>2.1963824289405682</v>
      </c>
      <c r="Y26" s="63"/>
      <c r="Z26" s="63">
        <v>0.74738415545590431</v>
      </c>
      <c r="AA26" s="63">
        <v>0.84865629420084865</v>
      </c>
      <c r="AB26" s="63">
        <v>0.6339144215530903</v>
      </c>
    </row>
    <row r="27" spans="1:30" x14ac:dyDescent="0.35">
      <c r="A27" s="95" t="s">
        <v>297</v>
      </c>
      <c r="B27" s="63">
        <v>4.4205222171323868</v>
      </c>
      <c r="C27" s="63">
        <v>5.2749551703526594</v>
      </c>
      <c r="D27" s="63">
        <v>3.5279425538557603</v>
      </c>
      <c r="E27" s="63"/>
      <c r="F27" s="63">
        <v>9.6246390760346495E-2</v>
      </c>
      <c r="G27" s="63">
        <v>0.19011406844106463</v>
      </c>
      <c r="H27" s="76" t="s">
        <v>276</v>
      </c>
      <c r="I27" s="63"/>
      <c r="J27" s="63">
        <v>9.2391304347826075</v>
      </c>
      <c r="K27" s="63">
        <v>10.51693404634581</v>
      </c>
      <c r="L27" s="63">
        <v>7.9189686924493561</v>
      </c>
      <c r="M27" s="63"/>
      <c r="N27" s="63">
        <v>7.240038872691934</v>
      </c>
      <c r="O27" s="63">
        <v>8.7584215591915306</v>
      </c>
      <c r="P27" s="63">
        <v>5.6918547595682041</v>
      </c>
      <c r="Q27" s="63"/>
      <c r="R27" s="63">
        <v>5.394190871369295</v>
      </c>
      <c r="S27" s="63">
        <v>6.6612510154346065</v>
      </c>
      <c r="T27" s="63">
        <v>4.0712468193384224</v>
      </c>
      <c r="U27" s="63"/>
      <c r="V27" s="63">
        <v>3.8325991189427313</v>
      </c>
      <c r="W27" s="63">
        <v>4.6351931330472098</v>
      </c>
      <c r="X27" s="63">
        <v>2.9864253393665159</v>
      </c>
      <c r="Y27" s="63"/>
      <c r="Z27" s="63">
        <v>0.33751205400192863</v>
      </c>
      <c r="AA27" s="63">
        <v>0.554016620498615</v>
      </c>
      <c r="AB27" s="63">
        <v>0.10090817356205853</v>
      </c>
    </row>
    <row r="28" spans="1:30" x14ac:dyDescent="0.35">
      <c r="A28" s="95" t="s">
        <v>298</v>
      </c>
      <c r="B28" s="63">
        <v>2.3959151610369207</v>
      </c>
      <c r="C28" s="63">
        <v>2.9059393321437677</v>
      </c>
      <c r="D28" s="63">
        <v>1.857335127860027</v>
      </c>
      <c r="E28" s="63"/>
      <c r="F28" s="63">
        <v>8.1900081900081911E-2</v>
      </c>
      <c r="G28" s="76" t="s">
        <v>276</v>
      </c>
      <c r="H28" s="63">
        <v>0.17421602787456447</v>
      </c>
      <c r="I28" s="63"/>
      <c r="J28" s="63">
        <v>3.2336297493936947</v>
      </c>
      <c r="K28" s="63">
        <v>3.6799999999999997</v>
      </c>
      <c r="L28" s="63">
        <v>2.7777777777777777</v>
      </c>
      <c r="M28" s="63"/>
      <c r="N28" s="63">
        <v>5.0167224080267561</v>
      </c>
      <c r="O28" s="63">
        <v>5.1282051282051277</v>
      </c>
      <c r="P28" s="63">
        <v>4.895104895104895</v>
      </c>
      <c r="Q28" s="63"/>
      <c r="R28" s="63">
        <v>3.6982248520710059</v>
      </c>
      <c r="S28" s="63">
        <v>5.3110773899848249</v>
      </c>
      <c r="T28" s="63">
        <v>2.1645021645021645</v>
      </c>
      <c r="U28" s="63"/>
      <c r="V28" s="63">
        <v>1.7692852087756548</v>
      </c>
      <c r="W28" s="63">
        <v>2.2788203753351208</v>
      </c>
      <c r="X28" s="63">
        <v>1.199400299850075</v>
      </c>
      <c r="Y28" s="63"/>
      <c r="Z28" s="63">
        <v>0.57424118129614443</v>
      </c>
      <c r="AA28" s="63">
        <v>1.1254019292604502</v>
      </c>
      <c r="AB28" s="76" t="s">
        <v>276</v>
      </c>
    </row>
    <row r="29" spans="1:30" x14ac:dyDescent="0.35">
      <c r="A29" s="95" t="s">
        <v>299</v>
      </c>
      <c r="B29" s="63">
        <v>3.5238253915361546</v>
      </c>
      <c r="C29" s="63">
        <v>3.8079739625711961</v>
      </c>
      <c r="D29" s="63">
        <v>3.225806451612903</v>
      </c>
      <c r="E29" s="63"/>
      <c r="F29" s="63">
        <v>0.3045685279187817</v>
      </c>
      <c r="G29" s="63">
        <v>0.2932551319648094</v>
      </c>
      <c r="H29" s="63">
        <v>0.31678986272439286</v>
      </c>
      <c r="I29" s="63"/>
      <c r="J29" s="63">
        <v>6.7438349270256674</v>
      </c>
      <c r="K29" s="63">
        <v>6.8384539147670971</v>
      </c>
      <c r="L29" s="63">
        <v>6.6462167689161546</v>
      </c>
      <c r="M29" s="63"/>
      <c r="N29" s="63">
        <v>6.7010309278350517</v>
      </c>
      <c r="O29" s="63">
        <v>7.3366834170854265</v>
      </c>
      <c r="P29" s="63">
        <v>6.0317460317460316</v>
      </c>
      <c r="Q29" s="63"/>
      <c r="R29" s="63">
        <v>5.3088803088803083</v>
      </c>
      <c r="S29" s="63">
        <v>5.3703703703703702</v>
      </c>
      <c r="T29" s="63">
        <v>5.241935483870968</v>
      </c>
      <c r="U29" s="63"/>
      <c r="V29" s="63">
        <v>1.6226240148354196</v>
      </c>
      <c r="W29" s="63">
        <v>2.3234200743494422</v>
      </c>
      <c r="X29" s="63">
        <v>0.92506938020351526</v>
      </c>
      <c r="Y29" s="63"/>
      <c r="Z29" s="63">
        <v>0.42598509052183176</v>
      </c>
      <c r="AA29" s="63">
        <v>0.62370062370062374</v>
      </c>
      <c r="AB29" s="63">
        <v>0.21834061135371177</v>
      </c>
    </row>
    <row r="30" spans="1:30" x14ac:dyDescent="0.35">
      <c r="A30" s="95" t="s">
        <v>300</v>
      </c>
      <c r="B30" s="63">
        <v>4.2031523642732047</v>
      </c>
      <c r="C30" s="63">
        <v>4.3689320388349513</v>
      </c>
      <c r="D30" s="63">
        <v>4.0298507462686564</v>
      </c>
      <c r="E30" s="63"/>
      <c r="F30" s="63">
        <v>9.3720712277413312E-2</v>
      </c>
      <c r="G30" s="63">
        <v>0.1834862385321101</v>
      </c>
      <c r="H30" s="76" t="s">
        <v>276</v>
      </c>
      <c r="I30" s="63"/>
      <c r="J30" s="63">
        <v>8.2819383259911898</v>
      </c>
      <c r="K30" s="63">
        <v>9.0753424657534243</v>
      </c>
      <c r="L30" s="63">
        <v>7.4410163339382942</v>
      </c>
      <c r="M30" s="63"/>
      <c r="N30" s="63">
        <v>5.5350553505535052</v>
      </c>
      <c r="O30" s="63">
        <v>5.8407079646017701</v>
      </c>
      <c r="P30" s="63">
        <v>5.202312138728324</v>
      </c>
      <c r="Q30" s="63"/>
      <c r="R30" s="63">
        <v>6.4073226544622424</v>
      </c>
      <c r="S30" s="63">
        <v>5.9435364041604748</v>
      </c>
      <c r="T30" s="63">
        <v>6.8965517241379306</v>
      </c>
      <c r="U30" s="63"/>
      <c r="V30" s="63">
        <v>3.7037037037037033</v>
      </c>
      <c r="W30" s="63">
        <v>4.1811846689895473</v>
      </c>
      <c r="X30" s="63">
        <v>3.2573289902280131</v>
      </c>
      <c r="Y30" s="63"/>
      <c r="Z30" s="63">
        <v>0.46860356138706649</v>
      </c>
      <c r="AA30" s="63">
        <v>0.35650623885918004</v>
      </c>
      <c r="AB30" s="63">
        <v>0.59288537549407105</v>
      </c>
      <c r="AD30" s="107"/>
    </row>
    <row r="31" spans="1:30" x14ac:dyDescent="0.35">
      <c r="A31" s="95" t="s">
        <v>301</v>
      </c>
      <c r="B31" s="63">
        <v>4.9847264648708691</v>
      </c>
      <c r="C31" s="63">
        <v>5.3578568572570973</v>
      </c>
      <c r="D31" s="63">
        <v>4.5790465149978266</v>
      </c>
      <c r="E31" s="63"/>
      <c r="F31" s="63">
        <v>0.42973785990545771</v>
      </c>
      <c r="G31" s="63">
        <v>0.16181229773462785</v>
      </c>
      <c r="H31" s="63">
        <v>0.73327222731439046</v>
      </c>
      <c r="I31" s="63"/>
      <c r="J31" s="63">
        <v>11.247947454844006</v>
      </c>
      <c r="K31" s="63">
        <v>10.894941634241246</v>
      </c>
      <c r="L31" s="63">
        <v>11.642050390964378</v>
      </c>
      <c r="M31" s="63"/>
      <c r="N31" s="63">
        <v>7.1491228070175437</v>
      </c>
      <c r="O31" s="63">
        <v>8.9209855564995753</v>
      </c>
      <c r="P31" s="63">
        <v>5.2583862194016318</v>
      </c>
      <c r="Q31" s="63"/>
      <c r="R31" s="63">
        <v>6.4944649446494456</v>
      </c>
      <c r="S31" s="63">
        <v>7.2778166550034999</v>
      </c>
      <c r="T31" s="63">
        <v>5.6206088992974239</v>
      </c>
      <c r="U31" s="63"/>
      <c r="V31" s="63">
        <v>3.5991820040899798</v>
      </c>
      <c r="W31" s="63">
        <v>3.9714058776806991</v>
      </c>
      <c r="X31" s="63">
        <v>3.2040472175379429</v>
      </c>
      <c r="Y31" s="63"/>
      <c r="Z31" s="63">
        <v>0.31731640979147779</v>
      </c>
      <c r="AA31" s="63">
        <v>8.9525514771709933E-2</v>
      </c>
      <c r="AB31" s="63">
        <v>0.55096418732782371</v>
      </c>
      <c r="AD31" s="107"/>
    </row>
    <row r="32" spans="1:30" x14ac:dyDescent="0.35">
      <c r="A32" s="95" t="s">
        <v>302</v>
      </c>
      <c r="B32" s="63">
        <v>4.7691247415575466</v>
      </c>
      <c r="C32" s="63">
        <v>5.2084720927134676</v>
      </c>
      <c r="D32" s="63">
        <v>4.2981579323147221</v>
      </c>
      <c r="E32" s="63"/>
      <c r="F32" s="63">
        <v>0.58348294434470371</v>
      </c>
      <c r="G32" s="63">
        <v>0.89445438282647582</v>
      </c>
      <c r="H32" s="63">
        <v>0.27027027027027029</v>
      </c>
      <c r="I32" s="63"/>
      <c r="J32" s="63">
        <v>10.900673400673401</v>
      </c>
      <c r="K32" s="63">
        <v>11.812297734627832</v>
      </c>
      <c r="L32" s="63">
        <v>9.912280701754387</v>
      </c>
      <c r="M32" s="63"/>
      <c r="N32" s="63">
        <v>8.9390519187358919</v>
      </c>
      <c r="O32" s="63">
        <v>9.3831450912250212</v>
      </c>
      <c r="P32" s="63">
        <v>8.458646616541353</v>
      </c>
      <c r="Q32" s="63"/>
      <c r="R32" s="63">
        <v>5.6022408963585439</v>
      </c>
      <c r="S32" s="63">
        <v>5.6818181818181817</v>
      </c>
      <c r="T32" s="63">
        <v>5.5147058823529411</v>
      </c>
      <c r="U32" s="63"/>
      <c r="V32" s="63">
        <v>1.8597442851607904</v>
      </c>
      <c r="W32" s="63">
        <v>2.5171624713958809</v>
      </c>
      <c r="X32" s="63">
        <v>1.1811023622047243</v>
      </c>
      <c r="Y32" s="63"/>
      <c r="Z32" s="63">
        <v>0.6211180124223602</v>
      </c>
      <c r="AA32" s="63">
        <v>0.7531380753138075</v>
      </c>
      <c r="AB32" s="63">
        <v>0.47214353163361661</v>
      </c>
      <c r="AD32" s="107"/>
    </row>
    <row r="33" spans="1:30" x14ac:dyDescent="0.35">
      <c r="A33" s="95" t="s">
        <v>303</v>
      </c>
      <c r="B33" s="63">
        <v>6.7919590817176161</v>
      </c>
      <c r="C33" s="63">
        <v>8.0976277372262775</v>
      </c>
      <c r="D33" s="63">
        <v>5.3691275167785237</v>
      </c>
      <c r="E33" s="63"/>
      <c r="F33" s="63">
        <v>7.6628352490421464E-2</v>
      </c>
      <c r="G33" s="63">
        <v>0.15037593984962408</v>
      </c>
      <c r="H33" s="76" t="s">
        <v>276</v>
      </c>
      <c r="I33" s="63"/>
      <c r="J33" s="63">
        <v>13.027916964924838</v>
      </c>
      <c r="K33" s="63">
        <v>14.324693042291949</v>
      </c>
      <c r="L33" s="63">
        <v>11.596385542168674</v>
      </c>
      <c r="M33" s="63"/>
      <c r="N33" s="63">
        <v>11.143270622286542</v>
      </c>
      <c r="O33" s="63">
        <v>13.581890812250332</v>
      </c>
      <c r="P33" s="63">
        <v>8.2408874801901746</v>
      </c>
      <c r="Q33" s="63"/>
      <c r="R33" s="63">
        <v>10.7421875</v>
      </c>
      <c r="S33" s="63">
        <v>13.005050505050505</v>
      </c>
      <c r="T33" s="63">
        <v>8.3333333333333321</v>
      </c>
      <c r="U33" s="63"/>
      <c r="V33" s="63">
        <v>4.0816326530612246</v>
      </c>
      <c r="W33" s="63">
        <v>4.8327137546468402</v>
      </c>
      <c r="X33" s="63">
        <v>3.2303370786516856</v>
      </c>
      <c r="Y33" s="63"/>
      <c r="Z33" s="63">
        <v>0.55205047318611988</v>
      </c>
      <c r="AA33" s="63">
        <v>0.78616352201257866</v>
      </c>
      <c r="AB33" s="63">
        <v>0.31645569620253167</v>
      </c>
      <c r="AD33" s="107"/>
    </row>
    <row r="34" spans="1:30" x14ac:dyDescent="0.35">
      <c r="A34" s="95" t="s">
        <v>304</v>
      </c>
      <c r="B34" s="63">
        <v>5.2418902233696256</v>
      </c>
      <c r="C34" s="63">
        <v>6.1027837259100641</v>
      </c>
      <c r="D34" s="63">
        <v>4.2934654399622554</v>
      </c>
      <c r="E34" s="63"/>
      <c r="F34" s="63">
        <v>0.36927621861152138</v>
      </c>
      <c r="G34" s="63">
        <v>0.41039671682626538</v>
      </c>
      <c r="H34" s="63">
        <v>0.32102728731942215</v>
      </c>
      <c r="I34" s="63"/>
      <c r="J34" s="63">
        <v>10.349554489376285</v>
      </c>
      <c r="K34" s="63">
        <v>12.710765239948119</v>
      </c>
      <c r="L34" s="63">
        <v>7.7034883720930232</v>
      </c>
      <c r="M34" s="63"/>
      <c r="N34" s="63">
        <v>8.1101190476190474</v>
      </c>
      <c r="O34" s="63">
        <v>9.433962264150944</v>
      </c>
      <c r="P34" s="63">
        <v>6.7175572519083975</v>
      </c>
      <c r="Q34" s="63"/>
      <c r="R34" s="63">
        <v>7.1555292726197512</v>
      </c>
      <c r="S34" s="63">
        <v>8.5841694537346704</v>
      </c>
      <c r="T34" s="63">
        <v>5.5415617128463479</v>
      </c>
      <c r="U34" s="63"/>
      <c r="V34" s="63">
        <v>3.4358047016274864</v>
      </c>
      <c r="W34" s="63">
        <v>3.5087719298245612</v>
      </c>
      <c r="X34" s="63">
        <v>3.3582089552238807</v>
      </c>
      <c r="Y34" s="63"/>
      <c r="Z34" s="63">
        <v>1.7118402282453637</v>
      </c>
      <c r="AA34" s="63">
        <v>1.6506189821182942</v>
      </c>
      <c r="AB34" s="63">
        <v>1.7777777777777777</v>
      </c>
      <c r="AD34" s="107"/>
    </row>
    <row r="35" spans="1:30" x14ac:dyDescent="0.35">
      <c r="A35" s="95" t="s">
        <v>305</v>
      </c>
      <c r="B35" s="63">
        <v>3.4386617100371746</v>
      </c>
      <c r="C35" s="63">
        <v>3.7522334723049435</v>
      </c>
      <c r="D35" s="63">
        <v>3.0987734021949644</v>
      </c>
      <c r="E35" s="63"/>
      <c r="F35" s="63">
        <v>0.71684587813620071</v>
      </c>
      <c r="G35" s="76" t="s">
        <v>276</v>
      </c>
      <c r="H35" s="63">
        <v>1.4440433212996391</v>
      </c>
      <c r="I35" s="63"/>
      <c r="J35" s="63">
        <v>6.2030075187969924</v>
      </c>
      <c r="K35" s="63">
        <v>7.8498293515358366</v>
      </c>
      <c r="L35" s="63">
        <v>4.1841004184100417</v>
      </c>
      <c r="M35" s="63"/>
      <c r="N35" s="63">
        <v>5.2123552123552122</v>
      </c>
      <c r="O35" s="63">
        <v>5.4901960784313726</v>
      </c>
      <c r="P35" s="63">
        <v>4.9429657794676807</v>
      </c>
      <c r="Q35" s="63"/>
      <c r="R35" s="63">
        <v>5.9322033898305087</v>
      </c>
      <c r="S35" s="63">
        <v>6.2111801242236027</v>
      </c>
      <c r="T35" s="63">
        <v>5.5970149253731343</v>
      </c>
      <c r="U35" s="63"/>
      <c r="V35" s="63">
        <v>1.9607843137254901</v>
      </c>
      <c r="W35" s="63">
        <v>1.7482517482517483</v>
      </c>
      <c r="X35" s="63">
        <v>2.1818181818181821</v>
      </c>
      <c r="Y35" s="63"/>
      <c r="Z35" s="63">
        <v>0.21321961620469082</v>
      </c>
      <c r="AA35" s="63">
        <v>0.41322314049586778</v>
      </c>
      <c r="AB35" s="76" t="s">
        <v>276</v>
      </c>
      <c r="AD35" s="107"/>
    </row>
    <row r="36" spans="1:30" x14ac:dyDescent="0.35">
      <c r="A36" s="95" t="s">
        <v>306</v>
      </c>
      <c r="B36" s="63">
        <v>3.3945194212867769</v>
      </c>
      <c r="C36" s="63">
        <v>3.9921891950531569</v>
      </c>
      <c r="D36" s="63">
        <v>2.7549914873858534</v>
      </c>
      <c r="E36" s="63"/>
      <c r="F36" s="63">
        <v>0.32902467685076381</v>
      </c>
      <c r="G36" s="63">
        <v>0.27573529411764708</v>
      </c>
      <c r="H36" s="63">
        <v>0.38480038480038481</v>
      </c>
      <c r="I36" s="63"/>
      <c r="J36" s="63">
        <v>5.1240435891490836</v>
      </c>
      <c r="K36" s="63">
        <v>5.4553453585569738</v>
      </c>
      <c r="L36" s="63">
        <v>4.7549019607843137</v>
      </c>
      <c r="M36" s="63"/>
      <c r="N36" s="63">
        <v>6.0128029263831735</v>
      </c>
      <c r="O36" s="63">
        <v>6.6578483245149904</v>
      </c>
      <c r="P36" s="63">
        <v>5.3181386514719851</v>
      </c>
      <c r="Q36" s="63"/>
      <c r="R36" s="63">
        <v>4.2042042042042045</v>
      </c>
      <c r="S36" s="63">
        <v>5.3592233009708741</v>
      </c>
      <c r="T36" s="63">
        <v>2.9752066115702478</v>
      </c>
      <c r="U36" s="63"/>
      <c r="V36" s="63">
        <v>3.3102870312172636</v>
      </c>
      <c r="W36" s="63">
        <v>4.4272948822095852</v>
      </c>
      <c r="X36" s="63">
        <v>2.120294244915621</v>
      </c>
      <c r="Y36" s="63"/>
      <c r="Z36" s="63">
        <v>1.0398613518197575</v>
      </c>
      <c r="AA36" s="63">
        <v>1.1577424023154848</v>
      </c>
      <c r="AB36" s="63">
        <v>0.91556459816887081</v>
      </c>
      <c r="AD36" s="107"/>
    </row>
    <row r="37" spans="1:30" x14ac:dyDescent="0.35">
      <c r="A37" s="95" t="s">
        <v>307</v>
      </c>
      <c r="B37" s="63">
        <v>4.61545663062304</v>
      </c>
      <c r="C37" s="63">
        <v>5.5458954882401397</v>
      </c>
      <c r="D37" s="63">
        <v>3.641241855116903</v>
      </c>
      <c r="E37" s="63"/>
      <c r="F37" s="63">
        <v>0.17772511848341233</v>
      </c>
      <c r="G37" s="63">
        <v>0.17391304347826086</v>
      </c>
      <c r="H37" s="63">
        <v>0.18170805572380377</v>
      </c>
      <c r="I37" s="63"/>
      <c r="J37" s="63">
        <v>8.4534916595985301</v>
      </c>
      <c r="K37" s="63">
        <v>9.8599439775910369</v>
      </c>
      <c r="L37" s="63">
        <v>7.0205479452054798</v>
      </c>
      <c r="M37" s="63"/>
      <c r="N37" s="63">
        <v>7.2336561743341408</v>
      </c>
      <c r="O37" s="63">
        <v>8.6595492289442468</v>
      </c>
      <c r="P37" s="63">
        <v>5.7478368355995055</v>
      </c>
      <c r="Q37" s="63"/>
      <c r="R37" s="63">
        <v>6.143257710935508</v>
      </c>
      <c r="S37" s="63">
        <v>7.249255213505462</v>
      </c>
      <c r="T37" s="63">
        <v>4.9764274489261391</v>
      </c>
      <c r="U37" s="63"/>
      <c r="V37" s="63">
        <v>4.3778190501459271</v>
      </c>
      <c r="W37" s="63">
        <v>5.8181818181818183</v>
      </c>
      <c r="X37" s="63">
        <v>2.8741865509761388</v>
      </c>
      <c r="Y37" s="63"/>
      <c r="Z37" s="63">
        <v>1.0422698320787493</v>
      </c>
      <c r="AA37" s="63">
        <v>1.2834821428571428</v>
      </c>
      <c r="AB37" s="63">
        <v>0.78219013237063784</v>
      </c>
      <c r="AD37" s="107"/>
    </row>
    <row r="38" spans="1:30" ht="15" thickBot="1" x14ac:dyDescent="0.4">
      <c r="A38" s="123" t="s">
        <v>308</v>
      </c>
      <c r="B38" s="64">
        <v>12.716763005780345</v>
      </c>
      <c r="C38" s="64">
        <v>13.306852035749753</v>
      </c>
      <c r="D38" s="64">
        <v>34.897360703812318</v>
      </c>
      <c r="E38" s="64"/>
      <c r="F38" s="64">
        <v>7.4780058651026398</v>
      </c>
      <c r="G38" s="64">
        <v>8.6309523809523814</v>
      </c>
      <c r="H38" s="64">
        <v>6.3583815028901727</v>
      </c>
      <c r="I38" s="64"/>
      <c r="J38" s="64">
        <v>19.009584664536742</v>
      </c>
      <c r="K38" s="64">
        <v>19.078947368421055</v>
      </c>
      <c r="L38" s="64">
        <v>18.944099378881987</v>
      </c>
      <c r="M38" s="64"/>
      <c r="N38" s="64">
        <v>18.398876404494384</v>
      </c>
      <c r="O38" s="64">
        <v>19.839142091152816</v>
      </c>
      <c r="P38" s="64">
        <v>16.814159292035399</v>
      </c>
      <c r="Q38" s="64"/>
      <c r="R38" s="64">
        <v>13.682864450127877</v>
      </c>
      <c r="S38" s="64">
        <v>15.328467153284672</v>
      </c>
      <c r="T38" s="64">
        <v>11.859838274932615</v>
      </c>
      <c r="U38" s="64"/>
      <c r="V38" s="64">
        <v>10.465116279069768</v>
      </c>
      <c r="W38" s="64">
        <v>9.3645484949832767</v>
      </c>
      <c r="X38" s="64">
        <v>11.55115511551155</v>
      </c>
      <c r="Y38" s="64"/>
      <c r="Z38" s="64">
        <v>6.0869565217391308</v>
      </c>
      <c r="AA38" s="64">
        <v>5.4982817869415808</v>
      </c>
      <c r="AB38" s="64">
        <v>6.6901408450704221</v>
      </c>
      <c r="AD38" s="107"/>
    </row>
    <row r="39" spans="1:30" x14ac:dyDescent="0.35">
      <c r="A39" s="223" t="s">
        <v>249</v>
      </c>
      <c r="B39" s="223"/>
      <c r="C39" s="223"/>
      <c r="D39" s="223"/>
      <c r="E39" s="223"/>
      <c r="F39" s="223"/>
      <c r="G39" s="223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3"/>
      <c r="W39" s="223"/>
      <c r="X39" s="223"/>
      <c r="Y39" s="223"/>
      <c r="Z39" s="223"/>
      <c r="AA39" s="223"/>
      <c r="AB39" s="223"/>
      <c r="AD39" s="107"/>
    </row>
    <row r="40" spans="1:30" x14ac:dyDescent="0.35">
      <c r="AD40" s="107"/>
    </row>
    <row r="41" spans="1:30" x14ac:dyDescent="0.35">
      <c r="AD41" s="107"/>
    </row>
    <row r="42" spans="1:30" x14ac:dyDescent="0.35">
      <c r="AD42" s="107"/>
    </row>
    <row r="43" spans="1:30" x14ac:dyDescent="0.35">
      <c r="AD43" s="107"/>
    </row>
    <row r="44" spans="1:30" x14ac:dyDescent="0.35">
      <c r="AD44" s="107"/>
    </row>
    <row r="45" spans="1:30" x14ac:dyDescent="0.35">
      <c r="AD45" s="107"/>
    </row>
  </sheetData>
  <mergeCells count="15">
    <mergeCell ref="AD2:AD3"/>
    <mergeCell ref="R7:T7"/>
    <mergeCell ref="V7:X7"/>
    <mergeCell ref="Z7:AB7"/>
    <mergeCell ref="A39:AB39"/>
    <mergeCell ref="A7:A8"/>
    <mergeCell ref="B7:D7"/>
    <mergeCell ref="F7:H7"/>
    <mergeCell ref="J7:L7"/>
    <mergeCell ref="N7:P7"/>
    <mergeCell ref="A1:AB1"/>
    <mergeCell ref="A2:AB2"/>
    <mergeCell ref="A3:AB3"/>
    <mergeCell ref="A4:AB4"/>
    <mergeCell ref="A5:AB5"/>
  </mergeCells>
  <hyperlinks>
    <hyperlink ref="AD2" location="INDICE!A1" display="INDICE" xr:uid="{195DF0BA-81A9-46F6-9D1B-1BB629E1DDD1}"/>
    <hyperlink ref="AD2:AD3" location="CONTENIDO!A1" display="Contenido" xr:uid="{CEA9A604-8788-44B3-8098-6D021773916E}"/>
  </hyperlinks>
  <pageMargins left="0.7" right="0.7" top="0.75" bottom="0.75" header="0.3" footer="0.3"/>
  <pageSetup paperSize="9" scale="63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59F9A-3014-42A8-9125-73E1861761B6}">
  <sheetPr>
    <tabColor rgb="FFF2DAB1"/>
    <pageSetUpPr fitToPage="1"/>
  </sheetPr>
  <dimension ref="A1:AD45"/>
  <sheetViews>
    <sheetView showGridLines="0"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X25" sqref="X25"/>
    </sheetView>
  </sheetViews>
  <sheetFormatPr baseColWidth="10" defaultColWidth="11.453125" defaultRowHeight="14.5" x14ac:dyDescent="0.35"/>
  <cols>
    <col min="1" max="1" width="18.54296875" style="113" customWidth="1"/>
    <col min="2" max="4" width="8.81640625" bestFit="1" customWidth="1"/>
    <col min="5" max="5" width="1.81640625" customWidth="1"/>
    <col min="6" max="8" width="8.453125" customWidth="1"/>
    <col min="9" max="9" width="1.54296875" customWidth="1"/>
    <col min="10" max="12" width="8.453125" customWidth="1"/>
    <col min="13" max="13" width="2.1796875" customWidth="1"/>
    <col min="14" max="16" width="8.453125" customWidth="1"/>
    <col min="17" max="17" width="2.1796875" customWidth="1"/>
    <col min="18" max="20" width="8.453125" customWidth="1"/>
    <col min="21" max="21" width="1.81640625" customWidth="1"/>
    <col min="22" max="24" width="8.453125" customWidth="1"/>
    <col min="25" max="25" width="1.54296875" customWidth="1"/>
    <col min="26" max="28" width="8.453125" customWidth="1"/>
  </cols>
  <sheetData>
    <row r="1" spans="1:30" x14ac:dyDescent="0.35">
      <c r="A1" s="230" t="s">
        <v>314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265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315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D5" s="36"/>
    </row>
    <row r="6" spans="1:30" x14ac:dyDescent="0.35">
      <c r="A6" s="124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D6" s="36"/>
    </row>
    <row r="7" spans="1:30" x14ac:dyDescent="0.35">
      <c r="A7" s="235" t="s">
        <v>281</v>
      </c>
      <c r="B7" s="229" t="s">
        <v>214</v>
      </c>
      <c r="C7" s="229"/>
      <c r="D7" s="229"/>
      <c r="E7" s="16"/>
      <c r="F7" s="229" t="s">
        <v>216</v>
      </c>
      <c r="G7" s="229"/>
      <c r="H7" s="229"/>
      <c r="I7" s="16"/>
      <c r="J7" s="229" t="s">
        <v>217</v>
      </c>
      <c r="K7" s="229"/>
      <c r="L7" s="229"/>
      <c r="M7" s="16"/>
      <c r="N7" s="229" t="s">
        <v>218</v>
      </c>
      <c r="O7" s="229"/>
      <c r="P7" s="229"/>
      <c r="Q7" s="16"/>
      <c r="R7" s="229" t="s">
        <v>220</v>
      </c>
      <c r="S7" s="229"/>
      <c r="T7" s="229"/>
      <c r="U7" s="16"/>
      <c r="V7" s="229" t="s">
        <v>221</v>
      </c>
      <c r="W7" s="229"/>
      <c r="X7" s="229"/>
      <c r="Y7" s="16"/>
      <c r="Z7" s="229" t="s">
        <v>222</v>
      </c>
      <c r="AA7" s="229"/>
      <c r="AB7" s="229"/>
      <c r="AD7" s="36"/>
    </row>
    <row r="8" spans="1:30" x14ac:dyDescent="0.35">
      <c r="A8" s="235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D8" s="36"/>
    </row>
    <row r="9" spans="1:30" s="22" customFormat="1" x14ac:dyDescent="0.35">
      <c r="A9" s="110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D9" s="107"/>
    </row>
    <row r="10" spans="1:30" s="22" customFormat="1" x14ac:dyDescent="0.35">
      <c r="A10" s="110" t="s">
        <v>214</v>
      </c>
      <c r="B10" s="101">
        <f>SUM(B12:B38)</f>
        <v>391443</v>
      </c>
      <c r="C10" s="101">
        <f t="shared" ref="C10:AB10" si="0">SUM(C12:C38)</f>
        <v>200228</v>
      </c>
      <c r="D10" s="101">
        <f t="shared" si="0"/>
        <v>191215</v>
      </c>
      <c r="E10" s="101"/>
      <c r="F10" s="101">
        <f t="shared" si="0"/>
        <v>63914</v>
      </c>
      <c r="G10" s="101">
        <f t="shared" si="0"/>
        <v>32743</v>
      </c>
      <c r="H10" s="101">
        <f t="shared" si="0"/>
        <v>31171</v>
      </c>
      <c r="I10" s="101"/>
      <c r="J10" s="101">
        <f t="shared" si="0"/>
        <v>61406</v>
      </c>
      <c r="K10" s="101">
        <f t="shared" si="0"/>
        <v>31240</v>
      </c>
      <c r="L10" s="101">
        <f t="shared" si="0"/>
        <v>30166</v>
      </c>
      <c r="M10" s="101"/>
      <c r="N10" s="101">
        <f t="shared" si="0"/>
        <v>60104</v>
      </c>
      <c r="O10" s="101">
        <f t="shared" si="0"/>
        <v>30798</v>
      </c>
      <c r="P10" s="101">
        <f t="shared" si="0"/>
        <v>29306</v>
      </c>
      <c r="Q10" s="101"/>
      <c r="R10" s="101">
        <f t="shared" si="0"/>
        <v>72703</v>
      </c>
      <c r="S10" s="101">
        <f t="shared" si="0"/>
        <v>37263</v>
      </c>
      <c r="T10" s="101">
        <f t="shared" si="0"/>
        <v>35440</v>
      </c>
      <c r="U10" s="101"/>
      <c r="V10" s="101">
        <f t="shared" si="0"/>
        <v>68394</v>
      </c>
      <c r="W10" s="101">
        <f t="shared" si="0"/>
        <v>34758</v>
      </c>
      <c r="X10" s="101">
        <f t="shared" si="0"/>
        <v>33636</v>
      </c>
      <c r="Y10" s="101"/>
      <c r="Z10" s="101">
        <f t="shared" si="0"/>
        <v>64922</v>
      </c>
      <c r="AA10" s="101">
        <f t="shared" si="0"/>
        <v>33426</v>
      </c>
      <c r="AB10" s="101">
        <f t="shared" si="0"/>
        <v>31496</v>
      </c>
      <c r="AD10" s="107"/>
    </row>
    <row r="11" spans="1:30" s="22" customFormat="1" x14ac:dyDescent="0.35">
      <c r="A11" s="110"/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101"/>
      <c r="W11" s="101"/>
      <c r="X11" s="101"/>
      <c r="Y11" s="101"/>
      <c r="Z11" s="101"/>
      <c r="AA11" s="101"/>
      <c r="AB11" s="101"/>
      <c r="AD11" s="107"/>
    </row>
    <row r="12" spans="1:30" x14ac:dyDescent="0.35">
      <c r="A12" s="95" t="s">
        <v>282</v>
      </c>
      <c r="B12" s="102">
        <f>F12+J12+N12+R12+V12+Z12</f>
        <v>20948</v>
      </c>
      <c r="C12" s="102">
        <f>G12+K12+O12+S12+W12+AA12</f>
        <v>10633</v>
      </c>
      <c r="D12" s="102">
        <f>H12+L12+P12+T12+X12+AB12</f>
        <v>10315</v>
      </c>
      <c r="E12" s="102"/>
      <c r="F12" s="102">
        <v>3446</v>
      </c>
      <c r="G12" s="102">
        <v>1776</v>
      </c>
      <c r="H12" s="102">
        <f>F12-G12</f>
        <v>1670</v>
      </c>
      <c r="I12" s="102"/>
      <c r="J12" s="102">
        <v>3249</v>
      </c>
      <c r="K12" s="102">
        <v>1572</v>
      </c>
      <c r="L12" s="102">
        <f>J12-K12</f>
        <v>1677</v>
      </c>
      <c r="M12" s="102"/>
      <c r="N12" s="102">
        <v>3308</v>
      </c>
      <c r="O12" s="102">
        <v>1717</v>
      </c>
      <c r="P12" s="102">
        <f>N12-O12</f>
        <v>1591</v>
      </c>
      <c r="Q12" s="102"/>
      <c r="R12" s="102">
        <v>3872</v>
      </c>
      <c r="S12" s="102">
        <v>1937</v>
      </c>
      <c r="T12" s="102">
        <f>R12-S12</f>
        <v>1935</v>
      </c>
      <c r="U12" s="102"/>
      <c r="V12" s="102">
        <v>3498</v>
      </c>
      <c r="W12" s="102">
        <v>1784</v>
      </c>
      <c r="X12" s="102">
        <f>V12-W12</f>
        <v>1714</v>
      </c>
      <c r="Y12" s="102"/>
      <c r="Z12" s="102">
        <v>3575</v>
      </c>
      <c r="AA12" s="102">
        <v>1847</v>
      </c>
      <c r="AB12" s="102">
        <f>Z12-AA12</f>
        <v>1728</v>
      </c>
      <c r="AD12" s="22"/>
    </row>
    <row r="13" spans="1:30" x14ac:dyDescent="0.35">
      <c r="A13" s="95" t="s">
        <v>283</v>
      </c>
      <c r="B13" s="102">
        <f t="shared" ref="B13:B38" si="1">F13+J13+N13+R13+V13+Z13</f>
        <v>17941</v>
      </c>
      <c r="C13" s="102">
        <f t="shared" ref="C13:C38" si="2">G13+K13+O13+S13+W13+AA13</f>
        <v>9097</v>
      </c>
      <c r="D13" s="102">
        <f t="shared" ref="D13:D38" si="3">H13+L13+P13+T13+X13+AB13</f>
        <v>8844</v>
      </c>
      <c r="E13" s="102"/>
      <c r="F13" s="102">
        <v>2912</v>
      </c>
      <c r="G13" s="102">
        <v>1525</v>
      </c>
      <c r="H13" s="102">
        <f t="shared" ref="H13:H38" si="4">F13-G13</f>
        <v>1387</v>
      </c>
      <c r="I13" s="102"/>
      <c r="J13" s="102">
        <v>2815</v>
      </c>
      <c r="K13" s="102">
        <v>1409</v>
      </c>
      <c r="L13" s="102">
        <f t="shared" ref="L13:L38" si="5">J13-K13</f>
        <v>1406</v>
      </c>
      <c r="M13" s="102"/>
      <c r="N13" s="102">
        <v>2663</v>
      </c>
      <c r="O13" s="102">
        <v>1367</v>
      </c>
      <c r="P13" s="102">
        <f t="shared" ref="P13:P38" si="6">N13-O13</f>
        <v>1296</v>
      </c>
      <c r="Q13" s="102"/>
      <c r="R13" s="102">
        <v>3457</v>
      </c>
      <c r="S13" s="102">
        <v>1727</v>
      </c>
      <c r="T13" s="102">
        <f t="shared" ref="T13:T38" si="7">R13-S13</f>
        <v>1730</v>
      </c>
      <c r="U13" s="102"/>
      <c r="V13" s="102">
        <v>3081</v>
      </c>
      <c r="W13" s="102">
        <v>1554</v>
      </c>
      <c r="X13" s="102">
        <f t="shared" ref="X13:X38" si="8">V13-W13</f>
        <v>1527</v>
      </c>
      <c r="Y13" s="102"/>
      <c r="Z13" s="102">
        <v>3013</v>
      </c>
      <c r="AA13" s="102">
        <v>1515</v>
      </c>
      <c r="AB13" s="102">
        <f t="shared" ref="AB13:AB38" si="9">Z13-AA13</f>
        <v>1498</v>
      </c>
    </row>
    <row r="14" spans="1:30" x14ac:dyDescent="0.35">
      <c r="A14" s="95" t="s">
        <v>284</v>
      </c>
      <c r="B14" s="102">
        <f t="shared" si="1"/>
        <v>17904</v>
      </c>
      <c r="C14" s="102">
        <f t="shared" si="2"/>
        <v>9235</v>
      </c>
      <c r="D14" s="102">
        <f t="shared" si="3"/>
        <v>8669</v>
      </c>
      <c r="E14" s="102"/>
      <c r="F14" s="102">
        <v>2978</v>
      </c>
      <c r="G14" s="102">
        <v>1503</v>
      </c>
      <c r="H14" s="102">
        <f t="shared" si="4"/>
        <v>1475</v>
      </c>
      <c r="I14" s="102"/>
      <c r="J14" s="102">
        <v>2761</v>
      </c>
      <c r="K14" s="102">
        <v>1490</v>
      </c>
      <c r="L14" s="102">
        <f t="shared" si="5"/>
        <v>1271</v>
      </c>
      <c r="M14" s="102"/>
      <c r="N14" s="102">
        <v>2870</v>
      </c>
      <c r="O14" s="102">
        <v>1470</v>
      </c>
      <c r="P14" s="102">
        <f t="shared" si="6"/>
        <v>1400</v>
      </c>
      <c r="Q14" s="102"/>
      <c r="R14" s="102">
        <v>3267</v>
      </c>
      <c r="S14" s="102">
        <v>1691</v>
      </c>
      <c r="T14" s="102">
        <f t="shared" si="7"/>
        <v>1576</v>
      </c>
      <c r="U14" s="102"/>
      <c r="V14" s="102">
        <v>3023</v>
      </c>
      <c r="W14" s="102">
        <v>1552</v>
      </c>
      <c r="X14" s="102">
        <f t="shared" si="8"/>
        <v>1471</v>
      </c>
      <c r="Y14" s="102"/>
      <c r="Z14" s="102">
        <v>3005</v>
      </c>
      <c r="AA14" s="102">
        <v>1529</v>
      </c>
      <c r="AB14" s="102">
        <f t="shared" si="9"/>
        <v>1476</v>
      </c>
    </row>
    <row r="15" spans="1:30" x14ac:dyDescent="0.35">
      <c r="A15" s="95" t="s">
        <v>285</v>
      </c>
      <c r="B15" s="102">
        <f t="shared" si="1"/>
        <v>22802</v>
      </c>
      <c r="C15" s="102">
        <f t="shared" si="2"/>
        <v>11518</v>
      </c>
      <c r="D15" s="102">
        <f t="shared" si="3"/>
        <v>11284</v>
      </c>
      <c r="E15" s="102"/>
      <c r="F15" s="102">
        <v>3542</v>
      </c>
      <c r="G15" s="102">
        <v>1775</v>
      </c>
      <c r="H15" s="102">
        <f t="shared" si="4"/>
        <v>1767</v>
      </c>
      <c r="I15" s="102"/>
      <c r="J15" s="102">
        <v>3571</v>
      </c>
      <c r="K15" s="102">
        <v>1804</v>
      </c>
      <c r="L15" s="102">
        <f t="shared" si="5"/>
        <v>1767</v>
      </c>
      <c r="M15" s="102"/>
      <c r="N15" s="102">
        <v>3525</v>
      </c>
      <c r="O15" s="102">
        <v>1762</v>
      </c>
      <c r="P15" s="102">
        <f t="shared" si="6"/>
        <v>1763</v>
      </c>
      <c r="Q15" s="102"/>
      <c r="R15" s="102">
        <v>4380</v>
      </c>
      <c r="S15" s="102">
        <v>2246</v>
      </c>
      <c r="T15" s="102">
        <f t="shared" si="7"/>
        <v>2134</v>
      </c>
      <c r="U15" s="102"/>
      <c r="V15" s="102">
        <v>4016</v>
      </c>
      <c r="W15" s="102">
        <v>2048</v>
      </c>
      <c r="X15" s="102">
        <f t="shared" si="8"/>
        <v>1968</v>
      </c>
      <c r="Y15" s="102"/>
      <c r="Z15" s="102">
        <v>3768</v>
      </c>
      <c r="AA15" s="102">
        <v>1883</v>
      </c>
      <c r="AB15" s="102">
        <f t="shared" si="9"/>
        <v>1885</v>
      </c>
    </row>
    <row r="16" spans="1:30" x14ac:dyDescent="0.35">
      <c r="A16" s="95" t="s">
        <v>286</v>
      </c>
      <c r="B16" s="102">
        <f t="shared" si="1"/>
        <v>5661</v>
      </c>
      <c r="C16" s="102">
        <f t="shared" si="2"/>
        <v>2924</v>
      </c>
      <c r="D16" s="102">
        <f t="shared" si="3"/>
        <v>2737</v>
      </c>
      <c r="E16" s="102"/>
      <c r="F16" s="102">
        <v>854</v>
      </c>
      <c r="G16" s="102">
        <v>442</v>
      </c>
      <c r="H16" s="102">
        <f t="shared" si="4"/>
        <v>412</v>
      </c>
      <c r="I16" s="102"/>
      <c r="J16" s="102">
        <v>869</v>
      </c>
      <c r="K16" s="102">
        <v>453</v>
      </c>
      <c r="L16" s="102">
        <f t="shared" si="5"/>
        <v>416</v>
      </c>
      <c r="M16" s="102"/>
      <c r="N16" s="102">
        <v>903</v>
      </c>
      <c r="O16" s="102">
        <v>455</v>
      </c>
      <c r="P16" s="102">
        <f t="shared" si="6"/>
        <v>448</v>
      </c>
      <c r="Q16" s="102"/>
      <c r="R16" s="102">
        <v>1029</v>
      </c>
      <c r="S16" s="102">
        <v>540</v>
      </c>
      <c r="T16" s="102">
        <f t="shared" si="7"/>
        <v>489</v>
      </c>
      <c r="U16" s="102"/>
      <c r="V16" s="102">
        <v>1039</v>
      </c>
      <c r="W16" s="102">
        <v>512</v>
      </c>
      <c r="X16" s="102">
        <f t="shared" si="8"/>
        <v>527</v>
      </c>
      <c r="Y16" s="102"/>
      <c r="Z16" s="102">
        <v>967</v>
      </c>
      <c r="AA16" s="102">
        <v>522</v>
      </c>
      <c r="AB16" s="102">
        <f t="shared" si="9"/>
        <v>445</v>
      </c>
    </row>
    <row r="17" spans="1:30" x14ac:dyDescent="0.35">
      <c r="A17" s="95" t="s">
        <v>287</v>
      </c>
      <c r="B17" s="102">
        <f t="shared" si="1"/>
        <v>13869</v>
      </c>
      <c r="C17" s="102">
        <f t="shared" si="2"/>
        <v>7057</v>
      </c>
      <c r="D17" s="102">
        <f t="shared" si="3"/>
        <v>6812</v>
      </c>
      <c r="E17" s="102"/>
      <c r="F17" s="102">
        <v>2225</v>
      </c>
      <c r="G17" s="102">
        <v>1120</v>
      </c>
      <c r="H17" s="102">
        <f t="shared" si="4"/>
        <v>1105</v>
      </c>
      <c r="I17" s="102"/>
      <c r="J17" s="102">
        <v>2228</v>
      </c>
      <c r="K17" s="102">
        <v>1096</v>
      </c>
      <c r="L17" s="102">
        <f t="shared" si="5"/>
        <v>1132</v>
      </c>
      <c r="M17" s="102"/>
      <c r="N17" s="102">
        <v>2021</v>
      </c>
      <c r="O17" s="102">
        <v>1044</v>
      </c>
      <c r="P17" s="102">
        <f t="shared" si="6"/>
        <v>977</v>
      </c>
      <c r="Q17" s="102"/>
      <c r="R17" s="102">
        <v>2561</v>
      </c>
      <c r="S17" s="102">
        <v>1368</v>
      </c>
      <c r="T17" s="102">
        <f t="shared" si="7"/>
        <v>1193</v>
      </c>
      <c r="U17" s="102"/>
      <c r="V17" s="102">
        <v>2526</v>
      </c>
      <c r="W17" s="102">
        <v>1276</v>
      </c>
      <c r="X17" s="102">
        <f t="shared" si="8"/>
        <v>1250</v>
      </c>
      <c r="Y17" s="102"/>
      <c r="Z17" s="102">
        <v>2308</v>
      </c>
      <c r="AA17" s="102">
        <v>1153</v>
      </c>
      <c r="AB17" s="102">
        <f t="shared" si="9"/>
        <v>1155</v>
      </c>
    </row>
    <row r="18" spans="1:30" x14ac:dyDescent="0.35">
      <c r="A18" s="95" t="s">
        <v>288</v>
      </c>
      <c r="B18" s="102">
        <f t="shared" si="1"/>
        <v>3530</v>
      </c>
      <c r="C18" s="102">
        <f t="shared" si="2"/>
        <v>1794</v>
      </c>
      <c r="D18" s="102">
        <f t="shared" si="3"/>
        <v>1736</v>
      </c>
      <c r="E18" s="102"/>
      <c r="F18" s="102">
        <v>566</v>
      </c>
      <c r="G18" s="102">
        <v>283</v>
      </c>
      <c r="H18" s="102">
        <f t="shared" si="4"/>
        <v>283</v>
      </c>
      <c r="I18" s="102"/>
      <c r="J18" s="102">
        <v>551</v>
      </c>
      <c r="K18" s="102">
        <v>296</v>
      </c>
      <c r="L18" s="102">
        <f t="shared" si="5"/>
        <v>255</v>
      </c>
      <c r="M18" s="102"/>
      <c r="N18" s="102">
        <v>558</v>
      </c>
      <c r="O18" s="102">
        <v>282</v>
      </c>
      <c r="P18" s="102">
        <f t="shared" si="6"/>
        <v>276</v>
      </c>
      <c r="Q18" s="102"/>
      <c r="R18" s="102">
        <v>657</v>
      </c>
      <c r="S18" s="102">
        <v>331</v>
      </c>
      <c r="T18" s="102">
        <f t="shared" si="7"/>
        <v>326</v>
      </c>
      <c r="U18" s="102"/>
      <c r="V18" s="102">
        <v>636</v>
      </c>
      <c r="W18" s="102">
        <v>309</v>
      </c>
      <c r="X18" s="102">
        <f t="shared" si="8"/>
        <v>327</v>
      </c>
      <c r="Y18" s="102"/>
      <c r="Z18" s="102">
        <v>562</v>
      </c>
      <c r="AA18" s="102">
        <v>293</v>
      </c>
      <c r="AB18" s="102">
        <f t="shared" si="9"/>
        <v>269</v>
      </c>
    </row>
    <row r="19" spans="1:30" x14ac:dyDescent="0.35">
      <c r="A19" s="95" t="s">
        <v>289</v>
      </c>
      <c r="B19" s="102">
        <f t="shared" si="1"/>
        <v>34603</v>
      </c>
      <c r="C19" s="102">
        <f t="shared" si="2"/>
        <v>17750</v>
      </c>
      <c r="D19" s="102">
        <f t="shared" si="3"/>
        <v>16853</v>
      </c>
      <c r="E19" s="102"/>
      <c r="F19" s="102">
        <v>5784</v>
      </c>
      <c r="G19" s="102">
        <v>2982</v>
      </c>
      <c r="H19" s="102">
        <f t="shared" si="4"/>
        <v>2802</v>
      </c>
      <c r="I19" s="102"/>
      <c r="J19" s="102">
        <v>5454</v>
      </c>
      <c r="K19" s="102">
        <v>2745</v>
      </c>
      <c r="L19" s="102">
        <f t="shared" si="5"/>
        <v>2709</v>
      </c>
      <c r="M19" s="102"/>
      <c r="N19" s="102">
        <v>5274</v>
      </c>
      <c r="O19" s="102">
        <v>2691</v>
      </c>
      <c r="P19" s="102">
        <f t="shared" si="6"/>
        <v>2583</v>
      </c>
      <c r="Q19" s="102"/>
      <c r="R19" s="102">
        <v>6335</v>
      </c>
      <c r="S19" s="102">
        <v>3259</v>
      </c>
      <c r="T19" s="102">
        <f t="shared" si="7"/>
        <v>3076</v>
      </c>
      <c r="U19" s="102"/>
      <c r="V19" s="102">
        <v>5814</v>
      </c>
      <c r="W19" s="102">
        <v>2989</v>
      </c>
      <c r="X19" s="102">
        <f t="shared" si="8"/>
        <v>2825</v>
      </c>
      <c r="Y19" s="102"/>
      <c r="Z19" s="102">
        <v>5942</v>
      </c>
      <c r="AA19" s="102">
        <v>3084</v>
      </c>
      <c r="AB19" s="102">
        <f t="shared" si="9"/>
        <v>2858</v>
      </c>
    </row>
    <row r="20" spans="1:30" x14ac:dyDescent="0.35">
      <c r="A20" s="95" t="s">
        <v>290</v>
      </c>
      <c r="B20" s="102">
        <f t="shared" si="1"/>
        <v>16826</v>
      </c>
      <c r="C20" s="102">
        <f t="shared" si="2"/>
        <v>8605</v>
      </c>
      <c r="D20" s="102">
        <f t="shared" si="3"/>
        <v>8221</v>
      </c>
      <c r="E20" s="102"/>
      <c r="F20" s="102">
        <v>2758</v>
      </c>
      <c r="G20" s="102">
        <v>1389</v>
      </c>
      <c r="H20" s="102">
        <f t="shared" si="4"/>
        <v>1369</v>
      </c>
      <c r="I20" s="102"/>
      <c r="J20" s="102">
        <v>2657</v>
      </c>
      <c r="K20" s="102">
        <v>1356</v>
      </c>
      <c r="L20" s="102">
        <f t="shared" si="5"/>
        <v>1301</v>
      </c>
      <c r="M20" s="102"/>
      <c r="N20" s="102">
        <v>2565</v>
      </c>
      <c r="O20" s="102">
        <v>1364</v>
      </c>
      <c r="P20" s="102">
        <f t="shared" si="6"/>
        <v>1201</v>
      </c>
      <c r="Q20" s="102"/>
      <c r="R20" s="102">
        <v>3099</v>
      </c>
      <c r="S20" s="102">
        <v>1563</v>
      </c>
      <c r="T20" s="102">
        <f t="shared" si="7"/>
        <v>1536</v>
      </c>
      <c r="U20" s="102"/>
      <c r="V20" s="102">
        <v>2969</v>
      </c>
      <c r="W20" s="102">
        <v>1472</v>
      </c>
      <c r="X20" s="102">
        <f t="shared" si="8"/>
        <v>1497</v>
      </c>
      <c r="Y20" s="102"/>
      <c r="Z20" s="102">
        <v>2778</v>
      </c>
      <c r="AA20" s="102">
        <v>1461</v>
      </c>
      <c r="AB20" s="102">
        <f t="shared" si="9"/>
        <v>1317</v>
      </c>
    </row>
    <row r="21" spans="1:30" x14ac:dyDescent="0.35">
      <c r="A21" s="95" t="s">
        <v>291</v>
      </c>
      <c r="B21" s="102">
        <f t="shared" si="1"/>
        <v>25150</v>
      </c>
      <c r="C21" s="102">
        <f t="shared" si="2"/>
        <v>12851</v>
      </c>
      <c r="D21" s="102">
        <f t="shared" si="3"/>
        <v>12299</v>
      </c>
      <c r="E21" s="102"/>
      <c r="F21" s="102">
        <v>4212</v>
      </c>
      <c r="G21" s="102">
        <v>2160</v>
      </c>
      <c r="H21" s="102">
        <f t="shared" si="4"/>
        <v>2052</v>
      </c>
      <c r="I21" s="102"/>
      <c r="J21" s="102">
        <v>4002</v>
      </c>
      <c r="K21" s="102">
        <v>2006</v>
      </c>
      <c r="L21" s="102">
        <f t="shared" si="5"/>
        <v>1996</v>
      </c>
      <c r="M21" s="102"/>
      <c r="N21" s="102">
        <v>3894</v>
      </c>
      <c r="O21" s="102">
        <v>1980</v>
      </c>
      <c r="P21" s="102">
        <f t="shared" si="6"/>
        <v>1914</v>
      </c>
      <c r="Q21" s="102"/>
      <c r="R21" s="102">
        <v>4513</v>
      </c>
      <c r="S21" s="102">
        <v>2329</v>
      </c>
      <c r="T21" s="102">
        <f t="shared" si="7"/>
        <v>2184</v>
      </c>
      <c r="U21" s="102"/>
      <c r="V21" s="102">
        <v>4383</v>
      </c>
      <c r="W21" s="102">
        <v>2224</v>
      </c>
      <c r="X21" s="102">
        <f t="shared" si="8"/>
        <v>2159</v>
      </c>
      <c r="Y21" s="102"/>
      <c r="Z21" s="102">
        <v>4146</v>
      </c>
      <c r="AA21" s="102">
        <v>2152</v>
      </c>
      <c r="AB21" s="102">
        <f t="shared" si="9"/>
        <v>1994</v>
      </c>
    </row>
    <row r="22" spans="1:30" x14ac:dyDescent="0.35">
      <c r="A22" s="95" t="s">
        <v>292</v>
      </c>
      <c r="B22" s="102">
        <f t="shared" si="1"/>
        <v>8924</v>
      </c>
      <c r="C22" s="102">
        <f t="shared" si="2"/>
        <v>4673</v>
      </c>
      <c r="D22" s="102">
        <f t="shared" si="3"/>
        <v>4251</v>
      </c>
      <c r="E22" s="102"/>
      <c r="F22" s="102">
        <v>1487</v>
      </c>
      <c r="G22" s="102">
        <v>795</v>
      </c>
      <c r="H22" s="102">
        <f t="shared" si="4"/>
        <v>692</v>
      </c>
      <c r="I22" s="102"/>
      <c r="J22" s="102">
        <v>1506</v>
      </c>
      <c r="K22" s="102">
        <v>777</v>
      </c>
      <c r="L22" s="102">
        <f t="shared" si="5"/>
        <v>729</v>
      </c>
      <c r="M22" s="102"/>
      <c r="N22" s="102">
        <v>1379</v>
      </c>
      <c r="O22" s="102">
        <v>714</v>
      </c>
      <c r="P22" s="102">
        <f t="shared" si="6"/>
        <v>665</v>
      </c>
      <c r="Q22" s="102"/>
      <c r="R22" s="102">
        <v>1628</v>
      </c>
      <c r="S22" s="102">
        <v>880</v>
      </c>
      <c r="T22" s="102">
        <f t="shared" si="7"/>
        <v>748</v>
      </c>
      <c r="U22" s="102"/>
      <c r="V22" s="102">
        <v>1473</v>
      </c>
      <c r="W22" s="102">
        <v>739</v>
      </c>
      <c r="X22" s="102">
        <f t="shared" si="8"/>
        <v>734</v>
      </c>
      <c r="Y22" s="102"/>
      <c r="Z22" s="102">
        <v>1451</v>
      </c>
      <c r="AA22" s="102">
        <v>768</v>
      </c>
      <c r="AB22" s="102">
        <f t="shared" si="9"/>
        <v>683</v>
      </c>
    </row>
    <row r="23" spans="1:30" x14ac:dyDescent="0.35">
      <c r="A23" s="122" t="s">
        <v>293</v>
      </c>
      <c r="B23" s="102">
        <f t="shared" si="1"/>
        <v>32544</v>
      </c>
      <c r="C23" s="102">
        <f t="shared" si="2"/>
        <v>16765</v>
      </c>
      <c r="D23" s="102">
        <f t="shared" si="3"/>
        <v>15779</v>
      </c>
      <c r="E23" s="102"/>
      <c r="F23" s="102">
        <v>5094</v>
      </c>
      <c r="G23" s="102">
        <v>2612</v>
      </c>
      <c r="H23" s="102">
        <f t="shared" si="4"/>
        <v>2482</v>
      </c>
      <c r="I23" s="102"/>
      <c r="J23" s="102">
        <v>5022</v>
      </c>
      <c r="K23" s="102">
        <v>2592</v>
      </c>
      <c r="L23" s="102">
        <f t="shared" si="5"/>
        <v>2430</v>
      </c>
      <c r="M23" s="102"/>
      <c r="N23" s="102">
        <v>4847</v>
      </c>
      <c r="O23" s="102">
        <v>2456</v>
      </c>
      <c r="P23" s="102">
        <f t="shared" si="6"/>
        <v>2391</v>
      </c>
      <c r="Q23" s="102"/>
      <c r="R23" s="102">
        <v>6465</v>
      </c>
      <c r="S23" s="102">
        <v>3325</v>
      </c>
      <c r="T23" s="102">
        <f t="shared" si="7"/>
        <v>3140</v>
      </c>
      <c r="U23" s="102"/>
      <c r="V23" s="102">
        <v>5539</v>
      </c>
      <c r="W23" s="102">
        <v>2860</v>
      </c>
      <c r="X23" s="102">
        <f t="shared" si="8"/>
        <v>2679</v>
      </c>
      <c r="Y23" s="102"/>
      <c r="Z23" s="102">
        <v>5577</v>
      </c>
      <c r="AA23" s="102">
        <v>2920</v>
      </c>
      <c r="AB23" s="102">
        <f t="shared" si="9"/>
        <v>2657</v>
      </c>
    </row>
    <row r="24" spans="1:30" x14ac:dyDescent="0.35">
      <c r="A24" s="95" t="s">
        <v>294</v>
      </c>
      <c r="B24" s="102">
        <f t="shared" si="1"/>
        <v>8575</v>
      </c>
      <c r="C24" s="102">
        <f t="shared" si="2"/>
        <v>4390</v>
      </c>
      <c r="D24" s="102">
        <f t="shared" si="3"/>
        <v>4185</v>
      </c>
      <c r="E24" s="102"/>
      <c r="F24" s="102">
        <v>1429</v>
      </c>
      <c r="G24" s="102">
        <v>727</v>
      </c>
      <c r="H24" s="102">
        <f t="shared" si="4"/>
        <v>702</v>
      </c>
      <c r="I24" s="102"/>
      <c r="J24" s="102">
        <v>1339</v>
      </c>
      <c r="K24" s="102">
        <v>686</v>
      </c>
      <c r="L24" s="102">
        <f t="shared" si="5"/>
        <v>653</v>
      </c>
      <c r="M24" s="102"/>
      <c r="N24" s="102">
        <v>1360</v>
      </c>
      <c r="O24" s="102">
        <v>694</v>
      </c>
      <c r="P24" s="102">
        <f t="shared" si="6"/>
        <v>666</v>
      </c>
      <c r="Q24" s="102"/>
      <c r="R24" s="102">
        <v>1585</v>
      </c>
      <c r="S24" s="102">
        <v>801</v>
      </c>
      <c r="T24" s="102">
        <f t="shared" si="7"/>
        <v>784</v>
      </c>
      <c r="U24" s="102"/>
      <c r="V24" s="102">
        <v>1450</v>
      </c>
      <c r="W24" s="102">
        <v>746</v>
      </c>
      <c r="X24" s="102">
        <f t="shared" si="8"/>
        <v>704</v>
      </c>
      <c r="Y24" s="102"/>
      <c r="Z24" s="102">
        <v>1412</v>
      </c>
      <c r="AA24" s="102">
        <v>736</v>
      </c>
      <c r="AB24" s="102">
        <f t="shared" si="9"/>
        <v>676</v>
      </c>
    </row>
    <row r="25" spans="1:30" x14ac:dyDescent="0.35">
      <c r="A25" s="95" t="s">
        <v>295</v>
      </c>
      <c r="B25" s="102">
        <f t="shared" si="1"/>
        <v>26282</v>
      </c>
      <c r="C25" s="102">
        <f t="shared" si="2"/>
        <v>13275</v>
      </c>
      <c r="D25" s="102">
        <f t="shared" si="3"/>
        <v>13007</v>
      </c>
      <c r="E25" s="102"/>
      <c r="F25" s="102">
        <v>4232</v>
      </c>
      <c r="G25" s="102">
        <v>2157</v>
      </c>
      <c r="H25" s="102">
        <f t="shared" si="4"/>
        <v>2075</v>
      </c>
      <c r="I25" s="102"/>
      <c r="J25" s="102">
        <v>4102</v>
      </c>
      <c r="K25" s="102">
        <v>2028</v>
      </c>
      <c r="L25" s="102">
        <f t="shared" si="5"/>
        <v>2074</v>
      </c>
      <c r="M25" s="102"/>
      <c r="N25" s="102">
        <v>4129</v>
      </c>
      <c r="O25" s="102">
        <v>2148</v>
      </c>
      <c r="P25" s="102">
        <f t="shared" si="6"/>
        <v>1981</v>
      </c>
      <c r="Q25" s="102"/>
      <c r="R25" s="102">
        <v>4912</v>
      </c>
      <c r="S25" s="102">
        <v>2465</v>
      </c>
      <c r="T25" s="102">
        <f t="shared" si="7"/>
        <v>2447</v>
      </c>
      <c r="U25" s="102"/>
      <c r="V25" s="102">
        <v>4486</v>
      </c>
      <c r="W25" s="102">
        <v>2284</v>
      </c>
      <c r="X25" s="102">
        <f t="shared" si="8"/>
        <v>2202</v>
      </c>
      <c r="Y25" s="102"/>
      <c r="Z25" s="102">
        <v>4421</v>
      </c>
      <c r="AA25" s="102">
        <v>2193</v>
      </c>
      <c r="AB25" s="102">
        <f t="shared" si="9"/>
        <v>2228</v>
      </c>
    </row>
    <row r="26" spans="1:30" x14ac:dyDescent="0.35">
      <c r="A26" s="95" t="s">
        <v>296</v>
      </c>
      <c r="B26" s="102">
        <f t="shared" si="1"/>
        <v>8048</v>
      </c>
      <c r="C26" s="102">
        <f t="shared" si="2"/>
        <v>4146</v>
      </c>
      <c r="D26" s="102">
        <f t="shared" si="3"/>
        <v>3902</v>
      </c>
      <c r="E26" s="102"/>
      <c r="F26" s="102">
        <v>1363</v>
      </c>
      <c r="G26" s="102">
        <v>696</v>
      </c>
      <c r="H26" s="102">
        <f t="shared" si="4"/>
        <v>667</v>
      </c>
      <c r="I26" s="102"/>
      <c r="J26" s="102">
        <v>1191</v>
      </c>
      <c r="K26" s="102">
        <v>623</v>
      </c>
      <c r="L26" s="102">
        <f t="shared" si="5"/>
        <v>568</v>
      </c>
      <c r="M26" s="102"/>
      <c r="N26" s="102">
        <v>1220</v>
      </c>
      <c r="O26" s="102">
        <v>643</v>
      </c>
      <c r="P26" s="102">
        <f t="shared" si="6"/>
        <v>577</v>
      </c>
      <c r="Q26" s="102"/>
      <c r="R26" s="102">
        <v>1462</v>
      </c>
      <c r="S26" s="102">
        <v>745</v>
      </c>
      <c r="T26" s="102">
        <f t="shared" si="7"/>
        <v>717</v>
      </c>
      <c r="U26" s="102"/>
      <c r="V26" s="102">
        <v>1490</v>
      </c>
      <c r="W26" s="102">
        <v>742</v>
      </c>
      <c r="X26" s="102">
        <f t="shared" si="8"/>
        <v>748</v>
      </c>
      <c r="Y26" s="102"/>
      <c r="Z26" s="102">
        <v>1322</v>
      </c>
      <c r="AA26" s="102">
        <v>697</v>
      </c>
      <c r="AB26" s="102">
        <f t="shared" si="9"/>
        <v>625</v>
      </c>
    </row>
    <row r="27" spans="1:30" x14ac:dyDescent="0.35">
      <c r="A27" s="95" t="s">
        <v>297</v>
      </c>
      <c r="B27" s="102">
        <f t="shared" si="1"/>
        <v>11817</v>
      </c>
      <c r="C27" s="102">
        <f t="shared" si="2"/>
        <v>6009</v>
      </c>
      <c r="D27" s="102">
        <f t="shared" si="3"/>
        <v>5808</v>
      </c>
      <c r="E27" s="102"/>
      <c r="F27" s="102">
        <v>1935</v>
      </c>
      <c r="G27" s="102">
        <v>987</v>
      </c>
      <c r="H27" s="102">
        <f t="shared" si="4"/>
        <v>948</v>
      </c>
      <c r="I27" s="102"/>
      <c r="J27" s="102">
        <v>1886</v>
      </c>
      <c r="K27" s="102">
        <v>949</v>
      </c>
      <c r="L27" s="102">
        <f t="shared" si="5"/>
        <v>937</v>
      </c>
      <c r="M27" s="102"/>
      <c r="N27" s="102">
        <v>1803</v>
      </c>
      <c r="O27" s="102">
        <v>900</v>
      </c>
      <c r="P27" s="102">
        <f t="shared" si="6"/>
        <v>903</v>
      </c>
      <c r="Q27" s="102"/>
      <c r="R27" s="102">
        <v>2169</v>
      </c>
      <c r="S27" s="102">
        <v>1105</v>
      </c>
      <c r="T27" s="102">
        <f t="shared" si="7"/>
        <v>1064</v>
      </c>
      <c r="U27" s="102"/>
      <c r="V27" s="102">
        <v>2058</v>
      </c>
      <c r="W27" s="102">
        <v>1041</v>
      </c>
      <c r="X27" s="102">
        <f t="shared" si="8"/>
        <v>1017</v>
      </c>
      <c r="Y27" s="102"/>
      <c r="Z27" s="102">
        <v>1966</v>
      </c>
      <c r="AA27" s="102">
        <v>1027</v>
      </c>
      <c r="AB27" s="102">
        <f t="shared" si="9"/>
        <v>939</v>
      </c>
    </row>
    <row r="28" spans="1:30" x14ac:dyDescent="0.35">
      <c r="A28" s="95" t="s">
        <v>298</v>
      </c>
      <c r="B28" s="102">
        <f t="shared" si="1"/>
        <v>6866</v>
      </c>
      <c r="C28" s="102">
        <f t="shared" si="2"/>
        <v>3516</v>
      </c>
      <c r="D28" s="102">
        <f t="shared" si="3"/>
        <v>3350</v>
      </c>
      <c r="E28" s="102"/>
      <c r="F28" s="102">
        <v>1123</v>
      </c>
      <c r="G28" s="102">
        <v>594</v>
      </c>
      <c r="H28" s="102">
        <f t="shared" si="4"/>
        <v>529</v>
      </c>
      <c r="I28" s="102"/>
      <c r="J28" s="102">
        <v>1101</v>
      </c>
      <c r="K28" s="102">
        <v>556</v>
      </c>
      <c r="L28" s="102">
        <f t="shared" si="5"/>
        <v>545</v>
      </c>
      <c r="M28" s="102"/>
      <c r="N28" s="102">
        <v>1039</v>
      </c>
      <c r="O28" s="102">
        <v>543</v>
      </c>
      <c r="P28" s="102">
        <f t="shared" si="6"/>
        <v>496</v>
      </c>
      <c r="Q28" s="102"/>
      <c r="R28" s="102">
        <v>1202</v>
      </c>
      <c r="S28" s="102">
        <v>581</v>
      </c>
      <c r="T28" s="102">
        <f t="shared" si="7"/>
        <v>621</v>
      </c>
      <c r="U28" s="102"/>
      <c r="V28" s="102">
        <v>1300</v>
      </c>
      <c r="W28" s="102">
        <v>684</v>
      </c>
      <c r="X28" s="102">
        <f t="shared" si="8"/>
        <v>616</v>
      </c>
      <c r="Y28" s="102"/>
      <c r="Z28" s="102">
        <v>1101</v>
      </c>
      <c r="AA28" s="102">
        <v>558</v>
      </c>
      <c r="AB28" s="102">
        <f t="shared" si="9"/>
        <v>543</v>
      </c>
    </row>
    <row r="29" spans="1:30" x14ac:dyDescent="0.35">
      <c r="A29" s="95" t="s">
        <v>299</v>
      </c>
      <c r="B29" s="102">
        <f t="shared" si="1"/>
        <v>10286</v>
      </c>
      <c r="C29" s="102">
        <f t="shared" si="2"/>
        <v>5254</v>
      </c>
      <c r="D29" s="102">
        <f t="shared" si="3"/>
        <v>5032</v>
      </c>
      <c r="E29" s="102"/>
      <c r="F29" s="102">
        <v>1722</v>
      </c>
      <c r="G29" s="102">
        <v>886</v>
      </c>
      <c r="H29" s="102">
        <f t="shared" si="4"/>
        <v>836</v>
      </c>
      <c r="I29" s="102"/>
      <c r="J29" s="102">
        <v>1646</v>
      </c>
      <c r="K29" s="102">
        <v>840</v>
      </c>
      <c r="L29" s="102">
        <f t="shared" si="5"/>
        <v>806</v>
      </c>
      <c r="M29" s="102"/>
      <c r="N29" s="102">
        <v>1600</v>
      </c>
      <c r="O29" s="102">
        <v>815</v>
      </c>
      <c r="P29" s="102">
        <f t="shared" si="6"/>
        <v>785</v>
      </c>
      <c r="Q29" s="102"/>
      <c r="R29" s="102">
        <v>1741</v>
      </c>
      <c r="S29" s="102">
        <v>905</v>
      </c>
      <c r="T29" s="102">
        <f t="shared" si="7"/>
        <v>836</v>
      </c>
      <c r="U29" s="102"/>
      <c r="V29" s="102">
        <v>1895</v>
      </c>
      <c r="W29" s="102">
        <v>943</v>
      </c>
      <c r="X29" s="102">
        <f t="shared" si="8"/>
        <v>952</v>
      </c>
      <c r="Y29" s="102"/>
      <c r="Z29" s="102">
        <v>1682</v>
      </c>
      <c r="AA29" s="102">
        <v>865</v>
      </c>
      <c r="AB29" s="102">
        <f t="shared" si="9"/>
        <v>817</v>
      </c>
    </row>
    <row r="30" spans="1:30" x14ac:dyDescent="0.35">
      <c r="A30" s="95" t="s">
        <v>300</v>
      </c>
      <c r="B30" s="102">
        <f t="shared" si="1"/>
        <v>6325</v>
      </c>
      <c r="C30" s="102">
        <f t="shared" si="2"/>
        <v>3228</v>
      </c>
      <c r="D30" s="102">
        <f t="shared" si="3"/>
        <v>3097</v>
      </c>
      <c r="E30" s="102"/>
      <c r="F30" s="102">
        <v>1014</v>
      </c>
      <c r="G30" s="102">
        <v>516</v>
      </c>
      <c r="H30" s="102">
        <f t="shared" si="4"/>
        <v>498</v>
      </c>
      <c r="I30" s="102"/>
      <c r="J30" s="102">
        <v>1009</v>
      </c>
      <c r="K30" s="102">
        <v>519</v>
      </c>
      <c r="L30" s="102">
        <f t="shared" si="5"/>
        <v>490</v>
      </c>
      <c r="M30" s="102"/>
      <c r="N30" s="102">
        <v>993</v>
      </c>
      <c r="O30" s="102">
        <v>515</v>
      </c>
      <c r="P30" s="102">
        <f t="shared" si="6"/>
        <v>478</v>
      </c>
      <c r="Q30" s="102"/>
      <c r="R30" s="102">
        <v>1187</v>
      </c>
      <c r="S30" s="102">
        <v>615</v>
      </c>
      <c r="T30" s="102">
        <f t="shared" si="7"/>
        <v>572</v>
      </c>
      <c r="U30" s="102"/>
      <c r="V30" s="102">
        <v>1095</v>
      </c>
      <c r="W30" s="102">
        <v>520</v>
      </c>
      <c r="X30" s="102">
        <f t="shared" si="8"/>
        <v>575</v>
      </c>
      <c r="Y30" s="102"/>
      <c r="Z30" s="102">
        <v>1027</v>
      </c>
      <c r="AA30" s="102">
        <v>543</v>
      </c>
      <c r="AB30" s="102">
        <f t="shared" si="9"/>
        <v>484</v>
      </c>
      <c r="AD30" s="107"/>
    </row>
    <row r="31" spans="1:30" x14ac:dyDescent="0.35">
      <c r="A31" s="95" t="s">
        <v>301</v>
      </c>
      <c r="B31" s="102">
        <f t="shared" si="1"/>
        <v>12498</v>
      </c>
      <c r="C31" s="102">
        <f t="shared" si="2"/>
        <v>6454</v>
      </c>
      <c r="D31" s="102">
        <f t="shared" si="3"/>
        <v>6044</v>
      </c>
      <c r="E31" s="102"/>
      <c r="F31" s="102">
        <v>2095</v>
      </c>
      <c r="G31" s="102">
        <v>1106</v>
      </c>
      <c r="H31" s="102">
        <f t="shared" si="4"/>
        <v>989</v>
      </c>
      <c r="I31" s="102"/>
      <c r="J31" s="102">
        <v>1964</v>
      </c>
      <c r="K31" s="102">
        <v>1036</v>
      </c>
      <c r="L31" s="102">
        <f t="shared" si="5"/>
        <v>928</v>
      </c>
      <c r="M31" s="102"/>
      <c r="N31" s="102">
        <v>1918</v>
      </c>
      <c r="O31" s="102">
        <v>959</v>
      </c>
      <c r="P31" s="102">
        <f t="shared" si="6"/>
        <v>959</v>
      </c>
      <c r="Q31" s="102"/>
      <c r="R31" s="102">
        <v>2338</v>
      </c>
      <c r="S31" s="102">
        <v>1214</v>
      </c>
      <c r="T31" s="102">
        <f t="shared" si="7"/>
        <v>1124</v>
      </c>
      <c r="U31" s="102"/>
      <c r="V31" s="102">
        <v>2166</v>
      </c>
      <c r="W31" s="102">
        <v>1112</v>
      </c>
      <c r="X31" s="102">
        <f t="shared" si="8"/>
        <v>1054</v>
      </c>
      <c r="Y31" s="102"/>
      <c r="Z31" s="102">
        <v>2017</v>
      </c>
      <c r="AA31" s="102">
        <v>1027</v>
      </c>
      <c r="AB31" s="102">
        <f t="shared" si="9"/>
        <v>990</v>
      </c>
      <c r="AD31" s="107"/>
    </row>
    <row r="32" spans="1:30" x14ac:dyDescent="0.35">
      <c r="A32" s="95" t="s">
        <v>302</v>
      </c>
      <c r="B32" s="102">
        <f t="shared" si="1"/>
        <v>13634</v>
      </c>
      <c r="C32" s="102">
        <f t="shared" si="2"/>
        <v>7025</v>
      </c>
      <c r="D32" s="102">
        <f t="shared" si="3"/>
        <v>6609</v>
      </c>
      <c r="E32" s="102"/>
      <c r="F32" s="102">
        <v>2181</v>
      </c>
      <c r="G32" s="102">
        <v>1090</v>
      </c>
      <c r="H32" s="102">
        <f t="shared" si="4"/>
        <v>1091</v>
      </c>
      <c r="I32" s="102"/>
      <c r="J32" s="102">
        <v>2092</v>
      </c>
      <c r="K32" s="102">
        <v>1079</v>
      </c>
      <c r="L32" s="102">
        <f t="shared" si="5"/>
        <v>1013</v>
      </c>
      <c r="M32" s="102"/>
      <c r="N32" s="102">
        <v>1993</v>
      </c>
      <c r="O32" s="102">
        <v>1031</v>
      </c>
      <c r="P32" s="102">
        <f t="shared" si="6"/>
        <v>962</v>
      </c>
      <c r="Q32" s="102"/>
      <c r="R32" s="102">
        <v>2661</v>
      </c>
      <c r="S32" s="102">
        <v>1394</v>
      </c>
      <c r="T32" s="102">
        <f t="shared" si="7"/>
        <v>1267</v>
      </c>
      <c r="U32" s="102"/>
      <c r="V32" s="102">
        <v>2499</v>
      </c>
      <c r="W32" s="102">
        <v>1260</v>
      </c>
      <c r="X32" s="102">
        <f t="shared" si="8"/>
        <v>1239</v>
      </c>
      <c r="Y32" s="102"/>
      <c r="Z32" s="102">
        <v>2208</v>
      </c>
      <c r="AA32" s="102">
        <v>1171</v>
      </c>
      <c r="AB32" s="102">
        <f t="shared" si="9"/>
        <v>1037</v>
      </c>
      <c r="AD32" s="107"/>
    </row>
    <row r="33" spans="1:30" x14ac:dyDescent="0.35">
      <c r="A33" s="95" t="s">
        <v>303</v>
      </c>
      <c r="B33" s="102">
        <f t="shared" si="1"/>
        <v>7329</v>
      </c>
      <c r="C33" s="102">
        <f t="shared" si="2"/>
        <v>3789</v>
      </c>
      <c r="D33" s="102">
        <f t="shared" si="3"/>
        <v>3540</v>
      </c>
      <c r="E33" s="102"/>
      <c r="F33" s="102">
        <v>1206</v>
      </c>
      <c r="G33" s="102">
        <v>616</v>
      </c>
      <c r="H33" s="102">
        <f t="shared" si="4"/>
        <v>590</v>
      </c>
      <c r="I33" s="102"/>
      <c r="J33" s="102">
        <v>1136</v>
      </c>
      <c r="K33" s="102">
        <v>592</v>
      </c>
      <c r="L33" s="102">
        <f t="shared" si="5"/>
        <v>544</v>
      </c>
      <c r="M33" s="102"/>
      <c r="N33" s="102">
        <v>1138</v>
      </c>
      <c r="O33" s="102">
        <v>604</v>
      </c>
      <c r="P33" s="102">
        <f t="shared" si="6"/>
        <v>534</v>
      </c>
      <c r="Q33" s="102"/>
      <c r="R33" s="102">
        <v>1282</v>
      </c>
      <c r="S33" s="102">
        <v>648</v>
      </c>
      <c r="T33" s="102">
        <f t="shared" si="7"/>
        <v>634</v>
      </c>
      <c r="U33" s="102"/>
      <c r="V33" s="102">
        <v>1378</v>
      </c>
      <c r="W33" s="102">
        <v>729</v>
      </c>
      <c r="X33" s="102">
        <f t="shared" si="8"/>
        <v>649</v>
      </c>
      <c r="Y33" s="102"/>
      <c r="Z33" s="102">
        <v>1189</v>
      </c>
      <c r="AA33" s="102">
        <v>600</v>
      </c>
      <c r="AB33" s="102">
        <f t="shared" si="9"/>
        <v>589</v>
      </c>
      <c r="AD33" s="107"/>
    </row>
    <row r="34" spans="1:30" x14ac:dyDescent="0.35">
      <c r="A34" s="95" t="s">
        <v>304</v>
      </c>
      <c r="B34" s="102">
        <f t="shared" si="1"/>
        <v>8290</v>
      </c>
      <c r="C34" s="102">
        <f t="shared" si="2"/>
        <v>4319</v>
      </c>
      <c r="D34" s="102">
        <f t="shared" si="3"/>
        <v>3971</v>
      </c>
      <c r="E34" s="102"/>
      <c r="F34" s="102">
        <v>1325</v>
      </c>
      <c r="G34" s="102">
        <v>718</v>
      </c>
      <c r="H34" s="102">
        <f t="shared" si="4"/>
        <v>607</v>
      </c>
      <c r="I34" s="102"/>
      <c r="J34" s="102">
        <v>1277</v>
      </c>
      <c r="K34" s="102">
        <v>660</v>
      </c>
      <c r="L34" s="102">
        <f t="shared" si="5"/>
        <v>617</v>
      </c>
      <c r="M34" s="102"/>
      <c r="N34" s="102">
        <v>1210</v>
      </c>
      <c r="O34" s="102">
        <v>613</v>
      </c>
      <c r="P34" s="102">
        <f t="shared" si="6"/>
        <v>597</v>
      </c>
      <c r="Q34" s="102"/>
      <c r="R34" s="102">
        <v>1542</v>
      </c>
      <c r="S34" s="102">
        <v>809</v>
      </c>
      <c r="T34" s="102">
        <f t="shared" si="7"/>
        <v>733</v>
      </c>
      <c r="U34" s="102"/>
      <c r="V34" s="102">
        <v>1581</v>
      </c>
      <c r="W34" s="102">
        <v>811</v>
      </c>
      <c r="X34" s="102">
        <f t="shared" si="8"/>
        <v>770</v>
      </c>
      <c r="Y34" s="102"/>
      <c r="Z34" s="102">
        <v>1355</v>
      </c>
      <c r="AA34" s="102">
        <v>708</v>
      </c>
      <c r="AB34" s="102">
        <f t="shared" si="9"/>
        <v>647</v>
      </c>
      <c r="AD34" s="107"/>
    </row>
    <row r="35" spans="1:30" x14ac:dyDescent="0.35">
      <c r="A35" s="95" t="s">
        <v>305</v>
      </c>
      <c r="B35" s="102">
        <f t="shared" si="1"/>
        <v>2898</v>
      </c>
      <c r="C35" s="102">
        <f t="shared" si="2"/>
        <v>1506</v>
      </c>
      <c r="D35" s="102">
        <f t="shared" si="3"/>
        <v>1392</v>
      </c>
      <c r="E35" s="102"/>
      <c r="F35" s="102">
        <v>505</v>
      </c>
      <c r="G35" s="102">
        <v>259</v>
      </c>
      <c r="H35" s="102">
        <f t="shared" si="4"/>
        <v>246</v>
      </c>
      <c r="I35" s="102"/>
      <c r="J35" s="102">
        <v>461</v>
      </c>
      <c r="K35" s="102">
        <v>253</v>
      </c>
      <c r="L35" s="102">
        <f t="shared" si="5"/>
        <v>208</v>
      </c>
      <c r="M35" s="102"/>
      <c r="N35" s="102">
        <v>455</v>
      </c>
      <c r="O35" s="102">
        <v>223</v>
      </c>
      <c r="P35" s="102">
        <f t="shared" si="6"/>
        <v>232</v>
      </c>
      <c r="Q35" s="102"/>
      <c r="R35" s="102">
        <v>519</v>
      </c>
      <c r="S35" s="102">
        <v>281</v>
      </c>
      <c r="T35" s="102">
        <f t="shared" si="7"/>
        <v>238</v>
      </c>
      <c r="U35" s="102"/>
      <c r="V35" s="102">
        <v>519</v>
      </c>
      <c r="W35" s="102">
        <v>266</v>
      </c>
      <c r="X35" s="102">
        <f t="shared" si="8"/>
        <v>253</v>
      </c>
      <c r="Y35" s="102"/>
      <c r="Z35" s="102">
        <v>439</v>
      </c>
      <c r="AA35" s="102">
        <v>224</v>
      </c>
      <c r="AB35" s="102">
        <f t="shared" si="9"/>
        <v>215</v>
      </c>
      <c r="AD35" s="107"/>
    </row>
    <row r="36" spans="1:30" x14ac:dyDescent="0.35">
      <c r="A36" s="95" t="s">
        <v>306</v>
      </c>
      <c r="B36" s="102">
        <f t="shared" si="1"/>
        <v>24958</v>
      </c>
      <c r="C36" s="102">
        <f t="shared" si="2"/>
        <v>12817</v>
      </c>
      <c r="D36" s="102">
        <f t="shared" si="3"/>
        <v>12141</v>
      </c>
      <c r="E36" s="102"/>
      <c r="F36" s="102">
        <v>4091</v>
      </c>
      <c r="G36" s="102">
        <v>2088</v>
      </c>
      <c r="H36" s="102">
        <f t="shared" si="4"/>
        <v>2003</v>
      </c>
      <c r="I36" s="102"/>
      <c r="J36" s="102">
        <v>3955</v>
      </c>
      <c r="K36" s="102">
        <v>2071</v>
      </c>
      <c r="L36" s="102">
        <f t="shared" si="5"/>
        <v>1884</v>
      </c>
      <c r="M36" s="102"/>
      <c r="N36" s="102">
        <v>3952</v>
      </c>
      <c r="O36" s="102">
        <v>2040</v>
      </c>
      <c r="P36" s="102">
        <f t="shared" si="6"/>
        <v>1912</v>
      </c>
      <c r="Q36" s="102"/>
      <c r="R36" s="102">
        <v>4632</v>
      </c>
      <c r="S36" s="102">
        <v>2363</v>
      </c>
      <c r="T36" s="102">
        <f t="shared" si="7"/>
        <v>2269</v>
      </c>
      <c r="U36" s="102"/>
      <c r="V36" s="102">
        <v>4463</v>
      </c>
      <c r="W36" s="102">
        <v>2274</v>
      </c>
      <c r="X36" s="102">
        <f t="shared" si="8"/>
        <v>2189</v>
      </c>
      <c r="Y36" s="102"/>
      <c r="Z36" s="102">
        <v>3865</v>
      </c>
      <c r="AA36" s="102">
        <v>1981</v>
      </c>
      <c r="AB36" s="102">
        <f t="shared" si="9"/>
        <v>1884</v>
      </c>
      <c r="AD36" s="107"/>
    </row>
    <row r="37" spans="1:30" x14ac:dyDescent="0.35">
      <c r="A37" s="95" t="s">
        <v>307</v>
      </c>
      <c r="B37" s="102">
        <f t="shared" si="1"/>
        <v>19462</v>
      </c>
      <c r="C37" s="102">
        <f t="shared" si="2"/>
        <v>9852</v>
      </c>
      <c r="D37" s="102">
        <f t="shared" si="3"/>
        <v>9610</v>
      </c>
      <c r="E37" s="102"/>
      <c r="F37" s="102">
        <v>3204</v>
      </c>
      <c r="G37" s="102">
        <v>1634</v>
      </c>
      <c r="H37" s="102">
        <f t="shared" si="4"/>
        <v>1570</v>
      </c>
      <c r="I37" s="102"/>
      <c r="J37" s="102">
        <v>3055</v>
      </c>
      <c r="K37" s="102">
        <v>1506</v>
      </c>
      <c r="L37" s="102">
        <f t="shared" si="5"/>
        <v>1549</v>
      </c>
      <c r="M37" s="102"/>
      <c r="N37" s="102">
        <v>2906</v>
      </c>
      <c r="O37" s="102">
        <v>1469</v>
      </c>
      <c r="P37" s="102">
        <f t="shared" si="6"/>
        <v>1437</v>
      </c>
      <c r="Q37" s="102"/>
      <c r="R37" s="102">
        <v>3533</v>
      </c>
      <c r="S37" s="102">
        <v>1793</v>
      </c>
      <c r="T37" s="102">
        <f t="shared" si="7"/>
        <v>1740</v>
      </c>
      <c r="U37" s="102"/>
      <c r="V37" s="102">
        <v>3478</v>
      </c>
      <c r="W37" s="102">
        <v>1756</v>
      </c>
      <c r="X37" s="102">
        <f t="shared" si="8"/>
        <v>1722</v>
      </c>
      <c r="Y37" s="102"/>
      <c r="Z37" s="102">
        <v>3286</v>
      </c>
      <c r="AA37" s="102">
        <v>1694</v>
      </c>
      <c r="AB37" s="102">
        <f t="shared" si="9"/>
        <v>1592</v>
      </c>
      <c r="AD37" s="107"/>
    </row>
    <row r="38" spans="1:30" ht="15" thickBot="1" x14ac:dyDescent="0.4">
      <c r="A38" s="123" t="s">
        <v>308</v>
      </c>
      <c r="B38" s="103">
        <f t="shared" si="1"/>
        <v>3473</v>
      </c>
      <c r="C38" s="103">
        <f t="shared" si="2"/>
        <v>1746</v>
      </c>
      <c r="D38" s="103">
        <f t="shared" si="3"/>
        <v>1727</v>
      </c>
      <c r="E38" s="103"/>
      <c r="F38" s="103">
        <v>631</v>
      </c>
      <c r="G38" s="103">
        <v>307</v>
      </c>
      <c r="H38" s="103">
        <f t="shared" si="4"/>
        <v>324</v>
      </c>
      <c r="I38" s="103"/>
      <c r="J38" s="103">
        <v>507</v>
      </c>
      <c r="K38" s="103">
        <v>246</v>
      </c>
      <c r="L38" s="103">
        <f t="shared" si="5"/>
        <v>261</v>
      </c>
      <c r="M38" s="103"/>
      <c r="N38" s="103">
        <v>581</v>
      </c>
      <c r="O38" s="103">
        <v>299</v>
      </c>
      <c r="P38" s="103">
        <f t="shared" si="6"/>
        <v>282</v>
      </c>
      <c r="Q38" s="103"/>
      <c r="R38" s="103">
        <v>675</v>
      </c>
      <c r="S38" s="103">
        <v>348</v>
      </c>
      <c r="T38" s="103">
        <f t="shared" si="7"/>
        <v>327</v>
      </c>
      <c r="U38" s="103"/>
      <c r="V38" s="103">
        <v>539</v>
      </c>
      <c r="W38" s="103">
        <v>271</v>
      </c>
      <c r="X38" s="103">
        <f t="shared" si="8"/>
        <v>268</v>
      </c>
      <c r="Y38" s="103"/>
      <c r="Z38" s="103">
        <v>540</v>
      </c>
      <c r="AA38" s="103">
        <v>275</v>
      </c>
      <c r="AB38" s="103">
        <f t="shared" si="9"/>
        <v>265</v>
      </c>
      <c r="AD38" s="107"/>
    </row>
    <row r="39" spans="1:30" x14ac:dyDescent="0.35">
      <c r="A39" s="223" t="s">
        <v>249</v>
      </c>
      <c r="B39" s="223"/>
      <c r="C39" s="223"/>
      <c r="D39" s="223"/>
      <c r="E39" s="223"/>
      <c r="F39" s="223"/>
      <c r="G39" s="223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3"/>
      <c r="W39" s="223"/>
      <c r="X39" s="223"/>
      <c r="Y39" s="223"/>
      <c r="Z39" s="223"/>
      <c r="AA39" s="223"/>
      <c r="AB39" s="223"/>
      <c r="AD39" s="107"/>
    </row>
    <row r="40" spans="1:30" x14ac:dyDescent="0.35">
      <c r="AD40" s="107"/>
    </row>
    <row r="41" spans="1:30" x14ac:dyDescent="0.35">
      <c r="AD41" s="107"/>
    </row>
    <row r="42" spans="1:30" x14ac:dyDescent="0.35">
      <c r="AD42" s="107"/>
    </row>
    <row r="43" spans="1:30" x14ac:dyDescent="0.35">
      <c r="AD43" s="107"/>
    </row>
    <row r="44" spans="1:30" x14ac:dyDescent="0.35">
      <c r="AD44" s="107"/>
    </row>
    <row r="45" spans="1:30" x14ac:dyDescent="0.35">
      <c r="AD45" s="107"/>
    </row>
  </sheetData>
  <mergeCells count="15">
    <mergeCell ref="AD2:AD3"/>
    <mergeCell ref="A39:AB39"/>
    <mergeCell ref="R7:T7"/>
    <mergeCell ref="V7:X7"/>
    <mergeCell ref="Z7:AB7"/>
    <mergeCell ref="A7:A8"/>
    <mergeCell ref="B7:D7"/>
    <mergeCell ref="F7:H7"/>
    <mergeCell ref="J7:L7"/>
    <mergeCell ref="N7:P7"/>
    <mergeCell ref="A1:AB1"/>
    <mergeCell ref="A2:AB2"/>
    <mergeCell ref="A3:AB3"/>
    <mergeCell ref="A4:AB4"/>
    <mergeCell ref="A5:AB5"/>
  </mergeCells>
  <hyperlinks>
    <hyperlink ref="AD2" location="INDICE!A1" display="INDICE" xr:uid="{FCD972D5-D6FD-400F-9DE8-11F668999512}"/>
    <hyperlink ref="AD2:AD3" location="CONTENIDO!A1" display="Contenido" xr:uid="{27E66E34-858B-4CAF-8D83-A1B97B2671C0}"/>
  </hyperlinks>
  <pageMargins left="0.7" right="0.7" top="0.75" bottom="0.75" header="0.3" footer="0.3"/>
  <pageSetup paperSize="9" scale="63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76CDAE-A74B-4B84-B6AE-ABD17F12BD24}">
  <sheetPr>
    <tabColor rgb="FFF2DAB1"/>
    <pageSetUpPr fitToPage="1"/>
  </sheetPr>
  <dimension ref="A1:AD45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9" sqref="B9"/>
    </sheetView>
  </sheetViews>
  <sheetFormatPr baseColWidth="10" defaultColWidth="11.453125" defaultRowHeight="14.5" x14ac:dyDescent="0.35"/>
  <cols>
    <col min="1" max="1" width="18.54296875" style="113" customWidth="1"/>
    <col min="2" max="4" width="8.453125" customWidth="1"/>
    <col min="5" max="5" width="1.54296875" customWidth="1"/>
    <col min="6" max="8" width="8.453125" customWidth="1"/>
    <col min="9" max="9" width="1.453125" customWidth="1"/>
    <col min="10" max="12" width="8.453125" customWidth="1"/>
    <col min="13" max="13" width="1.81640625" customWidth="1"/>
    <col min="14" max="16" width="8.453125" customWidth="1"/>
    <col min="17" max="17" width="1.54296875" customWidth="1"/>
    <col min="18" max="20" width="8.453125" customWidth="1"/>
    <col min="21" max="21" width="1.453125" customWidth="1"/>
    <col min="22" max="24" width="8.453125" customWidth="1"/>
    <col min="25" max="25" width="1.453125" customWidth="1"/>
    <col min="26" max="28" width="8.453125" customWidth="1"/>
  </cols>
  <sheetData>
    <row r="1" spans="1:30" x14ac:dyDescent="0.35">
      <c r="A1" s="230" t="s">
        <v>316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310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315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D5" s="36"/>
    </row>
    <row r="6" spans="1:30" x14ac:dyDescent="0.35">
      <c r="A6" s="124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D6" s="36"/>
    </row>
    <row r="7" spans="1:30" x14ac:dyDescent="0.35">
      <c r="A7" s="235" t="s">
        <v>281</v>
      </c>
      <c r="B7" s="229" t="s">
        <v>214</v>
      </c>
      <c r="C7" s="229"/>
      <c r="D7" s="229"/>
      <c r="E7" s="16"/>
      <c r="F7" s="229" t="s">
        <v>216</v>
      </c>
      <c r="G7" s="229"/>
      <c r="H7" s="229"/>
      <c r="I7" s="16"/>
      <c r="J7" s="229" t="s">
        <v>217</v>
      </c>
      <c r="K7" s="229"/>
      <c r="L7" s="229"/>
      <c r="M7" s="16"/>
      <c r="N7" s="229" t="s">
        <v>218</v>
      </c>
      <c r="O7" s="229"/>
      <c r="P7" s="229"/>
      <c r="Q7" s="16"/>
      <c r="R7" s="229" t="s">
        <v>220</v>
      </c>
      <c r="S7" s="229"/>
      <c r="T7" s="229"/>
      <c r="U7" s="16"/>
      <c r="V7" s="229" t="s">
        <v>221</v>
      </c>
      <c r="W7" s="229"/>
      <c r="X7" s="229"/>
      <c r="Y7" s="16"/>
      <c r="Z7" s="229" t="s">
        <v>222</v>
      </c>
      <c r="AA7" s="229"/>
      <c r="AB7" s="229"/>
      <c r="AD7" s="36"/>
    </row>
    <row r="8" spans="1:30" x14ac:dyDescent="0.35">
      <c r="A8" s="235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D8" s="36"/>
    </row>
    <row r="9" spans="1:30" s="22" customFormat="1" x14ac:dyDescent="0.35">
      <c r="A9" s="110"/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D9" s="107"/>
    </row>
    <row r="10" spans="1:30" s="22" customFormat="1" x14ac:dyDescent="0.35">
      <c r="A10" s="110" t="s">
        <v>214</v>
      </c>
      <c r="B10" s="75">
        <v>95.308159225541928</v>
      </c>
      <c r="C10" s="75">
        <v>94.790113287223107</v>
      </c>
      <c r="D10" s="75">
        <v>95.856727491477841</v>
      </c>
      <c r="E10" s="75">
        <v>0</v>
      </c>
      <c r="F10" s="75">
        <v>99.568475331432765</v>
      </c>
      <c r="G10" s="75">
        <v>99.492555454269223</v>
      </c>
      <c r="H10" s="75">
        <v>99.648348837952753</v>
      </c>
      <c r="I10" s="75">
        <v>0</v>
      </c>
      <c r="J10" s="75">
        <v>90.180931680667328</v>
      </c>
      <c r="K10" s="75">
        <v>89.201073610873166</v>
      </c>
      <c r="L10" s="75">
        <v>91.218627154520718</v>
      </c>
      <c r="M10" s="75"/>
      <c r="N10" s="75">
        <v>93.050330531172108</v>
      </c>
      <c r="O10" s="75">
        <v>92.383837777844434</v>
      </c>
      <c r="P10" s="75">
        <v>93.761197850012806</v>
      </c>
      <c r="Q10" s="75">
        <v>0</v>
      </c>
      <c r="R10" s="75">
        <v>94.271339842585036</v>
      </c>
      <c r="S10" s="75">
        <v>93.642097856406906</v>
      </c>
      <c r="T10" s="75">
        <v>94.942134590655812</v>
      </c>
      <c r="U10" s="75">
        <v>0</v>
      </c>
      <c r="V10" s="75">
        <v>96.20085800689219</v>
      </c>
      <c r="W10" s="75">
        <v>95.622988252771748</v>
      </c>
      <c r="X10" s="75">
        <v>96.805387670523231</v>
      </c>
      <c r="Y10" s="75">
        <v>0</v>
      </c>
      <c r="Z10" s="75">
        <v>98.934792215906498</v>
      </c>
      <c r="AA10" s="75">
        <v>98.829164449175096</v>
      </c>
      <c r="AB10" s="75">
        <v>99.047139847164999</v>
      </c>
      <c r="AD10" s="107"/>
    </row>
    <row r="11" spans="1:30" s="22" customFormat="1" x14ac:dyDescent="0.35">
      <c r="A11" s="110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D11" s="107"/>
    </row>
    <row r="12" spans="1:30" x14ac:dyDescent="0.35">
      <c r="A12" s="95" t="s">
        <v>282</v>
      </c>
      <c r="B12" s="63">
        <v>93.363640415385291</v>
      </c>
      <c r="C12" s="63">
        <v>92.54939507354861</v>
      </c>
      <c r="D12" s="63">
        <v>94.21812203142126</v>
      </c>
      <c r="E12" s="63"/>
      <c r="F12" s="63">
        <v>99.394289010672054</v>
      </c>
      <c r="G12" s="63">
        <v>99.107142857142861</v>
      </c>
      <c r="H12" s="63">
        <v>99.701492537313428</v>
      </c>
      <c r="I12" s="63"/>
      <c r="J12" s="63">
        <v>86.271906532129577</v>
      </c>
      <c r="K12" s="63">
        <v>83.572567783094101</v>
      </c>
      <c r="L12" s="63">
        <v>88.965517241379317</v>
      </c>
      <c r="M12" s="63"/>
      <c r="N12" s="63">
        <v>91.204852495175075</v>
      </c>
      <c r="O12" s="63">
        <v>90.273396424815985</v>
      </c>
      <c r="P12" s="63">
        <v>92.231884057971016</v>
      </c>
      <c r="Q12" s="63"/>
      <c r="R12" s="63">
        <v>91.256186660381815</v>
      </c>
      <c r="S12" s="63">
        <v>89.967487227124948</v>
      </c>
      <c r="T12" s="63">
        <v>92.58373205741627</v>
      </c>
      <c r="U12" s="63"/>
      <c r="V12" s="63">
        <v>94.285714285714278</v>
      </c>
      <c r="W12" s="63">
        <v>94.44150344097406</v>
      </c>
      <c r="X12" s="63">
        <v>94.124107633168592</v>
      </c>
      <c r="Y12" s="63"/>
      <c r="Z12" s="63">
        <v>98.647902869757175</v>
      </c>
      <c r="AA12" s="63">
        <v>98.664529914529922</v>
      </c>
      <c r="AB12" s="63">
        <v>98.630136986301366</v>
      </c>
      <c r="AD12" s="22"/>
    </row>
    <row r="13" spans="1:30" x14ac:dyDescent="0.35">
      <c r="A13" s="95" t="s">
        <v>283</v>
      </c>
      <c r="B13" s="63">
        <v>95.563012677106641</v>
      </c>
      <c r="C13" s="63">
        <v>94.720949604331523</v>
      </c>
      <c r="D13" s="63">
        <v>96.444929116684847</v>
      </c>
      <c r="E13" s="63"/>
      <c r="F13" s="63">
        <v>99.897084048027438</v>
      </c>
      <c r="G13" s="63">
        <v>99.869024230517354</v>
      </c>
      <c r="H13" s="63">
        <v>99.927953890489917</v>
      </c>
      <c r="I13" s="63"/>
      <c r="J13" s="63">
        <v>90.689432989690715</v>
      </c>
      <c r="K13" s="63">
        <v>88.895899053627758</v>
      </c>
      <c r="L13" s="63">
        <v>92.560895325872281</v>
      </c>
      <c r="M13" s="63"/>
      <c r="N13" s="63">
        <v>92.658315935977726</v>
      </c>
      <c r="O13" s="63">
        <v>91.194129419613077</v>
      </c>
      <c r="P13" s="63">
        <v>94.25454545454545</v>
      </c>
      <c r="Q13" s="63"/>
      <c r="R13" s="63">
        <v>95.788307010252154</v>
      </c>
      <c r="S13" s="63">
        <v>95.04678040726472</v>
      </c>
      <c r="T13" s="63">
        <v>96.540178571428569</v>
      </c>
      <c r="U13" s="63"/>
      <c r="V13" s="63">
        <v>95.772458812558284</v>
      </c>
      <c r="W13" s="63">
        <v>94.987775061124694</v>
      </c>
      <c r="X13" s="63">
        <v>96.584440227703979</v>
      </c>
      <c r="Y13" s="63"/>
      <c r="Z13" s="63">
        <v>98.625204582651392</v>
      </c>
      <c r="AA13" s="63">
        <v>98.376623376623371</v>
      </c>
      <c r="AB13" s="63">
        <v>98.877887788778878</v>
      </c>
    </row>
    <row r="14" spans="1:30" x14ac:dyDescent="0.35">
      <c r="A14" s="95" t="s">
        <v>284</v>
      </c>
      <c r="B14" s="63">
        <v>93.235431963755673</v>
      </c>
      <c r="C14" s="63">
        <v>92.795418006430864</v>
      </c>
      <c r="D14" s="63">
        <v>93.708788239109282</v>
      </c>
      <c r="E14" s="63"/>
      <c r="F14" s="63">
        <v>99.299766588862965</v>
      </c>
      <c r="G14" s="63">
        <v>99.404761904761912</v>
      </c>
      <c r="H14" s="63">
        <v>99.193006052454606</v>
      </c>
      <c r="I14" s="63"/>
      <c r="J14" s="63">
        <v>85.163479333744604</v>
      </c>
      <c r="K14" s="63">
        <v>85.533869115958666</v>
      </c>
      <c r="L14" s="63">
        <v>84.733333333333334</v>
      </c>
      <c r="M14" s="63"/>
      <c r="N14" s="63">
        <v>91.488683455530762</v>
      </c>
      <c r="O14" s="63">
        <v>90.909090909090907</v>
      </c>
      <c r="P14" s="63">
        <v>92.10526315789474</v>
      </c>
      <c r="Q14" s="63"/>
      <c r="R14" s="63">
        <v>92.262072860773799</v>
      </c>
      <c r="S14" s="63">
        <v>92.052259118127381</v>
      </c>
      <c r="T14" s="63">
        <v>92.488262910798127</v>
      </c>
      <c r="U14" s="63"/>
      <c r="V14" s="63">
        <v>93.56236459300527</v>
      </c>
      <c r="W14" s="63">
        <v>92.38095238095238</v>
      </c>
      <c r="X14" s="63">
        <v>94.842037395228886</v>
      </c>
      <c r="Y14" s="63"/>
      <c r="Z14" s="63">
        <v>98.427775958074022</v>
      </c>
      <c r="AA14" s="63">
        <v>97.762148337595917</v>
      </c>
      <c r="AB14" s="63">
        <v>99.126930826057759</v>
      </c>
    </row>
    <row r="15" spans="1:30" x14ac:dyDescent="0.35">
      <c r="A15" s="95" t="s">
        <v>285</v>
      </c>
      <c r="B15" s="63">
        <v>95.690125477359516</v>
      </c>
      <c r="C15" s="63">
        <v>95.300347509515134</v>
      </c>
      <c r="D15" s="63">
        <v>96.091288427148086</v>
      </c>
      <c r="E15" s="63"/>
      <c r="F15" s="63">
        <v>99.662352279122118</v>
      </c>
      <c r="G15" s="63">
        <v>99.663110612015728</v>
      </c>
      <c r="H15" s="63">
        <v>99.661590524534688</v>
      </c>
      <c r="I15" s="63"/>
      <c r="J15" s="63">
        <v>91.073705687324662</v>
      </c>
      <c r="K15" s="63">
        <v>89.795918367346943</v>
      </c>
      <c r="L15" s="63">
        <v>92.4163179916318</v>
      </c>
      <c r="M15" s="63"/>
      <c r="N15" s="63">
        <v>93.625498007968119</v>
      </c>
      <c r="O15" s="63">
        <v>92.981530343007918</v>
      </c>
      <c r="P15" s="63">
        <v>94.278074866310163</v>
      </c>
      <c r="Q15" s="63"/>
      <c r="R15" s="63">
        <v>95.487246566383249</v>
      </c>
      <c r="S15" s="63">
        <v>95.290623674162063</v>
      </c>
      <c r="T15" s="63">
        <v>95.695067264573993</v>
      </c>
      <c r="U15" s="63"/>
      <c r="V15" s="63">
        <v>96.28386478062815</v>
      </c>
      <c r="W15" s="63">
        <v>95.880149812734089</v>
      </c>
      <c r="X15" s="63">
        <v>96.707616707616708</v>
      </c>
      <c r="Y15" s="63"/>
      <c r="Z15" s="63">
        <v>98.355520751761944</v>
      </c>
      <c r="AA15" s="63">
        <v>98.689727463312366</v>
      </c>
      <c r="AB15" s="63">
        <v>98.023920956838268</v>
      </c>
    </row>
    <row r="16" spans="1:30" x14ac:dyDescent="0.35">
      <c r="A16" s="95" t="s">
        <v>286</v>
      </c>
      <c r="B16" s="63">
        <v>97.201236263736263</v>
      </c>
      <c r="C16" s="63">
        <v>96.981757877280259</v>
      </c>
      <c r="D16" s="63">
        <v>97.436810252758988</v>
      </c>
      <c r="E16" s="63"/>
      <c r="F16" s="63">
        <v>99.883040935672511</v>
      </c>
      <c r="G16" s="63">
        <v>100</v>
      </c>
      <c r="H16" s="63">
        <v>99.757869249394673</v>
      </c>
      <c r="I16" s="63"/>
      <c r="J16" s="63">
        <v>93.945945945945937</v>
      </c>
      <c r="K16" s="63">
        <v>93.59504132231406</v>
      </c>
      <c r="L16" s="63">
        <v>94.331065759637184</v>
      </c>
      <c r="M16" s="63"/>
      <c r="N16" s="63">
        <v>95.25316455696202</v>
      </c>
      <c r="O16" s="63">
        <v>94.20289855072464</v>
      </c>
      <c r="P16" s="63">
        <v>96.344086021505376</v>
      </c>
      <c r="Q16" s="63"/>
      <c r="R16" s="63">
        <v>95.810055865921782</v>
      </c>
      <c r="S16" s="63">
        <v>95.744680851063833</v>
      </c>
      <c r="T16" s="63">
        <v>95.882352941176478</v>
      </c>
      <c r="U16" s="63"/>
      <c r="V16" s="63">
        <v>98.858230256898196</v>
      </c>
      <c r="W16" s="63">
        <v>98.461538461538467</v>
      </c>
      <c r="X16" s="63">
        <v>99.246704331450104</v>
      </c>
      <c r="Y16" s="63"/>
      <c r="Z16" s="63">
        <v>99.588053553038108</v>
      </c>
      <c r="AA16" s="63">
        <v>100</v>
      </c>
      <c r="AB16" s="63">
        <v>99.109131403118042</v>
      </c>
    </row>
    <row r="17" spans="1:30" x14ac:dyDescent="0.35">
      <c r="A17" s="95" t="s">
        <v>287</v>
      </c>
      <c r="B17" s="63">
        <v>96.688510875627443</v>
      </c>
      <c r="C17" s="63">
        <v>96.380770281343899</v>
      </c>
      <c r="D17" s="63">
        <v>97.009399031614933</v>
      </c>
      <c r="E17" s="63"/>
      <c r="F17" s="63">
        <v>99.597135183527314</v>
      </c>
      <c r="G17" s="63">
        <v>99.290780141843967</v>
      </c>
      <c r="H17" s="63">
        <v>99.909584086799271</v>
      </c>
      <c r="I17" s="63"/>
      <c r="J17" s="63">
        <v>92.486508924865092</v>
      </c>
      <c r="K17" s="63">
        <v>91.181364392678859</v>
      </c>
      <c r="L17" s="63">
        <v>93.786246893123447</v>
      </c>
      <c r="M17" s="63"/>
      <c r="N17" s="63">
        <v>95.963912630579301</v>
      </c>
      <c r="O17" s="63">
        <v>95.42961608775137</v>
      </c>
      <c r="P17" s="63">
        <v>96.541501976284579</v>
      </c>
      <c r="Q17" s="63"/>
      <c r="R17" s="63">
        <v>95.098403267731157</v>
      </c>
      <c r="S17" s="63">
        <v>95.198329853862219</v>
      </c>
      <c r="T17" s="63">
        <v>94.984076433121018</v>
      </c>
      <c r="U17" s="63"/>
      <c r="V17" s="63">
        <v>98.402804830541484</v>
      </c>
      <c r="W17" s="63">
        <v>98.685228151585463</v>
      </c>
      <c r="X17" s="63">
        <v>98.11616954474097</v>
      </c>
      <c r="Y17" s="63"/>
      <c r="Z17" s="63">
        <v>98.843683083511777</v>
      </c>
      <c r="AA17" s="63">
        <v>98.715753424657535</v>
      </c>
      <c r="AB17" s="63">
        <v>98.971722365038559</v>
      </c>
    </row>
    <row r="18" spans="1:30" x14ac:dyDescent="0.35">
      <c r="A18" s="95" t="s">
        <v>288</v>
      </c>
      <c r="B18" s="63">
        <v>98.6860497623707</v>
      </c>
      <c r="C18" s="63">
        <v>98.89746416758544</v>
      </c>
      <c r="D18" s="63">
        <v>98.468519568916619</v>
      </c>
      <c r="E18" s="63"/>
      <c r="F18" s="63">
        <v>99.647887323943664</v>
      </c>
      <c r="G18" s="63">
        <v>99.298245614035082</v>
      </c>
      <c r="H18" s="63">
        <v>100</v>
      </c>
      <c r="I18" s="63"/>
      <c r="J18" s="63">
        <v>96.160558464223385</v>
      </c>
      <c r="K18" s="63">
        <v>98.338870431893682</v>
      </c>
      <c r="L18" s="63">
        <v>93.75</v>
      </c>
      <c r="M18" s="63"/>
      <c r="N18" s="63">
        <v>98.412698412698404</v>
      </c>
      <c r="O18" s="63">
        <v>97.916666666666657</v>
      </c>
      <c r="P18" s="63">
        <v>98.924731182795696</v>
      </c>
      <c r="Q18" s="63"/>
      <c r="R18" s="63">
        <v>98.206278026905821</v>
      </c>
      <c r="S18" s="63">
        <v>97.928994082840234</v>
      </c>
      <c r="T18" s="63">
        <v>98.489425981873111</v>
      </c>
      <c r="U18" s="63"/>
      <c r="V18" s="63">
        <v>99.686520376175551</v>
      </c>
      <c r="W18" s="63">
        <v>100</v>
      </c>
      <c r="X18" s="63">
        <v>99.392097264437695</v>
      </c>
      <c r="Y18" s="63"/>
      <c r="Z18" s="63">
        <v>100</v>
      </c>
      <c r="AA18" s="63">
        <v>100</v>
      </c>
      <c r="AB18" s="63">
        <v>100</v>
      </c>
    </row>
    <row r="19" spans="1:30" x14ac:dyDescent="0.35">
      <c r="A19" s="95" t="s">
        <v>289</v>
      </c>
      <c r="B19" s="63">
        <v>94.719697799189746</v>
      </c>
      <c r="C19" s="63">
        <v>94.234444680399235</v>
      </c>
      <c r="D19" s="63">
        <v>95.236211573236901</v>
      </c>
      <c r="E19" s="63"/>
      <c r="F19" s="63">
        <v>99.655410062026178</v>
      </c>
      <c r="G19" s="63">
        <v>99.565943238731208</v>
      </c>
      <c r="H19" s="63">
        <v>99.750800996796002</v>
      </c>
      <c r="I19" s="63"/>
      <c r="J19" s="63">
        <v>88.596491228070178</v>
      </c>
      <c r="K19" s="63">
        <v>87.309160305343511</v>
      </c>
      <c r="L19" s="63">
        <v>89.940239043824704</v>
      </c>
      <c r="M19" s="63"/>
      <c r="N19" s="63">
        <v>92.737823105327948</v>
      </c>
      <c r="O19" s="63">
        <v>92.378990731204951</v>
      </c>
      <c r="P19" s="63">
        <v>93.114635904830564</v>
      </c>
      <c r="Q19" s="63"/>
      <c r="R19" s="63">
        <v>93.713017751479285</v>
      </c>
      <c r="S19" s="63">
        <v>93.194166428367168</v>
      </c>
      <c r="T19" s="63">
        <v>94.269077536009803</v>
      </c>
      <c r="U19" s="63"/>
      <c r="V19" s="63">
        <v>94.906953966699319</v>
      </c>
      <c r="W19" s="63">
        <v>94.290220820189276</v>
      </c>
      <c r="X19" s="63">
        <v>95.568335588633289</v>
      </c>
      <c r="Y19" s="63"/>
      <c r="Z19" s="63">
        <v>99.049841640273385</v>
      </c>
      <c r="AA19" s="63">
        <v>98.941289701636194</v>
      </c>
      <c r="AB19" s="63">
        <v>99.167244968771683</v>
      </c>
    </row>
    <row r="20" spans="1:30" x14ac:dyDescent="0.35">
      <c r="A20" s="95" t="s">
        <v>290</v>
      </c>
      <c r="B20" s="63">
        <v>96.47935779816514</v>
      </c>
      <c r="C20" s="63">
        <v>96.220507659622044</v>
      </c>
      <c r="D20" s="63">
        <v>96.75179475108861</v>
      </c>
      <c r="E20" s="63"/>
      <c r="F20" s="63">
        <v>99.855177407675598</v>
      </c>
      <c r="G20" s="63">
        <v>99.784482758620683</v>
      </c>
      <c r="H20" s="63">
        <v>99.927007299270073</v>
      </c>
      <c r="I20" s="63"/>
      <c r="J20" s="63">
        <v>91.243131868131869</v>
      </c>
      <c r="K20" s="63">
        <v>90.460306871247496</v>
      </c>
      <c r="L20" s="63">
        <v>92.073602264685078</v>
      </c>
      <c r="M20" s="63"/>
      <c r="N20" s="63">
        <v>94.964827841540171</v>
      </c>
      <c r="O20" s="63">
        <v>95.052264808362381</v>
      </c>
      <c r="P20" s="63">
        <v>94.865718799368096</v>
      </c>
      <c r="Q20" s="63"/>
      <c r="R20" s="63">
        <v>95.677678295770292</v>
      </c>
      <c r="S20" s="63">
        <v>95.479535736102633</v>
      </c>
      <c r="T20" s="63">
        <v>95.880149812734089</v>
      </c>
      <c r="U20" s="63"/>
      <c r="V20" s="63">
        <v>97.728768926925611</v>
      </c>
      <c r="W20" s="63">
        <v>97.225891677675037</v>
      </c>
      <c r="X20" s="63">
        <v>98.228346456692918</v>
      </c>
      <c r="Y20" s="63"/>
      <c r="Z20" s="63">
        <v>99.64131994261119</v>
      </c>
      <c r="AA20" s="63">
        <v>99.658935879945432</v>
      </c>
      <c r="AB20" s="63">
        <v>99.621785173978822</v>
      </c>
    </row>
    <row r="21" spans="1:30" x14ac:dyDescent="0.35">
      <c r="A21" s="95" t="s">
        <v>291</v>
      </c>
      <c r="B21" s="63">
        <v>93.352139861178131</v>
      </c>
      <c r="C21" s="63">
        <v>92.539785410815867</v>
      </c>
      <c r="D21" s="63">
        <v>94.216332158725294</v>
      </c>
      <c r="E21" s="63"/>
      <c r="F21" s="63">
        <v>99.199246349505415</v>
      </c>
      <c r="G21" s="63">
        <v>99.082568807339456</v>
      </c>
      <c r="H21" s="63">
        <v>99.322362052274926</v>
      </c>
      <c r="I21" s="63"/>
      <c r="J21" s="63">
        <v>86.623376623376629</v>
      </c>
      <c r="K21" s="63">
        <v>84.856175972927232</v>
      </c>
      <c r="L21" s="63">
        <v>88.475177304964532</v>
      </c>
      <c r="M21" s="63"/>
      <c r="N21" s="63">
        <v>89.005714285714291</v>
      </c>
      <c r="O21" s="63">
        <v>88.511399195350918</v>
      </c>
      <c r="P21" s="63">
        <v>89.522918615528539</v>
      </c>
      <c r="Q21" s="63"/>
      <c r="R21" s="63">
        <v>92.631362889983578</v>
      </c>
      <c r="S21" s="63">
        <v>91.837539432176655</v>
      </c>
      <c r="T21" s="63">
        <v>93.493150684931507</v>
      </c>
      <c r="U21" s="63"/>
      <c r="V21" s="63">
        <v>94.788062283737034</v>
      </c>
      <c r="W21" s="63">
        <v>93.563315103071105</v>
      </c>
      <c r="X21" s="63">
        <v>96.0836671117045</v>
      </c>
      <c r="Y21" s="63"/>
      <c r="Z21" s="63">
        <v>98.620361560418644</v>
      </c>
      <c r="AA21" s="63">
        <v>98.13041495668034</v>
      </c>
      <c r="AB21" s="63">
        <v>99.154649428145206</v>
      </c>
    </row>
    <row r="22" spans="1:30" x14ac:dyDescent="0.35">
      <c r="A22" s="95" t="s">
        <v>292</v>
      </c>
      <c r="B22" s="63">
        <v>96.852615584979389</v>
      </c>
      <c r="C22" s="63">
        <v>96.509706732755063</v>
      </c>
      <c r="D22" s="63">
        <v>97.2323879231473</v>
      </c>
      <c r="E22" s="63"/>
      <c r="F22" s="63">
        <v>99.932795698924721</v>
      </c>
      <c r="G22" s="63">
        <v>99.874371859296488</v>
      </c>
      <c r="H22" s="63">
        <v>100</v>
      </c>
      <c r="I22" s="63"/>
      <c r="J22" s="63">
        <v>94.597989949748737</v>
      </c>
      <c r="K22" s="63">
        <v>94.410692588092346</v>
      </c>
      <c r="L22" s="63">
        <v>94.798439531859557</v>
      </c>
      <c r="M22" s="63"/>
      <c r="N22" s="63">
        <v>94.711538461538453</v>
      </c>
      <c r="O22" s="63">
        <v>93.577981651376149</v>
      </c>
      <c r="P22" s="63">
        <v>95.959595959595958</v>
      </c>
      <c r="Q22" s="63"/>
      <c r="R22" s="63">
        <v>95.877502944640753</v>
      </c>
      <c r="S22" s="63">
        <v>95.756256800870503</v>
      </c>
      <c r="T22" s="63">
        <v>96.020539152759952</v>
      </c>
      <c r="U22" s="63"/>
      <c r="V22" s="63">
        <v>96.590163934426229</v>
      </c>
      <c r="W22" s="63">
        <v>95.849546044098574</v>
      </c>
      <c r="X22" s="63">
        <v>97.347480106100789</v>
      </c>
      <c r="Y22" s="63"/>
      <c r="Z22" s="63">
        <v>99.725085910652922</v>
      </c>
      <c r="AA22" s="63">
        <v>99.740259740259745</v>
      </c>
      <c r="AB22" s="63">
        <v>99.708029197080293</v>
      </c>
    </row>
    <row r="23" spans="1:30" x14ac:dyDescent="0.35">
      <c r="A23" s="122" t="s">
        <v>293</v>
      </c>
      <c r="B23" s="63">
        <v>96.963918600840216</v>
      </c>
      <c r="C23" s="63">
        <v>96.873916560730379</v>
      </c>
      <c r="D23" s="63">
        <v>97.05972811711878</v>
      </c>
      <c r="E23" s="63"/>
      <c r="F23" s="63">
        <v>99.901941557168072</v>
      </c>
      <c r="G23" s="63">
        <v>99.961729812476079</v>
      </c>
      <c r="H23" s="63">
        <v>99.839098954143196</v>
      </c>
      <c r="I23" s="63"/>
      <c r="J23" s="63">
        <v>91.508746355685133</v>
      </c>
      <c r="K23" s="63">
        <v>91.331923890063422</v>
      </c>
      <c r="L23" s="63">
        <v>91.698113207547166</v>
      </c>
      <c r="M23" s="63"/>
      <c r="N23" s="63">
        <v>96.707901037509984</v>
      </c>
      <c r="O23" s="63">
        <v>96.883629191321489</v>
      </c>
      <c r="P23" s="63">
        <v>96.528058134840535</v>
      </c>
      <c r="Q23" s="63"/>
      <c r="R23" s="63">
        <v>96.882961186872478</v>
      </c>
      <c r="S23" s="63">
        <v>96.825859056493883</v>
      </c>
      <c r="T23" s="63">
        <v>96.943501080580432</v>
      </c>
      <c r="U23" s="63"/>
      <c r="V23" s="63">
        <v>97.586328400281886</v>
      </c>
      <c r="W23" s="63">
        <v>97.080787508486083</v>
      </c>
      <c r="X23" s="63">
        <v>98.131868131868131</v>
      </c>
      <c r="Y23" s="63"/>
      <c r="Z23" s="63">
        <v>99.323241317898479</v>
      </c>
      <c r="AA23" s="63">
        <v>99.319727891156461</v>
      </c>
      <c r="AB23" s="63">
        <v>99.327102803738327</v>
      </c>
    </row>
    <row r="24" spans="1:30" x14ac:dyDescent="0.35">
      <c r="A24" s="95" t="s">
        <v>294</v>
      </c>
      <c r="B24" s="63">
        <v>92.403017241379317</v>
      </c>
      <c r="C24" s="63">
        <v>92.149454240134347</v>
      </c>
      <c r="D24" s="63">
        <v>92.670504871567758</v>
      </c>
      <c r="E24" s="63"/>
      <c r="F24" s="63">
        <v>98.892733564013852</v>
      </c>
      <c r="G24" s="63">
        <v>98.376184032476317</v>
      </c>
      <c r="H24" s="63">
        <v>99.433427762039656</v>
      </c>
      <c r="I24" s="63"/>
      <c r="J24" s="63">
        <v>89.385847797062752</v>
      </c>
      <c r="K24" s="63">
        <v>88.975356679636832</v>
      </c>
      <c r="L24" s="63">
        <v>89.821182943603844</v>
      </c>
      <c r="M24" s="63"/>
      <c r="N24" s="63">
        <v>90.305444887118185</v>
      </c>
      <c r="O24" s="63">
        <v>90.482398956975231</v>
      </c>
      <c r="P24" s="63">
        <v>90.121786197564276</v>
      </c>
      <c r="Q24" s="63"/>
      <c r="R24" s="63">
        <v>89.700056593095638</v>
      </c>
      <c r="S24" s="63">
        <v>87.828947368421055</v>
      </c>
      <c r="T24" s="63">
        <v>91.695906432748544</v>
      </c>
      <c r="U24" s="63"/>
      <c r="V24" s="63">
        <v>91.36735979836169</v>
      </c>
      <c r="W24" s="63">
        <v>92.441140024783152</v>
      </c>
      <c r="X24" s="63">
        <v>90.256410256410263</v>
      </c>
      <c r="Y24" s="63"/>
      <c r="Z24" s="63">
        <v>95.599187542315505</v>
      </c>
      <c r="AA24" s="63">
        <v>95.833333333333343</v>
      </c>
      <c r="AB24" s="63">
        <v>95.34555712270803</v>
      </c>
    </row>
    <row r="25" spans="1:30" x14ac:dyDescent="0.35">
      <c r="A25" s="95" t="s">
        <v>295</v>
      </c>
      <c r="B25" s="63">
        <v>97.103376930466268</v>
      </c>
      <c r="C25" s="63">
        <v>96.813010501750298</v>
      </c>
      <c r="D25" s="63">
        <v>97.401527632170144</v>
      </c>
      <c r="E25" s="63"/>
      <c r="F25" s="63">
        <v>99.858423784804145</v>
      </c>
      <c r="G25" s="63">
        <v>99.768732654949119</v>
      </c>
      <c r="H25" s="63">
        <v>99.951830443159935</v>
      </c>
      <c r="I25" s="63"/>
      <c r="J25" s="63">
        <v>92.17977528089888</v>
      </c>
      <c r="K25" s="63">
        <v>91.064211944319723</v>
      </c>
      <c r="L25" s="63">
        <v>93.297345928924884</v>
      </c>
      <c r="M25" s="63"/>
      <c r="N25" s="63">
        <v>97.221568165764069</v>
      </c>
      <c r="O25" s="63">
        <v>97.326687811508833</v>
      </c>
      <c r="P25" s="63">
        <v>97.107843137254903</v>
      </c>
      <c r="Q25" s="63"/>
      <c r="R25" s="63">
        <v>96.69291338582677</v>
      </c>
      <c r="S25" s="63">
        <v>96.515270164447912</v>
      </c>
      <c r="T25" s="63">
        <v>96.872525732383224</v>
      </c>
      <c r="U25" s="63"/>
      <c r="V25" s="63">
        <v>97.649107531562905</v>
      </c>
      <c r="W25" s="63">
        <v>97.35720375106564</v>
      </c>
      <c r="X25" s="63">
        <v>97.953736654804274</v>
      </c>
      <c r="Y25" s="63"/>
      <c r="Z25" s="63">
        <v>99.192281803903967</v>
      </c>
      <c r="AA25" s="63">
        <v>98.962093862815877</v>
      </c>
      <c r="AB25" s="63">
        <v>99.419901829540379</v>
      </c>
    </row>
    <row r="26" spans="1:30" x14ac:dyDescent="0.35">
      <c r="A26" s="95" t="s">
        <v>296</v>
      </c>
      <c r="B26" s="63">
        <v>95.208801608896252</v>
      </c>
      <c r="C26" s="63">
        <v>94.420405374629922</v>
      </c>
      <c r="D26" s="63">
        <v>96.061053668143771</v>
      </c>
      <c r="E26" s="63"/>
      <c r="F26" s="63">
        <v>99.055232558139537</v>
      </c>
      <c r="G26" s="63">
        <v>98.583569405099141</v>
      </c>
      <c r="H26" s="63">
        <v>99.552238805970148</v>
      </c>
      <c r="I26" s="63"/>
      <c r="J26" s="63">
        <v>88.48439821693907</v>
      </c>
      <c r="K26" s="63">
        <v>86.527777777777786</v>
      </c>
      <c r="L26" s="63">
        <v>90.734824281150168</v>
      </c>
      <c r="M26" s="63"/>
      <c r="N26" s="63">
        <v>92.494313874147082</v>
      </c>
      <c r="O26" s="63">
        <v>91.857142857142861</v>
      </c>
      <c r="P26" s="63">
        <v>93.214862681744748</v>
      </c>
      <c r="Q26" s="63"/>
      <c r="R26" s="63">
        <v>94.444444444444443</v>
      </c>
      <c r="S26" s="63">
        <v>93.710691823899367</v>
      </c>
      <c r="T26" s="63">
        <v>95.2191235059761</v>
      </c>
      <c r="U26" s="63"/>
      <c r="V26" s="63">
        <v>97.258485639686683</v>
      </c>
      <c r="W26" s="63">
        <v>96.740547588005214</v>
      </c>
      <c r="X26" s="63">
        <v>97.777777777777771</v>
      </c>
      <c r="Y26" s="63"/>
      <c r="Z26" s="63">
        <v>99.249249249249246</v>
      </c>
      <c r="AA26" s="63">
        <v>99.14651493598862</v>
      </c>
      <c r="AB26" s="63">
        <v>99.364069952305243</v>
      </c>
    </row>
    <row r="27" spans="1:30" x14ac:dyDescent="0.35">
      <c r="A27" s="95" t="s">
        <v>297</v>
      </c>
      <c r="B27" s="63">
        <v>95.336829366680107</v>
      </c>
      <c r="C27" s="63">
        <v>94.466278886967459</v>
      </c>
      <c r="D27" s="63">
        <v>96.254557507457733</v>
      </c>
      <c r="E27" s="63"/>
      <c r="F27" s="63">
        <v>99.896747547754259</v>
      </c>
      <c r="G27" s="63">
        <v>99.797775530839232</v>
      </c>
      <c r="H27" s="63">
        <v>100</v>
      </c>
      <c r="I27" s="63"/>
      <c r="J27" s="63">
        <v>90.239234449760758</v>
      </c>
      <c r="K27" s="63">
        <v>88.940955951265238</v>
      </c>
      <c r="L27" s="63">
        <v>91.593352883675465</v>
      </c>
      <c r="M27" s="63"/>
      <c r="N27" s="63">
        <v>92.366803278688522</v>
      </c>
      <c r="O27" s="63">
        <v>90.817356205852676</v>
      </c>
      <c r="P27" s="63">
        <v>93.964620187304888</v>
      </c>
      <c r="Q27" s="63"/>
      <c r="R27" s="63">
        <v>94.345367551109177</v>
      </c>
      <c r="S27" s="63">
        <v>93.091828138163436</v>
      </c>
      <c r="T27" s="63">
        <v>95.683453237410077</v>
      </c>
      <c r="U27" s="63"/>
      <c r="V27" s="63">
        <v>95.944055944055933</v>
      </c>
      <c r="W27" s="63">
        <v>95.06849315068493</v>
      </c>
      <c r="X27" s="63">
        <v>96.857142857142847</v>
      </c>
      <c r="Y27" s="63"/>
      <c r="Z27" s="63">
        <v>99.695740365111561</v>
      </c>
      <c r="AA27" s="63">
        <v>99.515503875968989</v>
      </c>
      <c r="AB27" s="63">
        <v>99.893617021276597</v>
      </c>
    </row>
    <row r="28" spans="1:30" x14ac:dyDescent="0.35">
      <c r="A28" s="95" t="s">
        <v>298</v>
      </c>
      <c r="B28" s="63">
        <v>97.417707150964816</v>
      </c>
      <c r="C28" s="63">
        <v>96.859504132231393</v>
      </c>
      <c r="D28" s="63">
        <v>98.010532475131654</v>
      </c>
      <c r="E28" s="63"/>
      <c r="F28" s="63">
        <v>99.911032028469748</v>
      </c>
      <c r="G28" s="63">
        <v>100</v>
      </c>
      <c r="H28" s="63">
        <v>99.811320754716988</v>
      </c>
      <c r="I28" s="63"/>
      <c r="J28" s="63">
        <v>96.49430324276949</v>
      </c>
      <c r="K28" s="63">
        <v>96.027633851468053</v>
      </c>
      <c r="L28" s="63">
        <v>53.27468230694037</v>
      </c>
      <c r="M28" s="63"/>
      <c r="N28" s="63">
        <v>94.626593806921676</v>
      </c>
      <c r="O28" s="63">
        <v>94.434782608695656</v>
      </c>
      <c r="P28" s="63">
        <v>94.837476099426382</v>
      </c>
      <c r="Q28" s="63"/>
      <c r="R28" s="63">
        <v>96.006389776357821</v>
      </c>
      <c r="S28" s="63">
        <v>94.318181818181827</v>
      </c>
      <c r="T28" s="63">
        <v>97.641509433962256</v>
      </c>
      <c r="U28" s="63"/>
      <c r="V28" s="63">
        <v>98.113207547169807</v>
      </c>
      <c r="W28" s="63">
        <v>97.574893009985729</v>
      </c>
      <c r="X28" s="63">
        <v>98.71794871794873</v>
      </c>
      <c r="Y28" s="63"/>
      <c r="Z28" s="63">
        <v>99.368231046931413</v>
      </c>
      <c r="AA28" s="63">
        <v>98.761061946902657</v>
      </c>
      <c r="AB28" s="63">
        <v>100</v>
      </c>
    </row>
    <row r="29" spans="1:30" x14ac:dyDescent="0.35">
      <c r="A29" s="95" t="s">
        <v>299</v>
      </c>
      <c r="B29" s="63">
        <v>96.130841121495322</v>
      </c>
      <c r="C29" s="63">
        <v>95.893411206424531</v>
      </c>
      <c r="D29" s="63">
        <v>96.380003830683776</v>
      </c>
      <c r="E29" s="63"/>
      <c r="F29" s="63">
        <v>99.652777777777786</v>
      </c>
      <c r="G29" s="63">
        <v>99.662542182227227</v>
      </c>
      <c r="H29" s="63">
        <v>99.642431466030985</v>
      </c>
      <c r="I29" s="63"/>
      <c r="J29" s="63">
        <v>92.628024760832858</v>
      </c>
      <c r="K29" s="63">
        <v>92.715231788079464</v>
      </c>
      <c r="L29" s="63">
        <v>143.41637010676155</v>
      </c>
      <c r="M29" s="63"/>
      <c r="N29" s="63">
        <v>92.592592592592595</v>
      </c>
      <c r="O29" s="63">
        <v>91.986455981941305</v>
      </c>
      <c r="P29" s="63">
        <v>93.230403800475059</v>
      </c>
      <c r="Q29" s="63"/>
      <c r="R29" s="63">
        <v>94.108108108108112</v>
      </c>
      <c r="S29" s="63">
        <v>94.07484407484408</v>
      </c>
      <c r="T29" s="63">
        <v>94.14414414414415</v>
      </c>
      <c r="U29" s="63"/>
      <c r="V29" s="63">
        <v>98.288381742738579</v>
      </c>
      <c r="W29" s="63">
        <v>97.61904761904762</v>
      </c>
      <c r="X29" s="63">
        <v>98.960498960498967</v>
      </c>
      <c r="Y29" s="63"/>
      <c r="Z29" s="63">
        <v>99.585553582001182</v>
      </c>
      <c r="AA29" s="63">
        <v>99.425287356321832</v>
      </c>
      <c r="AB29" s="63">
        <v>99.755799755799757</v>
      </c>
    </row>
    <row r="30" spans="1:30" x14ac:dyDescent="0.35">
      <c r="A30" s="95" t="s">
        <v>300</v>
      </c>
      <c r="B30" s="63">
        <v>95.644941781339782</v>
      </c>
      <c r="C30" s="63">
        <v>95.474711623779953</v>
      </c>
      <c r="D30" s="63">
        <v>95.823019801980209</v>
      </c>
      <c r="E30" s="63"/>
      <c r="F30" s="63">
        <v>99.901477832512313</v>
      </c>
      <c r="G30" s="63">
        <v>99.806576402321085</v>
      </c>
      <c r="H30" s="63">
        <v>100</v>
      </c>
      <c r="I30" s="63"/>
      <c r="J30" s="63">
        <v>91.477787851314602</v>
      </c>
      <c r="K30" s="63">
        <v>90.734265734265733</v>
      </c>
      <c r="L30" s="63">
        <v>56.257175660160726</v>
      </c>
      <c r="M30" s="63"/>
      <c r="N30" s="63">
        <v>94.301994301994313</v>
      </c>
      <c r="O30" s="63">
        <v>93.978102189781026</v>
      </c>
      <c r="P30" s="63">
        <v>94.653465346534645</v>
      </c>
      <c r="Q30" s="63"/>
      <c r="R30" s="63">
        <v>93.391030684500393</v>
      </c>
      <c r="S30" s="63">
        <v>93.893129770992374</v>
      </c>
      <c r="T30" s="63">
        <v>92.857142857142861</v>
      </c>
      <c r="U30" s="63"/>
      <c r="V30" s="63">
        <v>96.1369622475856</v>
      </c>
      <c r="W30" s="63">
        <v>95.588235294117652</v>
      </c>
      <c r="X30" s="63">
        <v>96.638655462184872</v>
      </c>
      <c r="Y30" s="63"/>
      <c r="Z30" s="63">
        <v>99.515503875968989</v>
      </c>
      <c r="AA30" s="63">
        <v>99.633027522935777</v>
      </c>
      <c r="AB30" s="63">
        <v>99.383983572895275</v>
      </c>
      <c r="AD30" s="107"/>
    </row>
    <row r="31" spans="1:30" x14ac:dyDescent="0.35">
      <c r="A31" s="95" t="s">
        <v>301</v>
      </c>
      <c r="B31" s="63">
        <v>94.617306382012274</v>
      </c>
      <c r="C31" s="63">
        <v>94.177732379979574</v>
      </c>
      <c r="D31" s="63">
        <v>95.091252359974831</v>
      </c>
      <c r="E31" s="63"/>
      <c r="F31" s="63">
        <v>99.666983824928636</v>
      </c>
      <c r="G31" s="63">
        <v>99.819494584837543</v>
      </c>
      <c r="H31" s="63">
        <v>99.496981891348085</v>
      </c>
      <c r="I31" s="63"/>
      <c r="J31" s="63">
        <v>87.835420393559929</v>
      </c>
      <c r="K31" s="63">
        <v>88.245315161839869</v>
      </c>
      <c r="L31" s="63">
        <v>174.76459510357816</v>
      </c>
      <c r="M31" s="63"/>
      <c r="N31" s="63">
        <v>92.211538461538467</v>
      </c>
      <c r="O31" s="63">
        <v>90.216368767638755</v>
      </c>
      <c r="P31" s="63">
        <v>94.296951819075716</v>
      </c>
      <c r="Q31" s="63"/>
      <c r="R31" s="63">
        <v>93.036211699164355</v>
      </c>
      <c r="S31" s="63">
        <v>92.1092564491654</v>
      </c>
      <c r="T31" s="63">
        <v>94.058577405857733</v>
      </c>
      <c r="U31" s="63"/>
      <c r="V31" s="63">
        <v>96.095829636202311</v>
      </c>
      <c r="W31" s="63">
        <v>95.697074010327015</v>
      </c>
      <c r="X31" s="63">
        <v>96.520146520146525</v>
      </c>
      <c r="Y31" s="63"/>
      <c r="Z31" s="63">
        <v>99.654150197628454</v>
      </c>
      <c r="AA31" s="63">
        <v>99.902723735408557</v>
      </c>
      <c r="AB31" s="63">
        <v>99.397590361445793</v>
      </c>
      <c r="AD31" s="107"/>
    </row>
    <row r="32" spans="1:30" x14ac:dyDescent="0.35">
      <c r="A32" s="95" t="s">
        <v>302</v>
      </c>
      <c r="B32" s="63">
        <v>95.169621666899346</v>
      </c>
      <c r="C32" s="63">
        <v>94.727615965480041</v>
      </c>
      <c r="D32" s="63">
        <v>95.643994211287989</v>
      </c>
      <c r="E32" s="63"/>
      <c r="F32" s="63">
        <v>99.407474931631725</v>
      </c>
      <c r="G32" s="63">
        <v>99.090909090909093</v>
      </c>
      <c r="H32" s="63">
        <v>99.725776965265084</v>
      </c>
      <c r="I32" s="63"/>
      <c r="J32" s="63">
        <v>88.983411314334333</v>
      </c>
      <c r="K32" s="63">
        <v>88.08163265306122</v>
      </c>
      <c r="L32" s="63">
        <v>95.38606403013182</v>
      </c>
      <c r="M32" s="63"/>
      <c r="N32" s="63">
        <v>90.963030579643998</v>
      </c>
      <c r="O32" s="63">
        <v>90.517998244073752</v>
      </c>
      <c r="P32" s="63">
        <v>91.444866920152094</v>
      </c>
      <c r="Q32" s="63"/>
      <c r="R32" s="63">
        <v>94.328252392768519</v>
      </c>
      <c r="S32" s="63">
        <v>94.252873563218387</v>
      </c>
      <c r="T32" s="63">
        <v>94.411326378539499</v>
      </c>
      <c r="U32" s="63"/>
      <c r="V32" s="63">
        <v>98.11542991755006</v>
      </c>
      <c r="W32" s="63">
        <v>97.447795823665899</v>
      </c>
      <c r="X32" s="63">
        <v>98.803827751196167</v>
      </c>
      <c r="Y32" s="63"/>
      <c r="Z32" s="63">
        <v>99.369936993699369</v>
      </c>
      <c r="AA32" s="63">
        <v>99.237288135593218</v>
      </c>
      <c r="AB32" s="63">
        <v>99.520153550863725</v>
      </c>
      <c r="AD32" s="107"/>
    </row>
    <row r="33" spans="1:30" x14ac:dyDescent="0.35">
      <c r="A33" s="95" t="s">
        <v>303</v>
      </c>
      <c r="B33" s="63">
        <v>92.807395213372175</v>
      </c>
      <c r="C33" s="63">
        <v>91.499637768654921</v>
      </c>
      <c r="D33" s="63">
        <v>94.249201277955279</v>
      </c>
      <c r="E33" s="63"/>
      <c r="F33" s="63">
        <v>99.917149958574981</v>
      </c>
      <c r="G33" s="63">
        <v>99.837925445705025</v>
      </c>
      <c r="H33" s="63">
        <v>100</v>
      </c>
      <c r="I33" s="63"/>
      <c r="J33" s="63">
        <v>86.256643887623383</v>
      </c>
      <c r="K33" s="63">
        <v>85.057471264367805</v>
      </c>
      <c r="L33" s="63">
        <v>48.312611012433393</v>
      </c>
      <c r="M33" s="63"/>
      <c r="N33" s="63">
        <v>88.080495356037147</v>
      </c>
      <c r="O33" s="63">
        <v>85.552407932011334</v>
      </c>
      <c r="P33" s="63">
        <v>91.12627986348123</v>
      </c>
      <c r="Q33" s="63"/>
      <c r="R33" s="63">
        <v>88.597097442985486</v>
      </c>
      <c r="S33" s="63">
        <v>86.284953395472712</v>
      </c>
      <c r="T33" s="63">
        <v>91.091954022988503</v>
      </c>
      <c r="U33" s="63"/>
      <c r="V33" s="63">
        <v>95.760945100764417</v>
      </c>
      <c r="W33" s="63">
        <v>95.045632333767927</v>
      </c>
      <c r="X33" s="63">
        <v>96.577380952380949</v>
      </c>
      <c r="Y33" s="63"/>
      <c r="Z33" s="63">
        <v>99.4979079497908</v>
      </c>
      <c r="AA33" s="63">
        <v>99.337748344370851</v>
      </c>
      <c r="AB33" s="63">
        <v>99.661590524534688</v>
      </c>
      <c r="AD33" s="107"/>
    </row>
    <row r="34" spans="1:30" x14ac:dyDescent="0.35">
      <c r="A34" s="95" t="s">
        <v>304</v>
      </c>
      <c r="B34" s="63">
        <v>94.688749286122217</v>
      </c>
      <c r="C34" s="63">
        <v>93.830110797306105</v>
      </c>
      <c r="D34" s="63">
        <v>95.640655105973025</v>
      </c>
      <c r="E34" s="63"/>
      <c r="F34" s="63">
        <v>99.624060150375939</v>
      </c>
      <c r="G34" s="63">
        <v>99.583911234396666</v>
      </c>
      <c r="H34" s="63">
        <v>99.671592775041049</v>
      </c>
      <c r="I34" s="63"/>
      <c r="J34" s="63">
        <v>89.425770308123248</v>
      </c>
      <c r="K34" s="63">
        <v>87.071240105540895</v>
      </c>
      <c r="L34" s="63">
        <v>99.355877616747179</v>
      </c>
      <c r="M34" s="63"/>
      <c r="N34" s="63">
        <v>91.73616376042456</v>
      </c>
      <c r="O34" s="63">
        <v>90.412979351032448</v>
      </c>
      <c r="P34" s="63">
        <v>93.135725429017157</v>
      </c>
      <c r="Q34" s="63"/>
      <c r="R34" s="63">
        <v>92.723992784125073</v>
      </c>
      <c r="S34" s="63">
        <v>91.309255079006775</v>
      </c>
      <c r="T34" s="63">
        <v>94.337194337194347</v>
      </c>
      <c r="U34" s="63"/>
      <c r="V34" s="63">
        <v>96.579108124618202</v>
      </c>
      <c r="W34" s="63">
        <v>96.547619047619051</v>
      </c>
      <c r="X34" s="63">
        <v>96.61229611041405</v>
      </c>
      <c r="Y34" s="63"/>
      <c r="Z34" s="63">
        <v>98.330914368650213</v>
      </c>
      <c r="AA34" s="63">
        <v>98.333333333333329</v>
      </c>
      <c r="AB34" s="63">
        <v>98.328267477203639</v>
      </c>
      <c r="AD34" s="107"/>
    </row>
    <row r="35" spans="1:30" x14ac:dyDescent="0.35">
      <c r="A35" s="95" t="s">
        <v>305</v>
      </c>
      <c r="B35" s="63">
        <v>96.343085106382972</v>
      </c>
      <c r="C35" s="63">
        <v>96.045918367346943</v>
      </c>
      <c r="D35" s="63">
        <v>96.666666666666671</v>
      </c>
      <c r="E35" s="63"/>
      <c r="F35" s="63">
        <v>99.214145383104125</v>
      </c>
      <c r="G35" s="63">
        <v>100</v>
      </c>
      <c r="H35" s="63">
        <v>98.4</v>
      </c>
      <c r="I35" s="63"/>
      <c r="J35" s="63">
        <v>93.509127789046659</v>
      </c>
      <c r="K35" s="63">
        <v>92</v>
      </c>
      <c r="L35" s="63">
        <v>95.412844036697251</v>
      </c>
      <c r="M35" s="63"/>
      <c r="N35" s="63">
        <v>94.398340248962654</v>
      </c>
      <c r="O35" s="63">
        <v>94.092827004219416</v>
      </c>
      <c r="P35" s="63">
        <v>94.693877551020407</v>
      </c>
      <c r="Q35" s="63"/>
      <c r="R35" s="63">
        <v>93.682310469314075</v>
      </c>
      <c r="S35" s="63">
        <v>93.355481727574755</v>
      </c>
      <c r="T35" s="63">
        <v>94.071146245059296</v>
      </c>
      <c r="U35" s="63"/>
      <c r="V35" s="63">
        <v>97.924528301886795</v>
      </c>
      <c r="W35" s="63">
        <v>98.154981549815503</v>
      </c>
      <c r="X35" s="63">
        <v>97.683397683397686</v>
      </c>
      <c r="Y35" s="63"/>
      <c r="Z35" s="63">
        <v>99.772727272727266</v>
      </c>
      <c r="AA35" s="63">
        <v>99.555555555555557</v>
      </c>
      <c r="AB35" s="63">
        <v>100</v>
      </c>
      <c r="AD35" s="107"/>
    </row>
    <row r="36" spans="1:30" x14ac:dyDescent="0.35">
      <c r="A36" s="95" t="s">
        <v>306</v>
      </c>
      <c r="B36" s="63">
        <v>96.500792638131699</v>
      </c>
      <c r="C36" s="63">
        <v>95.892563220110731</v>
      </c>
      <c r="D36" s="63">
        <v>97.151316315915821</v>
      </c>
      <c r="E36" s="63"/>
      <c r="F36" s="63">
        <v>99.683235867446399</v>
      </c>
      <c r="G36" s="63">
        <v>99.761108456760624</v>
      </c>
      <c r="H36" s="63">
        <v>99.60218796618598</v>
      </c>
      <c r="I36" s="63"/>
      <c r="J36" s="63">
        <v>94.730538922155688</v>
      </c>
      <c r="K36" s="63">
        <v>94.393801276207839</v>
      </c>
      <c r="L36" s="63">
        <v>95.103483089348813</v>
      </c>
      <c r="M36" s="63"/>
      <c r="N36" s="63">
        <v>93.760379596678533</v>
      </c>
      <c r="O36" s="63">
        <v>93.108169785486083</v>
      </c>
      <c r="P36" s="63">
        <v>94.466403162055329</v>
      </c>
      <c r="Q36" s="63"/>
      <c r="R36" s="63">
        <v>95.662949194547707</v>
      </c>
      <c r="S36" s="63">
        <v>94.482207117153138</v>
      </c>
      <c r="T36" s="63">
        <v>96.924391285775314</v>
      </c>
      <c r="U36" s="63"/>
      <c r="V36" s="63">
        <v>96.601731601731601</v>
      </c>
      <c r="W36" s="63">
        <v>95.465994962216627</v>
      </c>
      <c r="X36" s="63">
        <v>97.810545129579978</v>
      </c>
      <c r="Y36" s="63"/>
      <c r="Z36" s="63">
        <v>98.92500639877143</v>
      </c>
      <c r="AA36" s="63">
        <v>98.802992518703235</v>
      </c>
      <c r="AB36" s="63">
        <v>99.053627760252354</v>
      </c>
      <c r="AD36" s="107"/>
    </row>
    <row r="37" spans="1:30" x14ac:dyDescent="0.35">
      <c r="A37" s="95" t="s">
        <v>307</v>
      </c>
      <c r="B37" s="63">
        <v>95.201291395587731</v>
      </c>
      <c r="C37" s="63">
        <v>94.205393000573721</v>
      </c>
      <c r="D37" s="63">
        <v>96.244366549824733</v>
      </c>
      <c r="E37" s="63"/>
      <c r="F37" s="63">
        <v>99.844188220629476</v>
      </c>
      <c r="G37" s="63">
        <v>99.816737935247403</v>
      </c>
      <c r="H37" s="63">
        <v>99.872773536895679</v>
      </c>
      <c r="I37" s="63"/>
      <c r="J37" s="63">
        <v>91.112436623918882</v>
      </c>
      <c r="K37" s="63">
        <v>89.536266349583826</v>
      </c>
      <c r="L37" s="63">
        <v>92.698982645122683</v>
      </c>
      <c r="M37" s="63"/>
      <c r="N37" s="63">
        <v>92.430025445292614</v>
      </c>
      <c r="O37" s="63">
        <v>90.959752321981426</v>
      </c>
      <c r="P37" s="63">
        <v>93.982995421844336</v>
      </c>
      <c r="Q37" s="63"/>
      <c r="R37" s="63">
        <v>93.614202437731848</v>
      </c>
      <c r="S37" s="63">
        <v>92.470345538937593</v>
      </c>
      <c r="T37" s="63">
        <v>94.822888283378745</v>
      </c>
      <c r="U37" s="63"/>
      <c r="V37" s="63">
        <v>95.496979681493684</v>
      </c>
      <c r="W37" s="63">
        <v>94.004282655246257</v>
      </c>
      <c r="X37" s="63">
        <v>97.068771138669675</v>
      </c>
      <c r="Y37" s="63"/>
      <c r="Z37" s="63">
        <v>98.946100572116833</v>
      </c>
      <c r="AA37" s="63">
        <v>98.660454280722192</v>
      </c>
      <c r="AB37" s="63">
        <v>99.251870324189525</v>
      </c>
      <c r="AD37" s="107"/>
    </row>
    <row r="38" spans="1:30" ht="15" thickBot="1" x14ac:dyDescent="0.4">
      <c r="A38" s="123" t="s">
        <v>308</v>
      </c>
      <c r="B38" s="64">
        <v>87.283236994219649</v>
      </c>
      <c r="C38" s="64">
        <v>86.693147964250244</v>
      </c>
      <c r="D38" s="64">
        <v>87.888040712468197</v>
      </c>
      <c r="E38" s="64"/>
      <c r="F38" s="64">
        <v>92.521994134897355</v>
      </c>
      <c r="G38" s="64">
        <v>91.36904761904762</v>
      </c>
      <c r="H38" s="64">
        <v>93.641618497109818</v>
      </c>
      <c r="I38" s="64"/>
      <c r="J38" s="64">
        <v>80.990415335463268</v>
      </c>
      <c r="K38" s="64">
        <v>80.921052631578945</v>
      </c>
      <c r="L38" s="64">
        <v>81.055900621118013</v>
      </c>
      <c r="M38" s="64"/>
      <c r="N38" s="64">
        <v>81.601123595505626</v>
      </c>
      <c r="O38" s="64">
        <v>80.160857908847177</v>
      </c>
      <c r="P38" s="64">
        <v>83.185840707964601</v>
      </c>
      <c r="Q38" s="64"/>
      <c r="R38" s="64">
        <v>86.31713554987212</v>
      </c>
      <c r="S38" s="64">
        <v>84.671532846715323</v>
      </c>
      <c r="T38" s="64">
        <v>88.140161725067387</v>
      </c>
      <c r="U38" s="64"/>
      <c r="V38" s="64">
        <v>89.534883720930239</v>
      </c>
      <c r="W38" s="64">
        <v>90.635451505016718</v>
      </c>
      <c r="X38" s="64">
        <v>88.448844884488452</v>
      </c>
      <c r="Y38" s="64"/>
      <c r="Z38" s="64">
        <v>93.913043478260875</v>
      </c>
      <c r="AA38" s="64">
        <v>94.50171821305841</v>
      </c>
      <c r="AB38" s="64">
        <v>93.309859154929569</v>
      </c>
      <c r="AD38" s="107"/>
    </row>
    <row r="39" spans="1:30" x14ac:dyDescent="0.35">
      <c r="A39" s="223" t="s">
        <v>249</v>
      </c>
      <c r="B39" s="223"/>
      <c r="C39" s="223"/>
      <c r="D39" s="223"/>
      <c r="E39" s="223"/>
      <c r="F39" s="223"/>
      <c r="G39" s="223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3"/>
      <c r="W39" s="223"/>
      <c r="X39" s="223"/>
      <c r="Y39" s="223"/>
      <c r="Z39" s="223"/>
      <c r="AA39" s="223"/>
      <c r="AB39" s="223"/>
      <c r="AD39" s="107"/>
    </row>
    <row r="40" spans="1:30" x14ac:dyDescent="0.35">
      <c r="AD40" s="107"/>
    </row>
    <row r="41" spans="1:30" x14ac:dyDescent="0.35">
      <c r="AD41" s="107"/>
    </row>
    <row r="42" spans="1:30" x14ac:dyDescent="0.35">
      <c r="AD42" s="107"/>
    </row>
    <row r="43" spans="1:30" x14ac:dyDescent="0.35">
      <c r="AD43" s="107"/>
    </row>
    <row r="44" spans="1:30" x14ac:dyDescent="0.35">
      <c r="AD44" s="107"/>
    </row>
    <row r="45" spans="1:30" x14ac:dyDescent="0.35">
      <c r="AD45" s="107"/>
    </row>
  </sheetData>
  <mergeCells count="15">
    <mergeCell ref="AD2:AD3"/>
    <mergeCell ref="R7:T7"/>
    <mergeCell ref="V7:X7"/>
    <mergeCell ref="Z7:AB7"/>
    <mergeCell ref="A39:AB39"/>
    <mergeCell ref="A7:A8"/>
    <mergeCell ref="B7:D7"/>
    <mergeCell ref="F7:H7"/>
    <mergeCell ref="J7:L7"/>
    <mergeCell ref="N7:P7"/>
    <mergeCell ref="A1:AB1"/>
    <mergeCell ref="A2:AB2"/>
    <mergeCell ref="A3:AB3"/>
    <mergeCell ref="A4:AB4"/>
    <mergeCell ref="A5:AB5"/>
  </mergeCells>
  <hyperlinks>
    <hyperlink ref="AD2" location="INDICE!A1" display="INDICE" xr:uid="{105194B9-8A5E-42F4-B8CE-29D491748686}"/>
    <hyperlink ref="AD2:AD3" location="CONTENIDO!A1" display="Contenido" xr:uid="{8F9C9C60-89EB-43AF-AE1B-C48227963353}"/>
  </hyperlinks>
  <pageMargins left="0.7" right="0.7" top="0.75" bottom="0.75" header="0.3" footer="0.3"/>
  <pageSetup paperSize="9" scale="63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DCC85-B7C8-4ECE-AA27-7D1FDA9379D3}">
  <sheetPr>
    <tabColor rgb="FFF2DAB1"/>
    <pageSetUpPr fitToPage="1"/>
  </sheetPr>
  <dimension ref="A1:AD45"/>
  <sheetViews>
    <sheetView showGridLines="0" zoomScale="90" zoomScaleNormal="9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9" sqref="A9:XFD9"/>
    </sheetView>
  </sheetViews>
  <sheetFormatPr baseColWidth="10" defaultColWidth="11.453125" defaultRowHeight="14.5" x14ac:dyDescent="0.35"/>
  <cols>
    <col min="1" max="1" width="17.1796875" style="113" bestFit="1" customWidth="1"/>
    <col min="2" max="4" width="8.453125" customWidth="1"/>
    <col min="5" max="5" width="1.54296875" customWidth="1"/>
    <col min="6" max="8" width="8.453125" customWidth="1"/>
    <col min="9" max="9" width="1.54296875" customWidth="1"/>
    <col min="10" max="12" width="8.453125" customWidth="1"/>
    <col min="13" max="13" width="2.1796875" customWidth="1"/>
    <col min="14" max="16" width="8.453125" customWidth="1"/>
    <col min="17" max="17" width="1.54296875" customWidth="1"/>
    <col min="18" max="20" width="8.453125" customWidth="1"/>
    <col min="21" max="21" width="1.81640625" customWidth="1"/>
    <col min="22" max="24" width="8.453125" customWidth="1"/>
    <col min="25" max="25" width="2" customWidth="1"/>
    <col min="26" max="28" width="8.453125" customWidth="1"/>
  </cols>
  <sheetData>
    <row r="1" spans="1:30" x14ac:dyDescent="0.35">
      <c r="A1" s="230" t="s">
        <v>317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278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315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D5" s="36"/>
    </row>
    <row r="6" spans="1:30" x14ac:dyDescent="0.35">
      <c r="A6" s="124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D6" s="36"/>
    </row>
    <row r="7" spans="1:30" x14ac:dyDescent="0.35">
      <c r="A7" s="234" t="s">
        <v>281</v>
      </c>
      <c r="B7" s="229" t="s">
        <v>214</v>
      </c>
      <c r="C7" s="229"/>
      <c r="D7" s="229"/>
      <c r="E7" s="16"/>
      <c r="F7" s="229" t="s">
        <v>216</v>
      </c>
      <c r="G7" s="229"/>
      <c r="H7" s="229"/>
      <c r="I7" s="16"/>
      <c r="J7" s="229" t="s">
        <v>217</v>
      </c>
      <c r="K7" s="229"/>
      <c r="L7" s="229"/>
      <c r="M7" s="16"/>
      <c r="N7" s="229" t="s">
        <v>218</v>
      </c>
      <c r="O7" s="229"/>
      <c r="P7" s="229"/>
      <c r="Q7" s="16"/>
      <c r="R7" s="229" t="s">
        <v>220</v>
      </c>
      <c r="S7" s="229"/>
      <c r="T7" s="229"/>
      <c r="U7" s="16"/>
      <c r="V7" s="229" t="s">
        <v>221</v>
      </c>
      <c r="W7" s="229"/>
      <c r="X7" s="229"/>
      <c r="Y7" s="16"/>
      <c r="Z7" s="229" t="s">
        <v>222</v>
      </c>
      <c r="AA7" s="229"/>
      <c r="AB7" s="229"/>
      <c r="AD7" s="36"/>
    </row>
    <row r="8" spans="1:30" x14ac:dyDescent="0.35">
      <c r="A8" s="234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D8" s="36"/>
    </row>
    <row r="9" spans="1:30" s="22" customFormat="1" x14ac:dyDescent="0.35">
      <c r="A9" s="110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D9" s="107"/>
    </row>
    <row r="10" spans="1:30" s="22" customFormat="1" x14ac:dyDescent="0.35">
      <c r="A10" s="110" t="s">
        <v>214</v>
      </c>
      <c r="B10" s="101">
        <f>SUM(B12:B38)</f>
        <v>19270</v>
      </c>
      <c r="C10" s="101">
        <f t="shared" ref="C10:AB10" si="0">SUM(C12:C38)</f>
        <v>11005</v>
      </c>
      <c r="D10" s="101">
        <f t="shared" si="0"/>
        <v>8265</v>
      </c>
      <c r="E10" s="101"/>
      <c r="F10" s="101">
        <f t="shared" si="0"/>
        <v>277</v>
      </c>
      <c r="G10" s="101">
        <f t="shared" si="0"/>
        <v>167</v>
      </c>
      <c r="H10" s="101">
        <f t="shared" si="0"/>
        <v>110</v>
      </c>
      <c r="I10" s="101"/>
      <c r="J10" s="101">
        <f t="shared" si="0"/>
        <v>6686</v>
      </c>
      <c r="K10" s="101">
        <f t="shared" si="0"/>
        <v>3782</v>
      </c>
      <c r="L10" s="101">
        <f t="shared" si="0"/>
        <v>2904</v>
      </c>
      <c r="M10" s="101"/>
      <c r="N10" s="101">
        <f t="shared" si="0"/>
        <v>4489</v>
      </c>
      <c r="O10" s="101">
        <f t="shared" si="0"/>
        <v>2539</v>
      </c>
      <c r="P10" s="101">
        <f t="shared" si="0"/>
        <v>1950</v>
      </c>
      <c r="Q10" s="101"/>
      <c r="R10" s="101">
        <f t="shared" si="0"/>
        <v>4418</v>
      </c>
      <c r="S10" s="101">
        <f t="shared" si="0"/>
        <v>2530</v>
      </c>
      <c r="T10" s="101">
        <f t="shared" si="0"/>
        <v>1888</v>
      </c>
      <c r="U10" s="101"/>
      <c r="V10" s="101">
        <f t="shared" si="0"/>
        <v>2701</v>
      </c>
      <c r="W10" s="101">
        <f t="shared" si="0"/>
        <v>1591</v>
      </c>
      <c r="X10" s="101">
        <f t="shared" si="0"/>
        <v>1110</v>
      </c>
      <c r="Y10" s="101"/>
      <c r="Z10" s="101">
        <f t="shared" si="0"/>
        <v>699</v>
      </c>
      <c r="AA10" s="101">
        <f t="shared" si="0"/>
        <v>396</v>
      </c>
      <c r="AB10" s="101">
        <f t="shared" si="0"/>
        <v>303</v>
      </c>
      <c r="AD10" s="107"/>
    </row>
    <row r="11" spans="1:30" s="22" customFormat="1" x14ac:dyDescent="0.35">
      <c r="A11" s="110"/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101"/>
      <c r="W11" s="101"/>
      <c r="X11" s="101"/>
      <c r="Y11" s="101"/>
      <c r="Z11" s="101"/>
      <c r="AA11" s="101"/>
      <c r="AB11" s="101"/>
      <c r="AD11" s="107"/>
    </row>
    <row r="12" spans="1:30" x14ac:dyDescent="0.35">
      <c r="A12" s="95" t="s">
        <v>282</v>
      </c>
      <c r="B12" s="102">
        <f>F12+J12+N12+R12+V12+Z12</f>
        <v>1489</v>
      </c>
      <c r="C12" s="102">
        <f>G12+K12+O12+S12+W12+AA12</f>
        <v>856</v>
      </c>
      <c r="D12" s="102">
        <f>H12+L12+P12+T12+X12+AB12</f>
        <v>633</v>
      </c>
      <c r="E12" s="102"/>
      <c r="F12" s="102">
        <v>21</v>
      </c>
      <c r="G12" s="102">
        <v>16</v>
      </c>
      <c r="H12" s="102">
        <f>F12-G12</f>
        <v>5</v>
      </c>
      <c r="I12" s="102"/>
      <c r="J12" s="102">
        <v>517</v>
      </c>
      <c r="K12" s="102">
        <v>309</v>
      </c>
      <c r="L12" s="102">
        <f>J12-K12</f>
        <v>208</v>
      </c>
      <c r="M12" s="102"/>
      <c r="N12" s="102">
        <v>319</v>
      </c>
      <c r="O12" s="102">
        <v>185</v>
      </c>
      <c r="P12" s="102">
        <f>N12-O12</f>
        <v>134</v>
      </c>
      <c r="Q12" s="102"/>
      <c r="R12" s="102">
        <v>371</v>
      </c>
      <c r="S12" s="102">
        <v>216</v>
      </c>
      <c r="T12" s="102">
        <f>R12-S12</f>
        <v>155</v>
      </c>
      <c r="U12" s="102"/>
      <c r="V12" s="102">
        <v>212</v>
      </c>
      <c r="W12" s="102">
        <v>105</v>
      </c>
      <c r="X12" s="102">
        <f>V12-W12</f>
        <v>107</v>
      </c>
      <c r="Y12" s="102"/>
      <c r="Z12" s="102">
        <v>49</v>
      </c>
      <c r="AA12" s="102">
        <v>25</v>
      </c>
      <c r="AB12" s="102">
        <f>Z12-AA12</f>
        <v>24</v>
      </c>
      <c r="AD12" s="22"/>
    </row>
    <row r="13" spans="1:30" x14ac:dyDescent="0.35">
      <c r="A13" s="95" t="s">
        <v>283</v>
      </c>
      <c r="B13" s="102">
        <f t="shared" ref="B13:B38" si="1">F13+J13+N13+R13+V13+Z13</f>
        <v>833</v>
      </c>
      <c r="C13" s="102">
        <f t="shared" ref="C13:C38" si="2">G13+K13+O13+S13+W13+AA13</f>
        <v>507</v>
      </c>
      <c r="D13" s="102">
        <f t="shared" ref="D13:D38" si="3">H13+L13+P13+T13+X13+AB13</f>
        <v>326</v>
      </c>
      <c r="E13" s="102"/>
      <c r="F13" s="102">
        <v>3</v>
      </c>
      <c r="G13" s="102">
        <v>2</v>
      </c>
      <c r="H13" s="102">
        <f>F13-G13</f>
        <v>1</v>
      </c>
      <c r="I13" s="102"/>
      <c r="J13" s="102">
        <v>289</v>
      </c>
      <c r="K13" s="102">
        <v>176</v>
      </c>
      <c r="L13" s="102">
        <f t="shared" ref="L13:L38" si="4">J13-K13</f>
        <v>113</v>
      </c>
      <c r="M13" s="102"/>
      <c r="N13" s="102">
        <v>211</v>
      </c>
      <c r="O13" s="102">
        <v>132</v>
      </c>
      <c r="P13" s="102">
        <f t="shared" ref="P13:P38" si="5">N13-O13</f>
        <v>79</v>
      </c>
      <c r="Q13" s="102"/>
      <c r="R13" s="102">
        <v>152</v>
      </c>
      <c r="S13" s="102">
        <v>90</v>
      </c>
      <c r="T13" s="102">
        <f t="shared" ref="T13:T38" si="6">R13-S13</f>
        <v>62</v>
      </c>
      <c r="U13" s="102"/>
      <c r="V13" s="102">
        <v>136</v>
      </c>
      <c r="W13" s="102">
        <v>82</v>
      </c>
      <c r="X13" s="102">
        <f t="shared" ref="X13:X38" si="7">V13-W13</f>
        <v>54</v>
      </c>
      <c r="Y13" s="102"/>
      <c r="Z13" s="102">
        <v>42</v>
      </c>
      <c r="AA13" s="102">
        <v>25</v>
      </c>
      <c r="AB13" s="102">
        <f t="shared" ref="AB13:AB38" si="8">Z13-AA13</f>
        <v>17</v>
      </c>
    </row>
    <row r="14" spans="1:30" x14ac:dyDescent="0.35">
      <c r="A14" s="95" t="s">
        <v>284</v>
      </c>
      <c r="B14" s="102">
        <f t="shared" si="1"/>
        <v>1299</v>
      </c>
      <c r="C14" s="102">
        <f t="shared" si="2"/>
        <v>717</v>
      </c>
      <c r="D14" s="102">
        <f t="shared" si="3"/>
        <v>582</v>
      </c>
      <c r="E14" s="102"/>
      <c r="F14" s="102">
        <v>21</v>
      </c>
      <c r="G14" s="102">
        <v>9</v>
      </c>
      <c r="H14" s="102">
        <f t="shared" ref="H14:H38" si="9">F14-G14</f>
        <v>12</v>
      </c>
      <c r="I14" s="102"/>
      <c r="J14" s="102">
        <v>481</v>
      </c>
      <c r="K14" s="102">
        <v>252</v>
      </c>
      <c r="L14" s="102">
        <f t="shared" si="4"/>
        <v>229</v>
      </c>
      <c r="M14" s="102"/>
      <c r="N14" s="102">
        <v>267</v>
      </c>
      <c r="O14" s="102">
        <v>147</v>
      </c>
      <c r="P14" s="102">
        <f t="shared" si="5"/>
        <v>120</v>
      </c>
      <c r="Q14" s="102"/>
      <c r="R14" s="102">
        <v>274</v>
      </c>
      <c r="S14" s="102">
        <v>146</v>
      </c>
      <c r="T14" s="102">
        <f t="shared" si="6"/>
        <v>128</v>
      </c>
      <c r="U14" s="102"/>
      <c r="V14" s="102">
        <v>208</v>
      </c>
      <c r="W14" s="102">
        <v>128</v>
      </c>
      <c r="X14" s="102">
        <f t="shared" si="7"/>
        <v>80</v>
      </c>
      <c r="Y14" s="102"/>
      <c r="Z14" s="102">
        <v>48</v>
      </c>
      <c r="AA14" s="102">
        <v>35</v>
      </c>
      <c r="AB14" s="102">
        <f t="shared" si="8"/>
        <v>13</v>
      </c>
    </row>
    <row r="15" spans="1:30" x14ac:dyDescent="0.35">
      <c r="A15" s="95" t="s">
        <v>285</v>
      </c>
      <c r="B15" s="102">
        <f t="shared" si="1"/>
        <v>1027</v>
      </c>
      <c r="C15" s="102">
        <f t="shared" si="2"/>
        <v>568</v>
      </c>
      <c r="D15" s="102">
        <f t="shared" si="3"/>
        <v>459</v>
      </c>
      <c r="E15" s="102"/>
      <c r="F15" s="102">
        <v>12</v>
      </c>
      <c r="G15" s="102">
        <v>6</v>
      </c>
      <c r="H15" s="102">
        <f t="shared" si="9"/>
        <v>6</v>
      </c>
      <c r="I15" s="102"/>
      <c r="J15" s="102">
        <v>350</v>
      </c>
      <c r="K15" s="102">
        <v>205</v>
      </c>
      <c r="L15" s="102">
        <f t="shared" si="4"/>
        <v>145</v>
      </c>
      <c r="M15" s="102"/>
      <c r="N15" s="102">
        <v>240</v>
      </c>
      <c r="O15" s="102">
        <v>133</v>
      </c>
      <c r="P15" s="102">
        <f t="shared" si="5"/>
        <v>107</v>
      </c>
      <c r="Q15" s="102"/>
      <c r="R15" s="102">
        <v>207</v>
      </c>
      <c r="S15" s="102">
        <v>111</v>
      </c>
      <c r="T15" s="102">
        <f t="shared" si="6"/>
        <v>96</v>
      </c>
      <c r="U15" s="102"/>
      <c r="V15" s="102">
        <v>155</v>
      </c>
      <c r="W15" s="102">
        <v>88</v>
      </c>
      <c r="X15" s="102">
        <f t="shared" si="7"/>
        <v>67</v>
      </c>
      <c r="Y15" s="102"/>
      <c r="Z15" s="102">
        <v>63</v>
      </c>
      <c r="AA15" s="102">
        <v>25</v>
      </c>
      <c r="AB15" s="102">
        <f t="shared" si="8"/>
        <v>38</v>
      </c>
    </row>
    <row r="16" spans="1:30" x14ac:dyDescent="0.35">
      <c r="A16" s="95" t="s">
        <v>286</v>
      </c>
      <c r="B16" s="102">
        <f t="shared" si="1"/>
        <v>163</v>
      </c>
      <c r="C16" s="102">
        <f>K16+O16+S16+W16</f>
        <v>91</v>
      </c>
      <c r="D16" s="102">
        <f t="shared" si="3"/>
        <v>72</v>
      </c>
      <c r="E16" s="102"/>
      <c r="F16" s="102">
        <v>1</v>
      </c>
      <c r="G16" s="102" t="s">
        <v>276</v>
      </c>
      <c r="H16" s="102">
        <f>F16</f>
        <v>1</v>
      </c>
      <c r="I16" s="102"/>
      <c r="J16" s="102">
        <v>56</v>
      </c>
      <c r="K16" s="102">
        <v>31</v>
      </c>
      <c r="L16" s="102">
        <f t="shared" si="4"/>
        <v>25</v>
      </c>
      <c r="M16" s="102"/>
      <c r="N16" s="102">
        <v>45</v>
      </c>
      <c r="O16" s="102">
        <v>28</v>
      </c>
      <c r="P16" s="102">
        <f t="shared" si="5"/>
        <v>17</v>
      </c>
      <c r="Q16" s="102"/>
      <c r="R16" s="102">
        <v>45</v>
      </c>
      <c r="S16" s="102">
        <v>24</v>
      </c>
      <c r="T16" s="102">
        <f t="shared" si="6"/>
        <v>21</v>
      </c>
      <c r="U16" s="102"/>
      <c r="V16" s="102">
        <v>12</v>
      </c>
      <c r="W16" s="102">
        <v>8</v>
      </c>
      <c r="X16" s="102">
        <f t="shared" si="7"/>
        <v>4</v>
      </c>
      <c r="Y16" s="102"/>
      <c r="Z16" s="102">
        <v>4</v>
      </c>
      <c r="AA16" s="102" t="s">
        <v>276</v>
      </c>
      <c r="AB16" s="102">
        <f>Z16</f>
        <v>4</v>
      </c>
    </row>
    <row r="17" spans="1:30" x14ac:dyDescent="0.35">
      <c r="A17" s="95" t="s">
        <v>287</v>
      </c>
      <c r="B17" s="102">
        <f t="shared" si="1"/>
        <v>475</v>
      </c>
      <c r="C17" s="102">
        <f t="shared" si="2"/>
        <v>265</v>
      </c>
      <c r="D17" s="102">
        <f t="shared" si="3"/>
        <v>210</v>
      </c>
      <c r="E17" s="102"/>
      <c r="F17" s="102">
        <v>9</v>
      </c>
      <c r="G17" s="102">
        <v>8</v>
      </c>
      <c r="H17" s="102">
        <f t="shared" si="9"/>
        <v>1</v>
      </c>
      <c r="I17" s="102"/>
      <c r="J17" s="102">
        <v>181</v>
      </c>
      <c r="K17" s="102">
        <v>106</v>
      </c>
      <c r="L17" s="102">
        <f t="shared" si="4"/>
        <v>75</v>
      </c>
      <c r="M17" s="102"/>
      <c r="N17" s="102">
        <v>85</v>
      </c>
      <c r="O17" s="102">
        <v>50</v>
      </c>
      <c r="P17" s="102">
        <f t="shared" si="5"/>
        <v>35</v>
      </c>
      <c r="Q17" s="102"/>
      <c r="R17" s="102">
        <v>132</v>
      </c>
      <c r="S17" s="102">
        <v>69</v>
      </c>
      <c r="T17" s="102">
        <f t="shared" si="6"/>
        <v>63</v>
      </c>
      <c r="U17" s="102"/>
      <c r="V17" s="102">
        <v>41</v>
      </c>
      <c r="W17" s="102">
        <v>17</v>
      </c>
      <c r="X17" s="102">
        <f t="shared" si="7"/>
        <v>24</v>
      </c>
      <c r="Y17" s="102"/>
      <c r="Z17" s="102">
        <v>27</v>
      </c>
      <c r="AA17" s="102">
        <v>15</v>
      </c>
      <c r="AB17" s="102">
        <f t="shared" si="8"/>
        <v>12</v>
      </c>
    </row>
    <row r="18" spans="1:30" x14ac:dyDescent="0.35">
      <c r="A18" s="95" t="s">
        <v>288</v>
      </c>
      <c r="B18" s="102">
        <f>F18+J18+N18+R18+V18</f>
        <v>47</v>
      </c>
      <c r="C18" s="102">
        <f>G18+K18+O18+S18</f>
        <v>20</v>
      </c>
      <c r="D18" s="102">
        <f>L18+P18+T18+X18</f>
        <v>27</v>
      </c>
      <c r="E18" s="102"/>
      <c r="F18" s="102">
        <v>2</v>
      </c>
      <c r="G18" s="102">
        <v>2</v>
      </c>
      <c r="H18" s="102" t="s">
        <v>276</v>
      </c>
      <c r="I18" s="102"/>
      <c r="J18" s="102">
        <v>22</v>
      </c>
      <c r="K18" s="102">
        <v>5</v>
      </c>
      <c r="L18" s="102">
        <f t="shared" si="4"/>
        <v>17</v>
      </c>
      <c r="M18" s="102"/>
      <c r="N18" s="102">
        <v>9</v>
      </c>
      <c r="O18" s="102">
        <v>6</v>
      </c>
      <c r="P18" s="102">
        <f t="shared" si="5"/>
        <v>3</v>
      </c>
      <c r="Q18" s="102"/>
      <c r="R18" s="102">
        <v>12</v>
      </c>
      <c r="S18" s="102">
        <v>7</v>
      </c>
      <c r="T18" s="102">
        <f t="shared" si="6"/>
        <v>5</v>
      </c>
      <c r="U18" s="102"/>
      <c r="V18" s="102">
        <v>2</v>
      </c>
      <c r="W18" s="102" t="s">
        <v>276</v>
      </c>
      <c r="X18" s="102">
        <f>V18</f>
        <v>2</v>
      </c>
      <c r="Y18" s="102"/>
      <c r="Z18" s="102" t="s">
        <v>276</v>
      </c>
      <c r="AA18" s="102" t="s">
        <v>276</v>
      </c>
      <c r="AB18" s="102" t="s">
        <v>276</v>
      </c>
    </row>
    <row r="19" spans="1:30" x14ac:dyDescent="0.35">
      <c r="A19" s="95" t="s">
        <v>289</v>
      </c>
      <c r="B19" s="102">
        <f t="shared" si="1"/>
        <v>1929</v>
      </c>
      <c r="C19" s="102">
        <f t="shared" si="2"/>
        <v>1086</v>
      </c>
      <c r="D19" s="102">
        <f t="shared" si="3"/>
        <v>843</v>
      </c>
      <c r="E19" s="102"/>
      <c r="F19" s="102">
        <v>20</v>
      </c>
      <c r="G19" s="102">
        <v>13</v>
      </c>
      <c r="H19" s="102">
        <f t="shared" si="9"/>
        <v>7</v>
      </c>
      <c r="I19" s="102"/>
      <c r="J19" s="102">
        <v>702</v>
      </c>
      <c r="K19" s="102">
        <v>399</v>
      </c>
      <c r="L19" s="102">
        <f t="shared" si="4"/>
        <v>303</v>
      </c>
      <c r="M19" s="102"/>
      <c r="N19" s="102">
        <v>413</v>
      </c>
      <c r="O19" s="102">
        <v>222</v>
      </c>
      <c r="P19" s="102">
        <f t="shared" si="5"/>
        <v>191</v>
      </c>
      <c r="Q19" s="102"/>
      <c r="R19" s="102">
        <v>425</v>
      </c>
      <c r="S19" s="102">
        <v>238</v>
      </c>
      <c r="T19" s="102">
        <f t="shared" si="6"/>
        <v>187</v>
      </c>
      <c r="U19" s="102"/>
      <c r="V19" s="102">
        <v>312</v>
      </c>
      <c r="W19" s="102">
        <v>181</v>
      </c>
      <c r="X19" s="102">
        <f t="shared" si="7"/>
        <v>131</v>
      </c>
      <c r="Y19" s="102"/>
      <c r="Z19" s="102">
        <v>57</v>
      </c>
      <c r="AA19" s="102">
        <v>33</v>
      </c>
      <c r="AB19" s="102">
        <f t="shared" si="8"/>
        <v>24</v>
      </c>
    </row>
    <row r="20" spans="1:30" ht="13.75" customHeight="1" x14ac:dyDescent="0.35">
      <c r="A20" s="95" t="s">
        <v>290</v>
      </c>
      <c r="B20" s="102">
        <f t="shared" si="1"/>
        <v>614</v>
      </c>
      <c r="C20" s="102">
        <f t="shared" si="2"/>
        <v>338</v>
      </c>
      <c r="D20" s="102">
        <f t="shared" si="3"/>
        <v>276</v>
      </c>
      <c r="E20" s="102"/>
      <c r="F20" s="102">
        <v>4</v>
      </c>
      <c r="G20" s="102">
        <v>3</v>
      </c>
      <c r="H20" s="102">
        <f t="shared" si="9"/>
        <v>1</v>
      </c>
      <c r="I20" s="102"/>
      <c r="J20" s="102">
        <v>255</v>
      </c>
      <c r="K20" s="102">
        <v>143</v>
      </c>
      <c r="L20" s="102">
        <f t="shared" si="4"/>
        <v>112</v>
      </c>
      <c r="M20" s="102"/>
      <c r="N20" s="102">
        <v>136</v>
      </c>
      <c r="O20" s="102">
        <v>71</v>
      </c>
      <c r="P20" s="102">
        <f t="shared" si="5"/>
        <v>65</v>
      </c>
      <c r="Q20" s="102"/>
      <c r="R20" s="102">
        <v>140</v>
      </c>
      <c r="S20" s="102">
        <v>74</v>
      </c>
      <c r="T20" s="102">
        <f t="shared" si="6"/>
        <v>66</v>
      </c>
      <c r="U20" s="102"/>
      <c r="V20" s="102">
        <v>69</v>
      </c>
      <c r="W20" s="102">
        <v>42</v>
      </c>
      <c r="X20" s="102">
        <f t="shared" si="7"/>
        <v>27</v>
      </c>
      <c r="Y20" s="102"/>
      <c r="Z20" s="102">
        <v>10</v>
      </c>
      <c r="AA20" s="102">
        <v>5</v>
      </c>
      <c r="AB20" s="102">
        <f t="shared" si="8"/>
        <v>5</v>
      </c>
    </row>
    <row r="21" spans="1:30" x14ac:dyDescent="0.35">
      <c r="A21" s="95" t="s">
        <v>291</v>
      </c>
      <c r="B21" s="102">
        <f t="shared" si="1"/>
        <v>1791</v>
      </c>
      <c r="C21" s="102">
        <f t="shared" si="2"/>
        <v>1036</v>
      </c>
      <c r="D21" s="102">
        <f t="shared" si="3"/>
        <v>755</v>
      </c>
      <c r="E21" s="102"/>
      <c r="F21" s="102">
        <v>34</v>
      </c>
      <c r="G21" s="102">
        <v>20</v>
      </c>
      <c r="H21" s="102">
        <f t="shared" si="9"/>
        <v>14</v>
      </c>
      <c r="I21" s="102"/>
      <c r="J21" s="102">
        <v>618</v>
      </c>
      <c r="K21" s="102">
        <v>358</v>
      </c>
      <c r="L21" s="102">
        <f t="shared" si="4"/>
        <v>260</v>
      </c>
      <c r="M21" s="102"/>
      <c r="N21" s="102">
        <v>481</v>
      </c>
      <c r="O21" s="102">
        <v>257</v>
      </c>
      <c r="P21" s="102">
        <f t="shared" si="5"/>
        <v>224</v>
      </c>
      <c r="Q21" s="102"/>
      <c r="R21" s="102">
        <v>359</v>
      </c>
      <c r="S21" s="102">
        <v>207</v>
      </c>
      <c r="T21" s="102">
        <f t="shared" si="6"/>
        <v>152</v>
      </c>
      <c r="U21" s="102"/>
      <c r="V21" s="102">
        <v>241</v>
      </c>
      <c r="W21" s="102">
        <v>153</v>
      </c>
      <c r="X21" s="102">
        <f t="shared" si="7"/>
        <v>88</v>
      </c>
      <c r="Y21" s="102"/>
      <c r="Z21" s="102">
        <v>58</v>
      </c>
      <c r="AA21" s="102">
        <v>41</v>
      </c>
      <c r="AB21" s="102">
        <f t="shared" si="8"/>
        <v>17</v>
      </c>
    </row>
    <row r="22" spans="1:30" x14ac:dyDescent="0.35">
      <c r="A22" s="95" t="s">
        <v>292</v>
      </c>
      <c r="B22" s="102">
        <f t="shared" si="1"/>
        <v>290</v>
      </c>
      <c r="C22" s="102">
        <f t="shared" si="2"/>
        <v>169</v>
      </c>
      <c r="D22" s="102">
        <f>L22+P22+T22+X22+AB22</f>
        <v>121</v>
      </c>
      <c r="E22" s="102"/>
      <c r="F22" s="102">
        <v>1</v>
      </c>
      <c r="G22" s="102">
        <v>1</v>
      </c>
      <c r="H22" s="102" t="s">
        <v>276</v>
      </c>
      <c r="I22" s="102"/>
      <c r="J22" s="102">
        <v>86</v>
      </c>
      <c r="K22" s="102">
        <v>46</v>
      </c>
      <c r="L22" s="102">
        <f t="shared" si="4"/>
        <v>40</v>
      </c>
      <c r="M22" s="102"/>
      <c r="N22" s="102">
        <v>77</v>
      </c>
      <c r="O22" s="102">
        <v>49</v>
      </c>
      <c r="P22" s="102">
        <f t="shared" si="5"/>
        <v>28</v>
      </c>
      <c r="Q22" s="102"/>
      <c r="R22" s="102">
        <v>70</v>
      </c>
      <c r="S22" s="102">
        <v>39</v>
      </c>
      <c r="T22" s="102">
        <f t="shared" si="6"/>
        <v>31</v>
      </c>
      <c r="U22" s="102"/>
      <c r="V22" s="102">
        <v>52</v>
      </c>
      <c r="W22" s="102">
        <v>32</v>
      </c>
      <c r="X22" s="102">
        <f t="shared" si="7"/>
        <v>20</v>
      </c>
      <c r="Y22" s="102"/>
      <c r="Z22" s="102">
        <v>4</v>
      </c>
      <c r="AA22" s="102">
        <v>2</v>
      </c>
      <c r="AB22" s="102">
        <f t="shared" si="8"/>
        <v>2</v>
      </c>
    </row>
    <row r="23" spans="1:30" x14ac:dyDescent="0.35">
      <c r="A23" s="122" t="s">
        <v>293</v>
      </c>
      <c r="B23" s="102">
        <f t="shared" si="1"/>
        <v>1019</v>
      </c>
      <c r="C23" s="102">
        <f t="shared" si="2"/>
        <v>541</v>
      </c>
      <c r="D23" s="102">
        <f t="shared" si="3"/>
        <v>478</v>
      </c>
      <c r="E23" s="102"/>
      <c r="F23" s="102">
        <v>5</v>
      </c>
      <c r="G23" s="102">
        <v>1</v>
      </c>
      <c r="H23" s="102">
        <f t="shared" si="9"/>
        <v>4</v>
      </c>
      <c r="I23" s="102"/>
      <c r="J23" s="102">
        <v>466</v>
      </c>
      <c r="K23" s="102">
        <v>246</v>
      </c>
      <c r="L23" s="102">
        <f t="shared" si="4"/>
        <v>220</v>
      </c>
      <c r="M23" s="102"/>
      <c r="N23" s="102">
        <v>165</v>
      </c>
      <c r="O23" s="102">
        <v>79</v>
      </c>
      <c r="P23" s="102">
        <f t="shared" si="5"/>
        <v>86</v>
      </c>
      <c r="Q23" s="102"/>
      <c r="R23" s="102">
        <v>208</v>
      </c>
      <c r="S23" s="102">
        <v>109</v>
      </c>
      <c r="T23" s="102">
        <f t="shared" si="6"/>
        <v>99</v>
      </c>
      <c r="U23" s="102"/>
      <c r="V23" s="102">
        <v>137</v>
      </c>
      <c r="W23" s="102">
        <v>86</v>
      </c>
      <c r="X23" s="102">
        <f t="shared" si="7"/>
        <v>51</v>
      </c>
      <c r="Y23" s="102"/>
      <c r="Z23" s="102">
        <v>38</v>
      </c>
      <c r="AA23" s="102">
        <v>20</v>
      </c>
      <c r="AB23" s="102">
        <f t="shared" si="8"/>
        <v>18</v>
      </c>
    </row>
    <row r="24" spans="1:30" x14ac:dyDescent="0.35">
      <c r="A24" s="95" t="s">
        <v>294</v>
      </c>
      <c r="B24" s="102">
        <f t="shared" si="1"/>
        <v>705</v>
      </c>
      <c r="C24" s="102">
        <f t="shared" si="2"/>
        <v>374</v>
      </c>
      <c r="D24" s="102">
        <f t="shared" si="3"/>
        <v>331</v>
      </c>
      <c r="E24" s="102"/>
      <c r="F24" s="102">
        <v>16</v>
      </c>
      <c r="G24" s="102">
        <v>12</v>
      </c>
      <c r="H24" s="102">
        <f t="shared" si="9"/>
        <v>4</v>
      </c>
      <c r="I24" s="102"/>
      <c r="J24" s="102">
        <v>159</v>
      </c>
      <c r="K24" s="102">
        <v>85</v>
      </c>
      <c r="L24" s="102">
        <f t="shared" si="4"/>
        <v>74</v>
      </c>
      <c r="M24" s="102"/>
      <c r="N24" s="102">
        <v>146</v>
      </c>
      <c r="O24" s="102">
        <v>73</v>
      </c>
      <c r="P24" s="102">
        <f t="shared" si="5"/>
        <v>73</v>
      </c>
      <c r="Q24" s="102"/>
      <c r="R24" s="102">
        <v>182</v>
      </c>
      <c r="S24" s="102">
        <v>111</v>
      </c>
      <c r="T24" s="102">
        <f t="shared" si="6"/>
        <v>71</v>
      </c>
      <c r="U24" s="102"/>
      <c r="V24" s="102">
        <v>137</v>
      </c>
      <c r="W24" s="102">
        <v>61</v>
      </c>
      <c r="X24" s="102">
        <f t="shared" si="7"/>
        <v>76</v>
      </c>
      <c r="Y24" s="102"/>
      <c r="Z24" s="102">
        <v>65</v>
      </c>
      <c r="AA24" s="102">
        <v>32</v>
      </c>
      <c r="AB24" s="102">
        <f t="shared" si="8"/>
        <v>33</v>
      </c>
    </row>
    <row r="25" spans="1:30" x14ac:dyDescent="0.35">
      <c r="A25" s="95" t="s">
        <v>295</v>
      </c>
      <c r="B25" s="102">
        <f t="shared" si="1"/>
        <v>784</v>
      </c>
      <c r="C25" s="102">
        <f t="shared" si="2"/>
        <v>437</v>
      </c>
      <c r="D25" s="102">
        <f t="shared" si="3"/>
        <v>347</v>
      </c>
      <c r="E25" s="102"/>
      <c r="F25" s="102">
        <v>6</v>
      </c>
      <c r="G25" s="102">
        <v>5</v>
      </c>
      <c r="H25" s="102">
        <f t="shared" si="9"/>
        <v>1</v>
      </c>
      <c r="I25" s="102"/>
      <c r="J25" s="102">
        <v>348</v>
      </c>
      <c r="K25" s="102">
        <v>199</v>
      </c>
      <c r="L25" s="102">
        <f t="shared" si="4"/>
        <v>149</v>
      </c>
      <c r="M25" s="102"/>
      <c r="N25" s="102">
        <v>118</v>
      </c>
      <c r="O25" s="102">
        <v>59</v>
      </c>
      <c r="P25" s="102">
        <f t="shared" si="5"/>
        <v>59</v>
      </c>
      <c r="Q25" s="102"/>
      <c r="R25" s="102">
        <v>168</v>
      </c>
      <c r="S25" s="102">
        <v>89</v>
      </c>
      <c r="T25" s="102">
        <f t="shared" si="6"/>
        <v>79</v>
      </c>
      <c r="U25" s="102"/>
      <c r="V25" s="102">
        <v>108</v>
      </c>
      <c r="W25" s="102">
        <v>62</v>
      </c>
      <c r="X25" s="102">
        <f t="shared" si="7"/>
        <v>46</v>
      </c>
      <c r="Y25" s="102"/>
      <c r="Z25" s="102">
        <v>36</v>
      </c>
      <c r="AA25" s="102">
        <v>23</v>
      </c>
      <c r="AB25" s="102">
        <f t="shared" si="8"/>
        <v>13</v>
      </c>
    </row>
    <row r="26" spans="1:30" x14ac:dyDescent="0.35">
      <c r="A26" s="95" t="s">
        <v>296</v>
      </c>
      <c r="B26" s="102">
        <f t="shared" si="1"/>
        <v>405</v>
      </c>
      <c r="C26" s="102">
        <f t="shared" si="2"/>
        <v>245</v>
      </c>
      <c r="D26" s="102">
        <f t="shared" si="3"/>
        <v>160</v>
      </c>
      <c r="E26" s="102"/>
      <c r="F26" s="102">
        <v>13</v>
      </c>
      <c r="G26" s="102">
        <v>10</v>
      </c>
      <c r="H26" s="102">
        <f t="shared" si="9"/>
        <v>3</v>
      </c>
      <c r="I26" s="102"/>
      <c r="J26" s="102">
        <v>155</v>
      </c>
      <c r="K26" s="102">
        <v>97</v>
      </c>
      <c r="L26" s="102">
        <f t="shared" si="4"/>
        <v>58</v>
      </c>
      <c r="M26" s="102"/>
      <c r="N26" s="102">
        <v>99</v>
      </c>
      <c r="O26" s="102">
        <v>57</v>
      </c>
      <c r="P26" s="102">
        <f t="shared" si="5"/>
        <v>42</v>
      </c>
      <c r="Q26" s="102"/>
      <c r="R26" s="102">
        <v>86</v>
      </c>
      <c r="S26" s="102">
        <v>50</v>
      </c>
      <c r="T26" s="102">
        <f t="shared" si="6"/>
        <v>36</v>
      </c>
      <c r="U26" s="102"/>
      <c r="V26" s="102">
        <v>42</v>
      </c>
      <c r="W26" s="102">
        <v>25</v>
      </c>
      <c r="X26" s="102">
        <f t="shared" si="7"/>
        <v>17</v>
      </c>
      <c r="Y26" s="102"/>
      <c r="Z26" s="102">
        <v>10</v>
      </c>
      <c r="AA26" s="102">
        <v>6</v>
      </c>
      <c r="AB26" s="102">
        <f t="shared" si="8"/>
        <v>4</v>
      </c>
    </row>
    <row r="27" spans="1:30" x14ac:dyDescent="0.35">
      <c r="A27" s="95" t="s">
        <v>297</v>
      </c>
      <c r="B27" s="102">
        <f t="shared" si="1"/>
        <v>578</v>
      </c>
      <c r="C27" s="102">
        <f t="shared" si="2"/>
        <v>352</v>
      </c>
      <c r="D27" s="102">
        <f>L27+P27+T27+X27+AB27</f>
        <v>226</v>
      </c>
      <c r="E27" s="102"/>
      <c r="F27" s="102">
        <v>2</v>
      </c>
      <c r="G27" s="102">
        <v>2</v>
      </c>
      <c r="H27" s="102" t="s">
        <v>276</v>
      </c>
      <c r="I27" s="102"/>
      <c r="J27" s="102">
        <v>204</v>
      </c>
      <c r="K27" s="102">
        <v>118</v>
      </c>
      <c r="L27" s="102">
        <f t="shared" si="4"/>
        <v>86</v>
      </c>
      <c r="M27" s="102"/>
      <c r="N27" s="102">
        <v>149</v>
      </c>
      <c r="O27" s="102">
        <v>91</v>
      </c>
      <c r="P27" s="102">
        <f t="shared" si="5"/>
        <v>58</v>
      </c>
      <c r="Q27" s="102"/>
      <c r="R27" s="102">
        <v>130</v>
      </c>
      <c r="S27" s="102">
        <v>82</v>
      </c>
      <c r="T27" s="102">
        <f t="shared" si="6"/>
        <v>48</v>
      </c>
      <c r="U27" s="102"/>
      <c r="V27" s="102">
        <v>87</v>
      </c>
      <c r="W27" s="102">
        <v>54</v>
      </c>
      <c r="X27" s="102">
        <f t="shared" si="7"/>
        <v>33</v>
      </c>
      <c r="Y27" s="102"/>
      <c r="Z27" s="102">
        <v>6</v>
      </c>
      <c r="AA27" s="102">
        <v>5</v>
      </c>
      <c r="AB27" s="102">
        <f t="shared" si="8"/>
        <v>1</v>
      </c>
    </row>
    <row r="28" spans="1:30" x14ac:dyDescent="0.35">
      <c r="A28" s="95" t="s">
        <v>298</v>
      </c>
      <c r="B28" s="102">
        <f t="shared" si="1"/>
        <v>182</v>
      </c>
      <c r="C28" s="102">
        <f>K28+O28+S28+W28+AA28</f>
        <v>114</v>
      </c>
      <c r="D28" s="102">
        <f>H28+L28+P28+T28+X28</f>
        <v>68</v>
      </c>
      <c r="E28" s="102"/>
      <c r="F28" s="102">
        <v>1</v>
      </c>
      <c r="G28" s="102" t="s">
        <v>276</v>
      </c>
      <c r="H28" s="102">
        <f>F28</f>
        <v>1</v>
      </c>
      <c r="I28" s="102"/>
      <c r="J28" s="102">
        <v>40</v>
      </c>
      <c r="K28" s="102">
        <v>23</v>
      </c>
      <c r="L28" s="102">
        <f t="shared" si="4"/>
        <v>17</v>
      </c>
      <c r="M28" s="102"/>
      <c r="N28" s="102">
        <v>59</v>
      </c>
      <c r="O28" s="102">
        <v>32</v>
      </c>
      <c r="P28" s="102">
        <f t="shared" si="5"/>
        <v>27</v>
      </c>
      <c r="Q28" s="102"/>
      <c r="R28" s="102">
        <v>50</v>
      </c>
      <c r="S28" s="102">
        <v>35</v>
      </c>
      <c r="T28" s="102">
        <f t="shared" si="6"/>
        <v>15</v>
      </c>
      <c r="U28" s="102"/>
      <c r="V28" s="102">
        <v>25</v>
      </c>
      <c r="W28" s="102">
        <v>17</v>
      </c>
      <c r="X28" s="102">
        <f t="shared" si="7"/>
        <v>8</v>
      </c>
      <c r="Y28" s="102"/>
      <c r="Z28" s="102">
        <v>7</v>
      </c>
      <c r="AA28" s="102">
        <v>7</v>
      </c>
      <c r="AB28" s="102" t="s">
        <v>276</v>
      </c>
    </row>
    <row r="29" spans="1:30" x14ac:dyDescent="0.35">
      <c r="A29" s="95" t="s">
        <v>299</v>
      </c>
      <c r="B29" s="102">
        <f t="shared" si="1"/>
        <v>414</v>
      </c>
      <c r="C29" s="102">
        <f t="shared" si="2"/>
        <v>225</v>
      </c>
      <c r="D29" s="102">
        <f t="shared" si="3"/>
        <v>189</v>
      </c>
      <c r="E29" s="102"/>
      <c r="F29" s="102">
        <v>6</v>
      </c>
      <c r="G29" s="102">
        <v>3</v>
      </c>
      <c r="H29" s="102">
        <f t="shared" si="9"/>
        <v>3</v>
      </c>
      <c r="I29" s="102"/>
      <c r="J29" s="102">
        <v>131</v>
      </c>
      <c r="K29" s="102">
        <v>66</v>
      </c>
      <c r="L29" s="102">
        <f t="shared" si="4"/>
        <v>65</v>
      </c>
      <c r="M29" s="102"/>
      <c r="N29" s="102">
        <v>128</v>
      </c>
      <c r="O29" s="102">
        <v>71</v>
      </c>
      <c r="P29" s="102">
        <f t="shared" si="5"/>
        <v>57</v>
      </c>
      <c r="Q29" s="102"/>
      <c r="R29" s="102">
        <v>109</v>
      </c>
      <c r="S29" s="102">
        <v>57</v>
      </c>
      <c r="T29" s="102">
        <f t="shared" si="6"/>
        <v>52</v>
      </c>
      <c r="U29" s="102"/>
      <c r="V29" s="102">
        <v>33</v>
      </c>
      <c r="W29" s="102">
        <v>23</v>
      </c>
      <c r="X29" s="102">
        <f t="shared" si="7"/>
        <v>10</v>
      </c>
      <c r="Y29" s="102"/>
      <c r="Z29" s="102">
        <v>7</v>
      </c>
      <c r="AA29" s="102">
        <v>5</v>
      </c>
      <c r="AB29" s="102">
        <f t="shared" si="8"/>
        <v>2</v>
      </c>
    </row>
    <row r="30" spans="1:30" x14ac:dyDescent="0.35">
      <c r="A30" s="95" t="s">
        <v>300</v>
      </c>
      <c r="B30" s="102">
        <f t="shared" si="1"/>
        <v>288</v>
      </c>
      <c r="C30" s="102">
        <f t="shared" si="2"/>
        <v>153</v>
      </c>
      <c r="D30" s="102">
        <f>L30+P30+T30+X30+AB30</f>
        <v>135</v>
      </c>
      <c r="E30" s="102"/>
      <c r="F30" s="102">
        <v>1</v>
      </c>
      <c r="G30" s="102">
        <v>1</v>
      </c>
      <c r="H30" s="102" t="s">
        <v>276</v>
      </c>
      <c r="I30" s="102"/>
      <c r="J30" s="102">
        <v>94</v>
      </c>
      <c r="K30" s="102">
        <v>53</v>
      </c>
      <c r="L30" s="102">
        <f t="shared" si="4"/>
        <v>41</v>
      </c>
      <c r="M30" s="102"/>
      <c r="N30" s="102">
        <v>60</v>
      </c>
      <c r="O30" s="102">
        <v>33</v>
      </c>
      <c r="P30" s="102">
        <f t="shared" si="5"/>
        <v>27</v>
      </c>
      <c r="Q30" s="102"/>
      <c r="R30" s="102">
        <v>84</v>
      </c>
      <c r="S30" s="102">
        <v>40</v>
      </c>
      <c r="T30" s="102">
        <f t="shared" si="6"/>
        <v>44</v>
      </c>
      <c r="U30" s="102"/>
      <c r="V30" s="102">
        <v>44</v>
      </c>
      <c r="W30" s="102">
        <v>24</v>
      </c>
      <c r="X30" s="102">
        <f t="shared" si="7"/>
        <v>20</v>
      </c>
      <c r="Y30" s="102"/>
      <c r="Z30" s="102">
        <v>5</v>
      </c>
      <c r="AA30" s="102">
        <v>2</v>
      </c>
      <c r="AB30" s="102">
        <f t="shared" si="8"/>
        <v>3</v>
      </c>
      <c r="AD30" s="107"/>
    </row>
    <row r="31" spans="1:30" x14ac:dyDescent="0.35">
      <c r="A31" s="95" t="s">
        <v>301</v>
      </c>
      <c r="B31" s="102">
        <f t="shared" si="1"/>
        <v>711</v>
      </c>
      <c r="C31" s="102">
        <f t="shared" si="2"/>
        <v>399</v>
      </c>
      <c r="D31" s="102">
        <f t="shared" si="3"/>
        <v>312</v>
      </c>
      <c r="E31" s="102"/>
      <c r="F31" s="102">
        <v>7</v>
      </c>
      <c r="G31" s="102">
        <v>2</v>
      </c>
      <c r="H31" s="102">
        <f t="shared" si="9"/>
        <v>5</v>
      </c>
      <c r="I31" s="102"/>
      <c r="J31" s="102">
        <v>272</v>
      </c>
      <c r="K31" s="102">
        <v>138</v>
      </c>
      <c r="L31" s="102">
        <f t="shared" si="4"/>
        <v>134</v>
      </c>
      <c r="M31" s="102"/>
      <c r="N31" s="102">
        <v>162</v>
      </c>
      <c r="O31" s="102">
        <v>104</v>
      </c>
      <c r="P31" s="102">
        <f t="shared" si="5"/>
        <v>58</v>
      </c>
      <c r="Q31" s="102"/>
      <c r="R31" s="102">
        <v>175</v>
      </c>
      <c r="S31" s="102">
        <v>104</v>
      </c>
      <c r="T31" s="102">
        <f t="shared" si="6"/>
        <v>71</v>
      </c>
      <c r="U31" s="102"/>
      <c r="V31" s="102">
        <v>88</v>
      </c>
      <c r="W31" s="102">
        <v>50</v>
      </c>
      <c r="X31" s="102">
        <f t="shared" si="7"/>
        <v>38</v>
      </c>
      <c r="Y31" s="102"/>
      <c r="Z31" s="102">
        <v>7</v>
      </c>
      <c r="AA31" s="102">
        <v>1</v>
      </c>
      <c r="AB31" s="102">
        <f t="shared" si="8"/>
        <v>6</v>
      </c>
      <c r="AD31" s="107"/>
    </row>
    <row r="32" spans="1:30" x14ac:dyDescent="0.35">
      <c r="A32" s="95" t="s">
        <v>302</v>
      </c>
      <c r="B32" s="102">
        <f t="shared" si="1"/>
        <v>692</v>
      </c>
      <c r="C32" s="102">
        <f t="shared" si="2"/>
        <v>391</v>
      </c>
      <c r="D32" s="102">
        <f t="shared" si="3"/>
        <v>301</v>
      </c>
      <c r="E32" s="102"/>
      <c r="F32" s="102">
        <v>13</v>
      </c>
      <c r="G32" s="102">
        <v>10</v>
      </c>
      <c r="H32" s="102">
        <f t="shared" si="9"/>
        <v>3</v>
      </c>
      <c r="I32" s="102"/>
      <c r="J32" s="102">
        <v>259</v>
      </c>
      <c r="K32" s="102">
        <v>146</v>
      </c>
      <c r="L32" s="102">
        <f t="shared" si="4"/>
        <v>113</v>
      </c>
      <c r="M32" s="102"/>
      <c r="N32" s="102">
        <v>198</v>
      </c>
      <c r="O32" s="102">
        <v>108</v>
      </c>
      <c r="P32" s="102">
        <f t="shared" si="5"/>
        <v>90</v>
      </c>
      <c r="Q32" s="102"/>
      <c r="R32" s="102">
        <v>160</v>
      </c>
      <c r="S32" s="102">
        <v>85</v>
      </c>
      <c r="T32" s="102">
        <f t="shared" si="6"/>
        <v>75</v>
      </c>
      <c r="U32" s="102"/>
      <c r="V32" s="102">
        <v>48</v>
      </c>
      <c r="W32" s="102">
        <v>33</v>
      </c>
      <c r="X32" s="102">
        <f t="shared" si="7"/>
        <v>15</v>
      </c>
      <c r="Y32" s="102"/>
      <c r="Z32" s="102">
        <v>14</v>
      </c>
      <c r="AA32" s="102">
        <v>9</v>
      </c>
      <c r="AB32" s="102">
        <f t="shared" si="8"/>
        <v>5</v>
      </c>
      <c r="AD32" s="107"/>
    </row>
    <row r="33" spans="1:30" x14ac:dyDescent="0.35">
      <c r="A33" s="95" t="s">
        <v>303</v>
      </c>
      <c r="B33" s="102">
        <f t="shared" si="1"/>
        <v>568</v>
      </c>
      <c r="C33" s="102">
        <f t="shared" si="2"/>
        <v>352</v>
      </c>
      <c r="D33" s="102">
        <f>L33+P33+T33+X33+AB33</f>
        <v>216</v>
      </c>
      <c r="E33" s="102"/>
      <c r="F33" s="102">
        <v>1</v>
      </c>
      <c r="G33" s="102">
        <v>1</v>
      </c>
      <c r="H33" s="102" t="s">
        <v>276</v>
      </c>
      <c r="I33" s="102"/>
      <c r="J33" s="102">
        <v>181</v>
      </c>
      <c r="K33" s="102">
        <v>104</v>
      </c>
      <c r="L33" s="102">
        <f t="shared" si="4"/>
        <v>77</v>
      </c>
      <c r="M33" s="102"/>
      <c r="N33" s="102">
        <v>154</v>
      </c>
      <c r="O33" s="102">
        <v>102</v>
      </c>
      <c r="P33" s="102">
        <f t="shared" si="5"/>
        <v>52</v>
      </c>
      <c r="Q33" s="102"/>
      <c r="R33" s="102">
        <v>165</v>
      </c>
      <c r="S33" s="102">
        <v>103</v>
      </c>
      <c r="T33" s="102">
        <f t="shared" si="6"/>
        <v>62</v>
      </c>
      <c r="U33" s="102"/>
      <c r="V33" s="102">
        <v>61</v>
      </c>
      <c r="W33" s="102">
        <v>38</v>
      </c>
      <c r="X33" s="102">
        <f t="shared" si="7"/>
        <v>23</v>
      </c>
      <c r="Y33" s="102"/>
      <c r="Z33" s="102">
        <v>6</v>
      </c>
      <c r="AA33" s="102">
        <v>4</v>
      </c>
      <c r="AB33" s="102">
        <f t="shared" si="8"/>
        <v>2</v>
      </c>
      <c r="AD33" s="107"/>
    </row>
    <row r="34" spans="1:30" x14ac:dyDescent="0.35">
      <c r="A34" s="95" t="s">
        <v>304</v>
      </c>
      <c r="B34" s="102">
        <f t="shared" si="1"/>
        <v>465</v>
      </c>
      <c r="C34" s="102">
        <f t="shared" si="2"/>
        <v>284</v>
      </c>
      <c r="D34" s="102">
        <f t="shared" si="3"/>
        <v>181</v>
      </c>
      <c r="E34" s="102"/>
      <c r="F34" s="102">
        <v>5</v>
      </c>
      <c r="G34" s="102">
        <v>3</v>
      </c>
      <c r="H34" s="102">
        <f t="shared" si="9"/>
        <v>2</v>
      </c>
      <c r="I34" s="102"/>
      <c r="J34" s="102">
        <v>151</v>
      </c>
      <c r="K34" s="102">
        <v>98</v>
      </c>
      <c r="L34" s="102">
        <f t="shared" si="4"/>
        <v>53</v>
      </c>
      <c r="M34" s="102"/>
      <c r="N34" s="102">
        <v>109</v>
      </c>
      <c r="O34" s="102">
        <v>65</v>
      </c>
      <c r="P34" s="102">
        <f t="shared" si="5"/>
        <v>44</v>
      </c>
      <c r="Q34" s="102"/>
      <c r="R34" s="102">
        <v>121</v>
      </c>
      <c r="S34" s="102">
        <v>77</v>
      </c>
      <c r="T34" s="102">
        <f t="shared" si="6"/>
        <v>44</v>
      </c>
      <c r="U34" s="102"/>
      <c r="V34" s="102">
        <v>56</v>
      </c>
      <c r="W34" s="102">
        <v>29</v>
      </c>
      <c r="X34" s="102">
        <f t="shared" si="7"/>
        <v>27</v>
      </c>
      <c r="Y34" s="102"/>
      <c r="Z34" s="102">
        <v>23</v>
      </c>
      <c r="AA34" s="102">
        <v>12</v>
      </c>
      <c r="AB34" s="102">
        <f t="shared" si="8"/>
        <v>11</v>
      </c>
      <c r="AD34" s="107"/>
    </row>
    <row r="35" spans="1:30" x14ac:dyDescent="0.35">
      <c r="A35" s="95" t="s">
        <v>305</v>
      </c>
      <c r="B35" s="102">
        <f t="shared" si="1"/>
        <v>110</v>
      </c>
      <c r="C35" s="102">
        <f>K35+O35+S35+W35+AA35</f>
        <v>62</v>
      </c>
      <c r="D35" s="102">
        <f>H35+L35+P35+T35+X35</f>
        <v>48</v>
      </c>
      <c r="E35" s="102"/>
      <c r="F35" s="102">
        <v>4</v>
      </c>
      <c r="G35" s="102" t="s">
        <v>276</v>
      </c>
      <c r="H35" s="102">
        <f>F35</f>
        <v>4</v>
      </c>
      <c r="I35" s="102"/>
      <c r="J35" s="102">
        <v>32</v>
      </c>
      <c r="K35" s="102">
        <v>22</v>
      </c>
      <c r="L35" s="102">
        <f t="shared" si="4"/>
        <v>10</v>
      </c>
      <c r="M35" s="102"/>
      <c r="N35" s="102">
        <v>27</v>
      </c>
      <c r="O35" s="102">
        <v>14</v>
      </c>
      <c r="P35" s="102">
        <f t="shared" si="5"/>
        <v>13</v>
      </c>
      <c r="Q35" s="102"/>
      <c r="R35" s="102">
        <v>35</v>
      </c>
      <c r="S35" s="102">
        <v>20</v>
      </c>
      <c r="T35" s="102">
        <f t="shared" si="6"/>
        <v>15</v>
      </c>
      <c r="U35" s="102"/>
      <c r="V35" s="102">
        <v>11</v>
      </c>
      <c r="W35" s="102">
        <v>5</v>
      </c>
      <c r="X35" s="102">
        <f t="shared" si="7"/>
        <v>6</v>
      </c>
      <c r="Y35" s="102"/>
      <c r="Z35" s="102">
        <v>1</v>
      </c>
      <c r="AA35" s="102">
        <v>1</v>
      </c>
      <c r="AB35" s="102" t="s">
        <v>276</v>
      </c>
      <c r="AD35" s="107"/>
    </row>
    <row r="36" spans="1:30" x14ac:dyDescent="0.35">
      <c r="A36" s="95" t="s">
        <v>306</v>
      </c>
      <c r="B36" s="102">
        <f t="shared" si="1"/>
        <v>905</v>
      </c>
      <c r="C36" s="102">
        <f t="shared" si="2"/>
        <v>549</v>
      </c>
      <c r="D36" s="102">
        <f t="shared" si="3"/>
        <v>356</v>
      </c>
      <c r="E36" s="102"/>
      <c r="F36" s="102">
        <v>13</v>
      </c>
      <c r="G36" s="102">
        <v>5</v>
      </c>
      <c r="H36" s="102">
        <f t="shared" si="9"/>
        <v>8</v>
      </c>
      <c r="I36" s="102"/>
      <c r="J36" s="102">
        <v>220</v>
      </c>
      <c r="K36" s="102">
        <v>123</v>
      </c>
      <c r="L36" s="102">
        <f t="shared" si="4"/>
        <v>97</v>
      </c>
      <c r="M36" s="102"/>
      <c r="N36" s="102">
        <v>263</v>
      </c>
      <c r="O36" s="102">
        <v>151</v>
      </c>
      <c r="P36" s="102">
        <f t="shared" si="5"/>
        <v>112</v>
      </c>
      <c r="Q36" s="102"/>
      <c r="R36" s="102">
        <v>210</v>
      </c>
      <c r="S36" s="102">
        <v>138</v>
      </c>
      <c r="T36" s="102">
        <f t="shared" si="6"/>
        <v>72</v>
      </c>
      <c r="U36" s="102"/>
      <c r="V36" s="102">
        <v>157</v>
      </c>
      <c r="W36" s="102">
        <v>108</v>
      </c>
      <c r="X36" s="102">
        <f t="shared" si="7"/>
        <v>49</v>
      </c>
      <c r="Y36" s="102"/>
      <c r="Z36" s="102">
        <v>42</v>
      </c>
      <c r="AA36" s="102">
        <v>24</v>
      </c>
      <c r="AB36" s="102">
        <f t="shared" si="8"/>
        <v>18</v>
      </c>
      <c r="AD36" s="107"/>
    </row>
    <row r="37" spans="1:30" x14ac:dyDescent="0.35">
      <c r="A37" s="95" t="s">
        <v>307</v>
      </c>
      <c r="B37" s="102">
        <f t="shared" si="1"/>
        <v>981</v>
      </c>
      <c r="C37" s="102">
        <f t="shared" si="2"/>
        <v>606</v>
      </c>
      <c r="D37" s="102">
        <f t="shared" si="3"/>
        <v>375</v>
      </c>
      <c r="E37" s="102"/>
      <c r="F37" s="102">
        <v>5</v>
      </c>
      <c r="G37" s="102">
        <v>3</v>
      </c>
      <c r="H37" s="102">
        <f t="shared" si="9"/>
        <v>2</v>
      </c>
      <c r="I37" s="102"/>
      <c r="J37" s="102">
        <v>298</v>
      </c>
      <c r="K37" s="102">
        <v>176</v>
      </c>
      <c r="L37" s="102">
        <f t="shared" si="4"/>
        <v>122</v>
      </c>
      <c r="M37" s="102"/>
      <c r="N37" s="102">
        <v>238</v>
      </c>
      <c r="O37" s="102">
        <v>146</v>
      </c>
      <c r="P37" s="102">
        <f t="shared" si="5"/>
        <v>92</v>
      </c>
      <c r="Q37" s="102"/>
      <c r="R37" s="102">
        <v>241</v>
      </c>
      <c r="S37" s="102">
        <v>146</v>
      </c>
      <c r="T37" s="102">
        <f t="shared" si="6"/>
        <v>95</v>
      </c>
      <c r="U37" s="102"/>
      <c r="V37" s="102">
        <v>164</v>
      </c>
      <c r="W37" s="102">
        <v>112</v>
      </c>
      <c r="X37" s="102">
        <f t="shared" si="7"/>
        <v>52</v>
      </c>
      <c r="Y37" s="102"/>
      <c r="Z37" s="102">
        <v>35</v>
      </c>
      <c r="AA37" s="102">
        <v>23</v>
      </c>
      <c r="AB37" s="102">
        <f t="shared" si="8"/>
        <v>12</v>
      </c>
      <c r="AD37" s="107"/>
    </row>
    <row r="38" spans="1:30" ht="15" thickBot="1" x14ac:dyDescent="0.4">
      <c r="A38" s="123" t="s">
        <v>308</v>
      </c>
      <c r="B38" s="103">
        <f t="shared" si="1"/>
        <v>506</v>
      </c>
      <c r="C38" s="103">
        <f t="shared" si="2"/>
        <v>268</v>
      </c>
      <c r="D38" s="103">
        <f t="shared" si="3"/>
        <v>238</v>
      </c>
      <c r="E38" s="103"/>
      <c r="F38" s="103">
        <v>51</v>
      </c>
      <c r="G38" s="103">
        <v>29</v>
      </c>
      <c r="H38" s="103">
        <f t="shared" si="9"/>
        <v>22</v>
      </c>
      <c r="I38" s="103"/>
      <c r="J38" s="103">
        <v>119</v>
      </c>
      <c r="K38" s="103">
        <v>58</v>
      </c>
      <c r="L38" s="103">
        <f t="shared" si="4"/>
        <v>61</v>
      </c>
      <c r="M38" s="103"/>
      <c r="N38" s="103">
        <v>131</v>
      </c>
      <c r="O38" s="103">
        <v>74</v>
      </c>
      <c r="P38" s="103">
        <f t="shared" si="5"/>
        <v>57</v>
      </c>
      <c r="Q38" s="103"/>
      <c r="R38" s="103">
        <v>107</v>
      </c>
      <c r="S38" s="103">
        <v>63</v>
      </c>
      <c r="T38" s="103">
        <f t="shared" si="6"/>
        <v>44</v>
      </c>
      <c r="U38" s="103"/>
      <c r="V38" s="103">
        <v>63</v>
      </c>
      <c r="W38" s="103">
        <v>28</v>
      </c>
      <c r="X38" s="103">
        <f t="shared" si="7"/>
        <v>35</v>
      </c>
      <c r="Y38" s="103"/>
      <c r="Z38" s="103">
        <v>35</v>
      </c>
      <c r="AA38" s="103">
        <v>16</v>
      </c>
      <c r="AB38" s="103">
        <f t="shared" si="8"/>
        <v>19</v>
      </c>
      <c r="AD38" s="107"/>
    </row>
    <row r="39" spans="1:30" x14ac:dyDescent="0.35">
      <c r="A39" s="223" t="s">
        <v>249</v>
      </c>
      <c r="B39" s="223"/>
      <c r="C39" s="223"/>
      <c r="D39" s="223"/>
      <c r="E39" s="223"/>
      <c r="F39" s="223"/>
      <c r="G39" s="223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3"/>
      <c r="W39" s="223"/>
      <c r="X39" s="223"/>
      <c r="Y39" s="223"/>
      <c r="Z39" s="223"/>
      <c r="AA39" s="223"/>
      <c r="AB39" s="223"/>
      <c r="AD39" s="107"/>
    </row>
    <row r="40" spans="1:30" x14ac:dyDescent="0.35">
      <c r="AD40" s="107"/>
    </row>
    <row r="41" spans="1:30" x14ac:dyDescent="0.35">
      <c r="AD41" s="107"/>
    </row>
    <row r="42" spans="1:30" x14ac:dyDescent="0.35">
      <c r="AD42" s="107"/>
    </row>
    <row r="43" spans="1:30" x14ac:dyDescent="0.35">
      <c r="AD43" s="107"/>
    </row>
    <row r="44" spans="1:30" x14ac:dyDescent="0.35">
      <c r="AD44" s="107"/>
    </row>
    <row r="45" spans="1:30" x14ac:dyDescent="0.35">
      <c r="AD45" s="107"/>
    </row>
  </sheetData>
  <mergeCells count="15">
    <mergeCell ref="AD2:AD3"/>
    <mergeCell ref="A39:AB39"/>
    <mergeCell ref="R7:T7"/>
    <mergeCell ref="V7:X7"/>
    <mergeCell ref="Z7:AB7"/>
    <mergeCell ref="A7:A8"/>
    <mergeCell ref="B7:D7"/>
    <mergeCell ref="F7:H7"/>
    <mergeCell ref="J7:L7"/>
    <mergeCell ref="N7:P7"/>
    <mergeCell ref="A1:AB1"/>
    <mergeCell ref="A2:AB2"/>
    <mergeCell ref="A3:AB3"/>
    <mergeCell ref="A4:AB4"/>
    <mergeCell ref="A5:AB5"/>
  </mergeCells>
  <hyperlinks>
    <hyperlink ref="AD2" location="INDICE!A1" display="INDICE" xr:uid="{9B013AFD-98EE-40D0-8141-916221BEADA5}"/>
    <hyperlink ref="AD2:AD3" location="CONTENIDO!A1" display="Contenido" xr:uid="{B0A520F7-56CC-449D-A6C8-6142486CDCBF}"/>
  </hyperlinks>
  <pageMargins left="0.7" right="0.7" top="0.75" bottom="0.75" header="0.3" footer="0.3"/>
  <pageSetup paperSize="9" scale="63" orientation="landscape" r:id="rId1"/>
  <ignoredErrors>
    <ignoredError sqref="H35 C35:D35 D33 D30 C28 D22 B18:D18 C16 H16 X18 AB16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C2C17-C13C-4E12-8AEA-04C9C13CD578}">
  <sheetPr>
    <pageSetUpPr fitToPage="1"/>
  </sheetPr>
  <dimension ref="B1:C92"/>
  <sheetViews>
    <sheetView showGridLines="0" zoomScaleNormal="100" workbookViewId="0">
      <selection activeCell="A4" sqref="A4"/>
    </sheetView>
  </sheetViews>
  <sheetFormatPr baseColWidth="10" defaultColWidth="11.453125" defaultRowHeight="14.5" x14ac:dyDescent="0.35"/>
  <cols>
    <col min="1" max="1" width="5.26953125" customWidth="1"/>
    <col min="3" max="3" width="143.54296875" customWidth="1"/>
  </cols>
  <sheetData>
    <row r="1" spans="2:3" ht="20.149999999999999" customHeight="1" thickBot="1" x14ac:dyDescent="0.4">
      <c r="B1" s="214" t="s">
        <v>15</v>
      </c>
      <c r="C1" s="215"/>
    </row>
    <row r="2" spans="2:3" ht="15" customHeight="1" x14ac:dyDescent="0.35">
      <c r="B2" s="216" t="s">
        <v>16</v>
      </c>
      <c r="C2" s="189" t="s">
        <v>17</v>
      </c>
    </row>
    <row r="3" spans="2:3" ht="15" customHeight="1" x14ac:dyDescent="0.35">
      <c r="B3" s="217"/>
      <c r="C3" s="190" t="s">
        <v>18</v>
      </c>
    </row>
    <row r="4" spans="2:3" ht="15" customHeight="1" thickBot="1" x14ac:dyDescent="0.4">
      <c r="B4" s="218"/>
      <c r="C4" s="168"/>
    </row>
    <row r="5" spans="2:3" ht="20.149999999999999" customHeight="1" x14ac:dyDescent="0.35">
      <c r="B5" s="205" t="s">
        <v>19</v>
      </c>
      <c r="C5" s="204" t="s">
        <v>20</v>
      </c>
    </row>
    <row r="6" spans="2:3" ht="20.149999999999999" customHeight="1" x14ac:dyDescent="0.35">
      <c r="B6" s="178" t="s">
        <v>21</v>
      </c>
      <c r="C6" s="169" t="s">
        <v>22</v>
      </c>
    </row>
    <row r="7" spans="2:3" ht="20.149999999999999" customHeight="1" x14ac:dyDescent="0.35">
      <c r="B7" s="178" t="s">
        <v>23</v>
      </c>
      <c r="C7" s="170" t="s">
        <v>24</v>
      </c>
    </row>
    <row r="8" spans="2:3" ht="20.149999999999999" customHeight="1" x14ac:dyDescent="0.35">
      <c r="B8" s="178" t="s">
        <v>25</v>
      </c>
      <c r="C8" s="170" t="s">
        <v>26</v>
      </c>
    </row>
    <row r="9" spans="2:3" ht="20.149999999999999" customHeight="1" x14ac:dyDescent="0.35">
      <c r="B9" s="178" t="s">
        <v>27</v>
      </c>
      <c r="C9" s="170" t="s">
        <v>28</v>
      </c>
    </row>
    <row r="10" spans="2:3" ht="20.149999999999999" customHeight="1" x14ac:dyDescent="0.35">
      <c r="B10" s="178" t="s">
        <v>29</v>
      </c>
      <c r="C10" s="170" t="s">
        <v>30</v>
      </c>
    </row>
    <row r="11" spans="2:3" ht="17.5" customHeight="1" x14ac:dyDescent="0.35">
      <c r="B11" s="178" t="s">
        <v>31</v>
      </c>
      <c r="C11" s="170" t="s">
        <v>32</v>
      </c>
    </row>
    <row r="12" spans="2:3" ht="28" x14ac:dyDescent="0.35">
      <c r="B12" s="178" t="s">
        <v>33</v>
      </c>
      <c r="C12" s="171" t="s">
        <v>34</v>
      </c>
    </row>
    <row r="13" spans="2:3" ht="20.149999999999999" customHeight="1" x14ac:dyDescent="0.35">
      <c r="B13" s="178" t="s">
        <v>35</v>
      </c>
      <c r="C13" s="171" t="s">
        <v>36</v>
      </c>
    </row>
    <row r="14" spans="2:3" ht="28" x14ac:dyDescent="0.35">
      <c r="B14" s="178" t="s">
        <v>37</v>
      </c>
      <c r="C14" s="171" t="s">
        <v>38</v>
      </c>
    </row>
    <row r="15" spans="2:3" ht="20.149999999999999" customHeight="1" x14ac:dyDescent="0.35">
      <c r="B15" s="178" t="s">
        <v>39</v>
      </c>
      <c r="C15" s="171" t="s">
        <v>40</v>
      </c>
    </row>
    <row r="16" spans="2:3" ht="28" x14ac:dyDescent="0.35">
      <c r="B16" s="178" t="s">
        <v>41</v>
      </c>
      <c r="C16" s="171" t="s">
        <v>42</v>
      </c>
    </row>
    <row r="17" spans="2:3" x14ac:dyDescent="0.35">
      <c r="B17" s="178" t="s">
        <v>43</v>
      </c>
      <c r="C17" s="171" t="s">
        <v>44</v>
      </c>
    </row>
    <row r="18" spans="2:3" ht="28" x14ac:dyDescent="0.35">
      <c r="B18" s="178" t="s">
        <v>45</v>
      </c>
      <c r="C18" s="171" t="s">
        <v>46</v>
      </c>
    </row>
    <row r="19" spans="2:3" x14ac:dyDescent="0.35">
      <c r="B19" s="178" t="s">
        <v>47</v>
      </c>
      <c r="C19" s="172" t="s">
        <v>48</v>
      </c>
    </row>
    <row r="20" spans="2:3" ht="28.5" thickBot="1" x14ac:dyDescent="0.4">
      <c r="B20" s="179" t="s">
        <v>49</v>
      </c>
      <c r="C20" s="173" t="s">
        <v>50</v>
      </c>
    </row>
    <row r="21" spans="2:3" ht="20.149999999999999" customHeight="1" x14ac:dyDescent="0.35">
      <c r="B21" s="206" t="s">
        <v>51</v>
      </c>
      <c r="C21" s="204" t="s">
        <v>52</v>
      </c>
    </row>
    <row r="22" spans="2:3" ht="20.149999999999999" customHeight="1" x14ac:dyDescent="0.35">
      <c r="B22" s="178" t="s">
        <v>53</v>
      </c>
      <c r="C22" s="171" t="s">
        <v>54</v>
      </c>
    </row>
    <row r="23" spans="2:3" ht="20.149999999999999" customHeight="1" x14ac:dyDescent="0.35">
      <c r="B23" s="178" t="s">
        <v>55</v>
      </c>
      <c r="C23" s="171" t="s">
        <v>56</v>
      </c>
    </row>
    <row r="24" spans="2:3" ht="20.149999999999999" customHeight="1" x14ac:dyDescent="0.35">
      <c r="B24" s="178" t="s">
        <v>57</v>
      </c>
      <c r="C24" s="171" t="s">
        <v>58</v>
      </c>
    </row>
    <row r="25" spans="2:3" ht="20.149999999999999" customHeight="1" x14ac:dyDescent="0.35">
      <c r="B25" s="178" t="s">
        <v>59</v>
      </c>
      <c r="C25" s="171" t="s">
        <v>60</v>
      </c>
    </row>
    <row r="26" spans="2:3" ht="20.149999999999999" customHeight="1" x14ac:dyDescent="0.35">
      <c r="B26" s="178" t="s">
        <v>61</v>
      </c>
      <c r="C26" s="171" t="s">
        <v>62</v>
      </c>
    </row>
    <row r="27" spans="2:3" ht="20.149999999999999" customHeight="1" x14ac:dyDescent="0.35">
      <c r="B27" s="178" t="s">
        <v>63</v>
      </c>
      <c r="C27" s="171" t="s">
        <v>64</v>
      </c>
    </row>
    <row r="28" spans="2:3" ht="20.149999999999999" customHeight="1" x14ac:dyDescent="0.35">
      <c r="B28" s="178" t="s">
        <v>65</v>
      </c>
      <c r="C28" s="171" t="s">
        <v>66</v>
      </c>
    </row>
    <row r="29" spans="2:3" ht="20.149999999999999" customHeight="1" x14ac:dyDescent="0.35">
      <c r="B29" s="178" t="s">
        <v>67</v>
      </c>
      <c r="C29" s="170" t="s">
        <v>68</v>
      </c>
    </row>
    <row r="30" spans="2:3" ht="20.149999999999999" customHeight="1" x14ac:dyDescent="0.35">
      <c r="B30" s="178" t="s">
        <v>69</v>
      </c>
      <c r="C30" s="170" t="s">
        <v>70</v>
      </c>
    </row>
    <row r="31" spans="2:3" ht="20.149999999999999" customHeight="1" x14ac:dyDescent="0.35">
      <c r="B31" s="178" t="s">
        <v>71</v>
      </c>
      <c r="C31" s="170" t="s">
        <v>72</v>
      </c>
    </row>
    <row r="32" spans="2:3" ht="20.149999999999999" customHeight="1" x14ac:dyDescent="0.35">
      <c r="B32" s="178" t="s">
        <v>73</v>
      </c>
      <c r="C32" s="170" t="s">
        <v>74</v>
      </c>
    </row>
    <row r="33" spans="2:3" ht="20.149999999999999" customHeight="1" x14ac:dyDescent="0.35">
      <c r="B33" s="178" t="s">
        <v>75</v>
      </c>
      <c r="C33" s="170" t="s">
        <v>76</v>
      </c>
    </row>
    <row r="34" spans="2:3" ht="20.149999999999999" customHeight="1" x14ac:dyDescent="0.35">
      <c r="B34" s="178" t="s">
        <v>77</v>
      </c>
      <c r="C34" s="170" t="s">
        <v>78</v>
      </c>
    </row>
    <row r="35" spans="2:3" ht="20.149999999999999" customHeight="1" x14ac:dyDescent="0.35">
      <c r="B35" s="178" t="s">
        <v>79</v>
      </c>
      <c r="C35" s="170" t="s">
        <v>80</v>
      </c>
    </row>
    <row r="36" spans="2:3" ht="20.149999999999999" customHeight="1" x14ac:dyDescent="0.35">
      <c r="B36" s="178" t="s">
        <v>81</v>
      </c>
      <c r="C36" s="170" t="s">
        <v>82</v>
      </c>
    </row>
    <row r="37" spans="2:3" ht="20.149999999999999" customHeight="1" thickBot="1" x14ac:dyDescent="0.4">
      <c r="B37" s="179" t="s">
        <v>83</v>
      </c>
      <c r="C37" s="174" t="s">
        <v>84</v>
      </c>
    </row>
    <row r="38" spans="2:3" ht="20.149999999999999" customHeight="1" x14ac:dyDescent="0.35">
      <c r="B38" s="206" t="s">
        <v>85</v>
      </c>
      <c r="C38" s="204" t="s">
        <v>86</v>
      </c>
    </row>
    <row r="39" spans="2:3" ht="20.149999999999999" customHeight="1" x14ac:dyDescent="0.35">
      <c r="B39" s="176" t="s">
        <v>87</v>
      </c>
      <c r="C39" s="145" t="s">
        <v>88</v>
      </c>
    </row>
    <row r="40" spans="2:3" ht="20.149999999999999" customHeight="1" thickBot="1" x14ac:dyDescent="0.4">
      <c r="B40" s="144" t="s">
        <v>89</v>
      </c>
      <c r="C40" s="175" t="s">
        <v>90</v>
      </c>
    </row>
    <row r="41" spans="2:3" ht="20.149999999999999" customHeight="1" x14ac:dyDescent="0.35">
      <c r="B41" s="206" t="s">
        <v>91</v>
      </c>
      <c r="C41" s="207" t="s">
        <v>92</v>
      </c>
    </row>
    <row r="42" spans="2:3" ht="20.149999999999999" customHeight="1" x14ac:dyDescent="0.35">
      <c r="B42" s="180" t="s">
        <v>93</v>
      </c>
      <c r="C42" s="170" t="s">
        <v>94</v>
      </c>
    </row>
    <row r="43" spans="2:3" ht="20.149999999999999" customHeight="1" x14ac:dyDescent="0.35">
      <c r="B43" s="180" t="s">
        <v>95</v>
      </c>
      <c r="C43" s="170" t="s">
        <v>96</v>
      </c>
    </row>
    <row r="44" spans="2:3" ht="20.149999999999999" customHeight="1" x14ac:dyDescent="0.35">
      <c r="B44" s="180" t="s">
        <v>97</v>
      </c>
      <c r="C44" s="170" t="s">
        <v>98</v>
      </c>
    </row>
    <row r="45" spans="2:3" ht="28" x14ac:dyDescent="0.35">
      <c r="B45" s="180" t="s">
        <v>99</v>
      </c>
      <c r="C45" s="170" t="s">
        <v>100</v>
      </c>
    </row>
    <row r="46" spans="2:3" x14ac:dyDescent="0.35">
      <c r="B46" s="180" t="s">
        <v>101</v>
      </c>
      <c r="C46" s="170" t="s">
        <v>102</v>
      </c>
    </row>
    <row r="47" spans="2:3" ht="28" x14ac:dyDescent="0.35">
      <c r="B47" s="180" t="s">
        <v>103</v>
      </c>
      <c r="C47" s="170" t="s">
        <v>104</v>
      </c>
    </row>
    <row r="48" spans="2:3" ht="15.65" customHeight="1" x14ac:dyDescent="0.35">
      <c r="B48" s="180" t="s">
        <v>105</v>
      </c>
      <c r="C48" s="171" t="s">
        <v>106</v>
      </c>
    </row>
    <row r="49" spans="2:3" ht="20.149999999999999" customHeight="1" x14ac:dyDescent="0.35">
      <c r="B49" s="180" t="s">
        <v>107</v>
      </c>
      <c r="C49" s="170" t="s">
        <v>108</v>
      </c>
    </row>
    <row r="50" spans="2:3" ht="20.149999999999999" customHeight="1" x14ac:dyDescent="0.35">
      <c r="B50" s="180" t="s">
        <v>109</v>
      </c>
      <c r="C50" s="170" t="s">
        <v>110</v>
      </c>
    </row>
    <row r="51" spans="2:3" ht="20.149999999999999" customHeight="1" x14ac:dyDescent="0.35">
      <c r="B51" s="180" t="s">
        <v>111</v>
      </c>
      <c r="C51" s="170" t="s">
        <v>112</v>
      </c>
    </row>
    <row r="52" spans="2:3" ht="20.149999999999999" customHeight="1" x14ac:dyDescent="0.35">
      <c r="B52" s="180" t="s">
        <v>113</v>
      </c>
      <c r="C52" s="170" t="s">
        <v>114</v>
      </c>
    </row>
    <row r="53" spans="2:3" ht="20.149999999999999" customHeight="1" x14ac:dyDescent="0.35">
      <c r="B53" s="180" t="s">
        <v>115</v>
      </c>
      <c r="C53" s="170" t="s">
        <v>116</v>
      </c>
    </row>
    <row r="54" spans="2:3" ht="20.149999999999999" customHeight="1" x14ac:dyDescent="0.35">
      <c r="B54" s="180" t="s">
        <v>117</v>
      </c>
      <c r="C54" s="170" t="s">
        <v>118</v>
      </c>
    </row>
    <row r="55" spans="2:3" ht="20.149999999999999" customHeight="1" x14ac:dyDescent="0.35">
      <c r="B55" s="180" t="s">
        <v>119</v>
      </c>
      <c r="C55" s="170" t="s">
        <v>120</v>
      </c>
    </row>
    <row r="56" spans="2:3" ht="20.149999999999999" customHeight="1" x14ac:dyDescent="0.35">
      <c r="B56" s="180" t="s">
        <v>121</v>
      </c>
      <c r="C56" s="170" t="s">
        <v>122</v>
      </c>
    </row>
    <row r="57" spans="2:3" ht="20.149999999999999" customHeight="1" thickBot="1" x14ac:dyDescent="0.4">
      <c r="B57" s="181" t="s">
        <v>123</v>
      </c>
      <c r="C57" s="174" t="s">
        <v>124</v>
      </c>
    </row>
    <row r="58" spans="2:3" ht="20.149999999999999" customHeight="1" x14ac:dyDescent="0.35">
      <c r="B58" s="206" t="s">
        <v>125</v>
      </c>
      <c r="C58" s="208" t="s">
        <v>126</v>
      </c>
    </row>
    <row r="59" spans="2:3" ht="20.149999999999999" customHeight="1" x14ac:dyDescent="0.35">
      <c r="B59" s="180" t="s">
        <v>127</v>
      </c>
      <c r="C59" s="170" t="s">
        <v>128</v>
      </c>
    </row>
    <row r="60" spans="2:3" ht="21" customHeight="1" x14ac:dyDescent="0.35">
      <c r="B60" s="180" t="s">
        <v>129</v>
      </c>
      <c r="C60" s="170" t="s">
        <v>130</v>
      </c>
    </row>
    <row r="61" spans="2:3" ht="29.5" customHeight="1" x14ac:dyDescent="0.35">
      <c r="B61" s="180" t="s">
        <v>131</v>
      </c>
      <c r="C61" s="170" t="s">
        <v>132</v>
      </c>
    </row>
    <row r="62" spans="2:3" ht="31.4" customHeight="1" x14ac:dyDescent="0.35">
      <c r="B62" s="180" t="s">
        <v>133</v>
      </c>
      <c r="C62" s="170" t="s">
        <v>134</v>
      </c>
    </row>
    <row r="63" spans="2:3" ht="30" customHeight="1" x14ac:dyDescent="0.35">
      <c r="B63" s="180" t="s">
        <v>135</v>
      </c>
      <c r="C63" s="170" t="s">
        <v>136</v>
      </c>
    </row>
    <row r="64" spans="2:3" ht="28.75" customHeight="1" thickBot="1" x14ac:dyDescent="0.4">
      <c r="B64" s="181" t="s">
        <v>137</v>
      </c>
      <c r="C64" s="174" t="s">
        <v>138</v>
      </c>
    </row>
    <row r="65" spans="2:3" ht="20.149999999999999" customHeight="1" x14ac:dyDescent="0.35">
      <c r="B65" s="206" t="s">
        <v>139</v>
      </c>
      <c r="C65" s="209" t="s">
        <v>140</v>
      </c>
    </row>
    <row r="66" spans="2:3" ht="20.149999999999999" customHeight="1" x14ac:dyDescent="0.35">
      <c r="B66" s="180" t="s">
        <v>141</v>
      </c>
      <c r="C66" s="170" t="s">
        <v>142</v>
      </c>
    </row>
    <row r="67" spans="2:3" ht="20.149999999999999" customHeight="1" x14ac:dyDescent="0.35">
      <c r="B67" s="180" t="s">
        <v>143</v>
      </c>
      <c r="C67" s="170" t="s">
        <v>144</v>
      </c>
    </row>
    <row r="68" spans="2:3" ht="20.149999999999999" customHeight="1" x14ac:dyDescent="0.35">
      <c r="B68" s="180" t="s">
        <v>145</v>
      </c>
      <c r="C68" s="170" t="s">
        <v>146</v>
      </c>
    </row>
    <row r="69" spans="2:3" ht="28.4" customHeight="1" x14ac:dyDescent="0.35">
      <c r="B69" s="180" t="s">
        <v>147</v>
      </c>
      <c r="C69" s="170" t="s">
        <v>148</v>
      </c>
    </row>
    <row r="70" spans="2:3" ht="27" customHeight="1" x14ac:dyDescent="0.35">
      <c r="B70" s="180" t="s">
        <v>149</v>
      </c>
      <c r="C70" s="170" t="s">
        <v>150</v>
      </c>
    </row>
    <row r="71" spans="2:3" ht="28.4" customHeight="1" thickBot="1" x14ac:dyDescent="0.4">
      <c r="B71" s="181" t="s">
        <v>151</v>
      </c>
      <c r="C71" s="174" t="s">
        <v>152</v>
      </c>
    </row>
    <row r="72" spans="2:3" ht="20.149999999999999" customHeight="1" x14ac:dyDescent="0.35">
      <c r="B72" s="206" t="s">
        <v>153</v>
      </c>
      <c r="C72" s="209" t="s">
        <v>154</v>
      </c>
    </row>
    <row r="73" spans="2:3" ht="20.149999999999999" customHeight="1" x14ac:dyDescent="0.35">
      <c r="B73" s="180" t="s">
        <v>155</v>
      </c>
      <c r="C73" s="170" t="s">
        <v>156</v>
      </c>
    </row>
    <row r="74" spans="2:3" ht="20.149999999999999" customHeight="1" x14ac:dyDescent="0.35">
      <c r="B74" s="180" t="s">
        <v>157</v>
      </c>
      <c r="C74" s="170" t="s">
        <v>158</v>
      </c>
    </row>
    <row r="75" spans="2:3" ht="29.5" customHeight="1" x14ac:dyDescent="0.35">
      <c r="B75" s="180" t="s">
        <v>159</v>
      </c>
      <c r="C75" s="170" t="s">
        <v>160</v>
      </c>
    </row>
    <row r="76" spans="2:3" ht="30" customHeight="1" x14ac:dyDescent="0.35">
      <c r="B76" s="180" t="s">
        <v>161</v>
      </c>
      <c r="C76" s="170" t="s">
        <v>162</v>
      </c>
    </row>
    <row r="77" spans="2:3" ht="20.149999999999999" customHeight="1" x14ac:dyDescent="0.35">
      <c r="B77" s="180" t="s">
        <v>163</v>
      </c>
      <c r="C77" s="170" t="s">
        <v>164</v>
      </c>
    </row>
    <row r="78" spans="2:3" ht="30.65" customHeight="1" thickBot="1" x14ac:dyDescent="0.4">
      <c r="B78" s="181" t="s">
        <v>165</v>
      </c>
      <c r="C78" s="174" t="s">
        <v>166</v>
      </c>
    </row>
    <row r="79" spans="2:3" ht="20.149999999999999" customHeight="1" x14ac:dyDescent="0.35">
      <c r="B79" s="206" t="s">
        <v>167</v>
      </c>
      <c r="C79" s="209" t="s">
        <v>168</v>
      </c>
    </row>
    <row r="80" spans="2:3" ht="19.75" customHeight="1" x14ac:dyDescent="0.35">
      <c r="B80" s="180" t="s">
        <v>169</v>
      </c>
      <c r="C80" s="170" t="s">
        <v>170</v>
      </c>
    </row>
    <row r="81" spans="2:3" ht="20.149999999999999" customHeight="1" x14ac:dyDescent="0.35">
      <c r="B81" s="180" t="s">
        <v>171</v>
      </c>
      <c r="C81" s="170" t="s">
        <v>172</v>
      </c>
    </row>
    <row r="82" spans="2:3" ht="20.149999999999999" customHeight="1" x14ac:dyDescent="0.35">
      <c r="B82" s="180" t="s">
        <v>173</v>
      </c>
      <c r="C82" s="170" t="s">
        <v>174</v>
      </c>
    </row>
    <row r="83" spans="2:3" ht="28.75" customHeight="1" x14ac:dyDescent="0.35">
      <c r="B83" s="180" t="s">
        <v>175</v>
      </c>
      <c r="C83" s="170" t="s">
        <v>176</v>
      </c>
    </row>
    <row r="84" spans="2:3" ht="20.149999999999999" customHeight="1" x14ac:dyDescent="0.35">
      <c r="B84" s="180" t="s">
        <v>177</v>
      </c>
      <c r="C84" s="170" t="s">
        <v>178</v>
      </c>
    </row>
    <row r="85" spans="2:3" ht="30" customHeight="1" thickBot="1" x14ac:dyDescent="0.4">
      <c r="B85" s="181" t="s">
        <v>179</v>
      </c>
      <c r="C85" s="174" t="s">
        <v>180</v>
      </c>
    </row>
    <row r="86" spans="2:3" x14ac:dyDescent="0.35">
      <c r="B86" s="206" t="s">
        <v>181</v>
      </c>
      <c r="C86" s="204" t="s">
        <v>182</v>
      </c>
    </row>
    <row r="87" spans="2:3" x14ac:dyDescent="0.35">
      <c r="B87" s="180" t="s">
        <v>183</v>
      </c>
      <c r="C87" s="212" t="s">
        <v>184</v>
      </c>
    </row>
    <row r="88" spans="2:3" ht="15" thickBot="1" x14ac:dyDescent="0.4">
      <c r="B88" s="177" t="s">
        <v>185</v>
      </c>
      <c r="C88" s="136" t="s">
        <v>186</v>
      </c>
    </row>
    <row r="89" spans="2:3" x14ac:dyDescent="0.35">
      <c r="B89" s="210" t="s">
        <v>187</v>
      </c>
      <c r="C89" s="211" t="s">
        <v>188</v>
      </c>
    </row>
    <row r="90" spans="2:3" x14ac:dyDescent="0.35">
      <c r="B90" s="180" t="s">
        <v>189</v>
      </c>
      <c r="C90" s="135" t="s">
        <v>190</v>
      </c>
    </row>
    <row r="91" spans="2:3" ht="15" thickBot="1" x14ac:dyDescent="0.4">
      <c r="B91" s="144" t="s">
        <v>191</v>
      </c>
      <c r="C91" s="136" t="s">
        <v>192</v>
      </c>
    </row>
    <row r="92" spans="2:3" x14ac:dyDescent="0.35">
      <c r="B92" s="137"/>
    </row>
  </sheetData>
  <mergeCells count="2">
    <mergeCell ref="B1:C1"/>
    <mergeCell ref="B2:B4"/>
  </mergeCells>
  <hyperlinks>
    <hyperlink ref="B6" location="'C1'!A1" display="C1" xr:uid="{0ED2D6FD-6A52-4766-90A8-3F9A4D2A869B}"/>
    <hyperlink ref="B7" location="'C2'!A1" display="C2" xr:uid="{E9E96828-78CB-4C8B-8A72-819AD8E6C840}"/>
    <hyperlink ref="B8" location="'C3'!A1" display="C3" xr:uid="{993F2236-6617-4F14-B5FE-78BC48B0BC72}"/>
    <hyperlink ref="B9" location="'C4'!A1" display="C4" xr:uid="{BDCC58FC-B1B9-4053-8BE1-C00BFDF54454}"/>
    <hyperlink ref="B10" location="'C5'!A1" display="C5" xr:uid="{94D5B171-659F-468B-BEF5-30B559167A95}"/>
    <hyperlink ref="B12" location="'C7'!A1" display="C7" xr:uid="{93850B43-444B-44BC-878F-E86934A26174}"/>
    <hyperlink ref="B13" location="'C8'!A1" display="C8" xr:uid="{9006D195-0D79-4055-84C1-F2035E003066}"/>
    <hyperlink ref="B14" location="'C9'!A1" display="C9" xr:uid="{BD1AE0D2-FD7F-4C03-85D6-86350FD78E85}"/>
    <hyperlink ref="B15" location="'C10'!A1" display="C10" xr:uid="{50CFA689-BC7A-4F5F-8BB5-14AC560D706C}"/>
    <hyperlink ref="B16" location="'C11'!A1" display="C11" xr:uid="{A7F1A85F-2370-40E4-A61B-DED5D9F32203}"/>
    <hyperlink ref="B17" location="'C12'!A1" display="C12" xr:uid="{1BB583AB-8140-42B4-BA98-E11853CD261F}"/>
    <hyperlink ref="B18" location="'C13'!A1" display="C13" xr:uid="{E94FC885-981A-442B-85A8-EE967C6E5309}"/>
    <hyperlink ref="B19" location="'C14'!A1" display="C14" xr:uid="{F605F38C-BA98-47A5-8F40-C4BF6D6FFF19}"/>
    <hyperlink ref="B20" location="'C15'!A1" display="C15" xr:uid="{4A71D303-AD35-4510-AC18-2645C94D866E}"/>
    <hyperlink ref="B22" location="'C16'!A1" display="C16" xr:uid="{4D95CC05-BB15-4E9E-B0A7-ADB8F94108A0}"/>
    <hyperlink ref="B23" location="'C17'!A1" display="C17" xr:uid="{125FEE02-843E-4B38-9F78-79E29870CED5}"/>
    <hyperlink ref="B24" location="'C18'!A1" display="C18" xr:uid="{E5F58D1A-63FD-41C1-9843-4D4427594438}"/>
    <hyperlink ref="B25" location="'C19'!A1" display="C19" xr:uid="{F9D3D28C-0B73-41A5-B40B-103F45F696B6}"/>
    <hyperlink ref="B26" location="'C20'!A1" display="C20" xr:uid="{C4DA3D66-0CA8-4068-BDE1-E7C06A04AF86}"/>
    <hyperlink ref="B27" location="'C21'!A1" display="C21" xr:uid="{3B911E2D-0E68-4C51-ABC7-D25184D21492}"/>
    <hyperlink ref="B28" location="'C22'!A1" display="C22" xr:uid="{02FF0B50-EB21-404A-B3B3-D093838250B3}"/>
    <hyperlink ref="B29" location="'C23'!A1" display="C23" xr:uid="{6EFA63D0-21C4-427F-80D1-76FA8A2179FD}"/>
    <hyperlink ref="B30" location="'C24'!A1" display="C24" xr:uid="{C949D295-91E4-4D91-AB0D-6241FDDD36EA}"/>
    <hyperlink ref="B31" location="'C25'!A1" display="C25" xr:uid="{ACC51EE1-E18A-4F2E-BDDA-69C51EE7FE1D}"/>
    <hyperlink ref="B32" location="'C26'!A1" display="C26" xr:uid="{9CA729CF-C631-4B88-80DF-35092855C5B2}"/>
    <hyperlink ref="B33" location="'C27'!A1" display="C27" xr:uid="{719F6270-C2E2-4B8B-BF22-800F192AF3B5}"/>
    <hyperlink ref="B34" location="'C28'!A1" display="C28" xr:uid="{D1566B97-FA3F-4636-A45D-B3F428DD6F6A}"/>
    <hyperlink ref="B35" location="'C29'!A1" display="C29" xr:uid="{21C6AA35-23E1-4F5F-9B8A-899840F54207}"/>
    <hyperlink ref="B36" location="'C30'!A1" display="C30" xr:uid="{D5291F52-9F9F-4B0D-BA5E-2FB6791B2667}"/>
    <hyperlink ref="B37" location="'C31'!A1" display="C31" xr:uid="{CF969427-20D6-4491-9944-2AD4D8BD5DB7}"/>
    <hyperlink ref="B39" location="'C32'!A1" display="C32" xr:uid="{CA80D392-BAF2-4FC2-A5F5-B2C379616FDD}"/>
    <hyperlink ref="B42" location="'C34'!A1" display="C34" xr:uid="{B3EB81B0-714E-46BC-B0BA-3DA501F6F05D}"/>
    <hyperlink ref="B43" location="'C35'!A1" display="C35" xr:uid="{C20B1CB0-7347-4DB8-BA74-85EE4E92ADB6}"/>
    <hyperlink ref="B44" location="'C36'!A1" display="C36" xr:uid="{1AF28CD5-C093-4417-AF22-074B1FF646EE}"/>
    <hyperlink ref="B45" location="'C37'!A1" display="C37" xr:uid="{255FCD84-AD53-426B-8406-A306E3BED631}"/>
    <hyperlink ref="B46" location="'C38'!A1" display="C38" xr:uid="{A359578E-DE0F-4DB0-8C5A-DEEB8E1C3421}"/>
    <hyperlink ref="B47" location="'C39'!A1" display="C39" xr:uid="{4AD79707-492D-4B9F-A727-BDB208747BAC}"/>
    <hyperlink ref="B48" location="'C40'!A1" display="C40" xr:uid="{41946CA6-50C3-4F4C-ADDB-8866B823B216}"/>
    <hyperlink ref="B5" location="'Serie Histórica'!A1" display="SH" xr:uid="{7D11037C-99B5-4B0D-B588-51B13CED6343}"/>
    <hyperlink ref="B21" location="'I-II Ciclos'!A1" display="I-II" xr:uid="{965437C7-5A0D-4B56-9E35-E526325BD406}"/>
    <hyperlink ref="B38" location="'Escuelas Nocturnas'!A1" display="EN" xr:uid="{11A0ECCE-D373-47BF-82FE-CC8D32C3CCD5}"/>
    <hyperlink ref="B41" location="'III y Educación Diversificada'!A1" display="III-ED" xr:uid="{7AA1337C-F317-4740-B69F-21F50CACEEF9}"/>
    <hyperlink ref="C2" location="'PORTADA '!A1" display="Portada" xr:uid="{6805ED78-B044-486C-B360-86A4E4F3C9A0}"/>
    <hyperlink ref="C3" location="FUNCIONARIOS!A1" display="Funcionarios que participaron en la publicación" xr:uid="{70093D08-67F7-4DAE-89C4-DE04F13799CB}"/>
    <hyperlink ref="B11" location="'C6'!A1" display="C6" xr:uid="{EA8C9818-B755-497B-BBF5-E3BFB0B18342}"/>
    <hyperlink ref="B49" location="'C41'!A1" display="C41" xr:uid="{16550285-3269-482C-B66F-7F4781DD4CF6}"/>
    <hyperlink ref="B50:B80" location="'C40'!A1" display="C40" xr:uid="{37BA4C01-5339-4C0C-BB9B-75F9BA18B179}"/>
    <hyperlink ref="B50" location="'C42'!A1" display="C42" xr:uid="{CAF5A4D2-8689-4E7E-8570-D9613812B322}"/>
    <hyperlink ref="B51" location="'C43'!A1" display="C43" xr:uid="{5BFEABFE-CB3E-4C66-BF4C-F5F0710B9B63}"/>
    <hyperlink ref="B52" location="'C44'!A1" display="C44" xr:uid="{B07ACC1B-D910-4AFA-A813-E573F96AD8B4}"/>
    <hyperlink ref="B53" location="'C45'!A1" display="C45" xr:uid="{B0320FD2-B9B3-4E79-8F65-810D3DA66084}"/>
    <hyperlink ref="B54" location="'C46'!A1" display="C46" xr:uid="{A8D7FEF6-0D85-40BC-85ED-C969E997EA8E}"/>
    <hyperlink ref="B55" location="'C47'!A1" display="C47" xr:uid="{6AAFC733-4281-4AAD-A20C-F6C4A1605BFB}"/>
    <hyperlink ref="B56" location="'C48'!A1" display="C48" xr:uid="{875BB42A-F768-4D25-BF69-5CA81059114B}"/>
    <hyperlink ref="B57" location="'C49'!A1" display="C49" xr:uid="{0450B831-6923-4AC9-8522-3E98E8EB431F}"/>
    <hyperlink ref="B59" location="'C50'!A1" display="C50" xr:uid="{9D47B6C4-98B1-494C-A2B8-7314B9CE35CF}"/>
    <hyperlink ref="B60" location="'C51'!A1" display="C51" xr:uid="{58C3F2A8-1AA8-404C-AF3E-842812ECB290}"/>
    <hyperlink ref="B61" location="'C52'!A1" display="C52" xr:uid="{4254628E-6E8B-4BB9-92F5-122B98F4D718}"/>
    <hyperlink ref="B62" location="'C53'!A1" display="C53" xr:uid="{1ACF4086-215D-42D2-B551-2DFD73B8D06B}"/>
    <hyperlink ref="B63" location="'C54'!A1" display="C54" xr:uid="{4A10EFF8-2E8E-428B-B328-30C5FB25D01A}"/>
    <hyperlink ref="B64" location="'C55'!A1" display="C55" xr:uid="{06D79A53-860C-4BD5-A850-125B335EFDA7}"/>
    <hyperlink ref="B66" location="'C56'!A1" display="C56" xr:uid="{C5D97AE8-A1FF-43D7-AF8D-83A5EDCD40B3}"/>
    <hyperlink ref="B67" location="'C57'!A1" display="C57" xr:uid="{984D0875-D7B8-4964-850A-836D737F589D}"/>
    <hyperlink ref="B68" location="'C58'!A1" display="C58" xr:uid="{70F51C63-059F-4844-985E-A7F7E4A1A8BA}"/>
    <hyperlink ref="B69" location="'C59'!A1" display="C59" xr:uid="{78894338-7864-4A87-B293-CED29A31895B}"/>
    <hyperlink ref="B70" location="'C60'!A1" display="C60" xr:uid="{A21F45CF-3D54-49A7-8A4C-3CFBEECA4B91}"/>
    <hyperlink ref="B71" location="'C61'!A1" display="C61" xr:uid="{0A121F8E-70A9-4798-B0BB-0AF700EB7986}"/>
    <hyperlink ref="B73" location="'C62'!A1" display="C62" xr:uid="{BB1F8FE6-9867-468C-8788-258C3DA1129F}"/>
    <hyperlink ref="B74" location="'C63'!A1" display="C63" xr:uid="{4032904C-1511-416A-8F0B-9882DC4E7041}"/>
    <hyperlink ref="B75" location="'C64'!A1" display="C64" xr:uid="{12FB3067-5AAD-4FD3-BF34-0ACAD16971C8}"/>
    <hyperlink ref="B76" location="'C65'!A1" display="C65" xr:uid="{A120F341-1283-4602-8FFD-6A7FAF1C690A}"/>
    <hyperlink ref="B77" location="'C66'!A1" display="C66" xr:uid="{93FBE65B-F5B6-4321-82BD-53FC78E70F0C}"/>
    <hyperlink ref="B78" location="'C67'!A1" display="C67" xr:uid="{60A8ACBF-B611-4166-8D01-B7C4B9BF8C67}"/>
    <hyperlink ref="B80" location="'C68'!A1" display="C68" xr:uid="{113CFA39-9B86-4746-B699-F0171C64F3BC}"/>
    <hyperlink ref="B58" location="'Académica Diurna'!A1" display="III-ED (A.D)" xr:uid="{9FEC2666-0151-4F7D-952F-FF2CA8BD7413}"/>
    <hyperlink ref="B65" location="'Técnica Diurna'!A1" display="III-ED (T.D)" xr:uid="{AB41CC2B-CE9F-4DFF-BC59-D2F477587AC9}"/>
    <hyperlink ref="B81:B85" location="'C40'!A1" display="C40" xr:uid="{654AA1FD-2F2D-42F6-9D07-36AF546C59D1}"/>
    <hyperlink ref="B81" location="'C69'!A1" display="C69" xr:uid="{86902BFE-14EA-4F88-BAAB-B008DF0E2F53}"/>
    <hyperlink ref="B82" location="'C70'!A1" display="C70" xr:uid="{CFDE0E0B-4295-4DA7-914D-B51DD1D4DE47}"/>
    <hyperlink ref="B83" location="'C71'!A1" display="C71" xr:uid="{2FD2AD1A-A375-43FF-8A9D-881EB5176ACA}"/>
    <hyperlink ref="B84" location="'C72'!A1" display="C72" xr:uid="{0AF5D23D-319F-4EFE-B421-FDDEAC78656B}"/>
    <hyperlink ref="B85" location="'C73'!A1" display="C73" xr:uid="{527E11C4-9500-4764-B44D-087B5C4A7DE2}"/>
    <hyperlink ref="B72" location="'Académica Nocturna'!A1" display="III-ED (A.N)" xr:uid="{9CC1FB4C-3C2F-420A-9BC3-D24864178580}"/>
    <hyperlink ref="B79" location="'Técnica Nocturna'!A1" display="III-ED (T.N)" xr:uid="{DD3AE69D-C64E-4382-9A57-C355D3B93D08}"/>
    <hyperlink ref="B86" location="'Col. Nac. Virtual'!A1" display="CNV" xr:uid="{0F2595DB-CDCA-4BDC-906A-055C197FE8DA}"/>
    <hyperlink ref="B87" location="'C74'!A1" display="C74" xr:uid="{22A38226-0390-4856-914B-F1F31E197F85}"/>
    <hyperlink ref="B88" location="'C75'!A1" display="C75" xr:uid="{26932F3A-8857-4176-91A9-051F1CAC05DC}"/>
    <hyperlink ref="B90" location="'C76'!A1" display="C76" xr:uid="{B900E61E-5287-4B6D-AFCE-EC6F9E44EBE5}"/>
    <hyperlink ref="B91" location="'C77'!A1" display="C77" xr:uid="{E8DCF3D9-8D78-4C36-8B60-0A57A8EDD2A0}"/>
    <hyperlink ref="B40" location="'C33'!A1" display="C33" xr:uid="{4F5EF23B-80DF-42AF-8873-9D871D768AD9}"/>
    <hyperlink ref="B89" location="'P-AE'!A1" display="P-AE" xr:uid="{1A8D616D-BD54-4E64-90CD-C22413BB3136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25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558E1-96E2-4B43-A6FE-70842B669B8E}">
  <sheetPr>
    <tabColor rgb="FFF2DAB1"/>
    <pageSetUpPr fitToPage="1"/>
  </sheetPr>
  <dimension ref="A1:AD45"/>
  <sheetViews>
    <sheetView showGridLines="0"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9" sqref="A9:XFD9"/>
    </sheetView>
  </sheetViews>
  <sheetFormatPr baseColWidth="10" defaultColWidth="11.453125" defaultRowHeight="14.5" x14ac:dyDescent="0.35"/>
  <cols>
    <col min="1" max="1" width="18.54296875" style="113" customWidth="1"/>
    <col min="2" max="4" width="8.453125" customWidth="1"/>
    <col min="5" max="5" width="1.54296875" customWidth="1"/>
    <col min="6" max="8" width="8.453125" customWidth="1"/>
    <col min="9" max="9" width="1.453125" customWidth="1"/>
    <col min="10" max="12" width="8.453125" customWidth="1"/>
    <col min="13" max="13" width="1.81640625" customWidth="1"/>
    <col min="14" max="16" width="8.453125" customWidth="1"/>
    <col min="17" max="17" width="1.54296875" customWidth="1"/>
    <col min="18" max="20" width="8.453125" customWidth="1"/>
    <col min="21" max="21" width="1.54296875" customWidth="1"/>
    <col min="22" max="24" width="8.453125" customWidth="1"/>
    <col min="25" max="25" width="1.453125" customWidth="1"/>
    <col min="26" max="28" width="8.453125" customWidth="1"/>
  </cols>
  <sheetData>
    <row r="1" spans="1:30" x14ac:dyDescent="0.35">
      <c r="A1" s="230" t="s">
        <v>318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313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315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D5" s="36"/>
    </row>
    <row r="6" spans="1:30" x14ac:dyDescent="0.35">
      <c r="A6" s="124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D6" s="36"/>
    </row>
    <row r="7" spans="1:30" x14ac:dyDescent="0.35">
      <c r="A7" s="235" t="s">
        <v>281</v>
      </c>
      <c r="B7" s="229" t="s">
        <v>214</v>
      </c>
      <c r="C7" s="229"/>
      <c r="D7" s="229"/>
      <c r="E7" s="16"/>
      <c r="F7" s="229" t="s">
        <v>216</v>
      </c>
      <c r="G7" s="229"/>
      <c r="H7" s="229"/>
      <c r="I7" s="16"/>
      <c r="J7" s="229" t="s">
        <v>217</v>
      </c>
      <c r="K7" s="229"/>
      <c r="L7" s="229"/>
      <c r="M7" s="16"/>
      <c r="N7" s="229" t="s">
        <v>218</v>
      </c>
      <c r="O7" s="229"/>
      <c r="P7" s="229"/>
      <c r="Q7" s="16"/>
      <c r="R7" s="229" t="s">
        <v>220</v>
      </c>
      <c r="S7" s="229"/>
      <c r="T7" s="229"/>
      <c r="U7" s="16"/>
      <c r="V7" s="229" t="s">
        <v>221</v>
      </c>
      <c r="W7" s="229"/>
      <c r="X7" s="229"/>
      <c r="Y7" s="16"/>
      <c r="Z7" s="229" t="s">
        <v>222</v>
      </c>
      <c r="AA7" s="229"/>
      <c r="AB7" s="229"/>
      <c r="AD7" s="36"/>
    </row>
    <row r="8" spans="1:30" x14ac:dyDescent="0.35">
      <c r="A8" s="235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D8" s="36"/>
    </row>
    <row r="9" spans="1:30" s="22" customFormat="1" x14ac:dyDescent="0.35">
      <c r="A9" s="110"/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D9" s="107"/>
    </row>
    <row r="10" spans="1:30" s="22" customFormat="1" x14ac:dyDescent="0.35">
      <c r="A10" s="110" t="s">
        <v>214</v>
      </c>
      <c r="B10" s="75">
        <v>4.6918407744580763</v>
      </c>
      <c r="C10" s="75">
        <v>5.2098867127768864</v>
      </c>
      <c r="D10" s="75">
        <v>4.1432725085221573</v>
      </c>
      <c r="E10" s="75">
        <v>0</v>
      </c>
      <c r="F10" s="75">
        <v>0.43152466856724458</v>
      </c>
      <c r="G10" s="75">
        <v>0.5074445457307809</v>
      </c>
      <c r="H10" s="75">
        <v>0.35165116204724917</v>
      </c>
      <c r="I10" s="75">
        <v>0</v>
      </c>
      <c r="J10" s="75">
        <v>9.8190683193326667</v>
      </c>
      <c r="K10" s="75">
        <v>10.798926389126834</v>
      </c>
      <c r="L10" s="75">
        <v>8.7813728454792859</v>
      </c>
      <c r="M10" s="75"/>
      <c r="N10" s="75">
        <v>6.9496694688278922</v>
      </c>
      <c r="O10" s="75">
        <v>7.6161622221555634</v>
      </c>
      <c r="P10" s="75">
        <v>6.2388021499872028</v>
      </c>
      <c r="Q10" s="75">
        <v>0</v>
      </c>
      <c r="R10" s="75">
        <v>5.7286601574149714</v>
      </c>
      <c r="S10" s="75">
        <v>6.357902143593094</v>
      </c>
      <c r="T10" s="75">
        <v>5.0578654093441919</v>
      </c>
      <c r="U10" s="75">
        <v>0</v>
      </c>
      <c r="V10" s="75">
        <v>3.7991419931078139</v>
      </c>
      <c r="W10" s="75">
        <v>4.3770117472282593</v>
      </c>
      <c r="X10" s="75">
        <v>3.1946123294767745</v>
      </c>
      <c r="Y10" s="75">
        <v>0</v>
      </c>
      <c r="Z10" s="75">
        <v>1.0652077840935066</v>
      </c>
      <c r="AA10" s="75">
        <v>1.1708355508249069</v>
      </c>
      <c r="AB10" s="75">
        <v>0.95286015283499481</v>
      </c>
      <c r="AD10" s="107"/>
    </row>
    <row r="11" spans="1:30" s="22" customFormat="1" x14ac:dyDescent="0.35">
      <c r="A11" s="110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D11" s="107"/>
    </row>
    <row r="12" spans="1:30" x14ac:dyDescent="0.35">
      <c r="A12" s="95" t="s">
        <v>282</v>
      </c>
      <c r="B12" s="63">
        <v>6.6363595846146985</v>
      </c>
      <c r="C12" s="63">
        <v>7.4506049264513887</v>
      </c>
      <c r="D12" s="63">
        <v>5.781877968578736</v>
      </c>
      <c r="E12" s="63"/>
      <c r="F12" s="63">
        <v>0.60571098932794931</v>
      </c>
      <c r="G12" s="63">
        <v>0.89285714285714279</v>
      </c>
      <c r="H12" s="63">
        <v>0.29850746268656719</v>
      </c>
      <c r="I12" s="63"/>
      <c r="J12" s="63">
        <v>13.728093467870419</v>
      </c>
      <c r="K12" s="63">
        <v>16.427432216905903</v>
      </c>
      <c r="L12" s="63">
        <v>11.03448275862069</v>
      </c>
      <c r="M12" s="63"/>
      <c r="N12" s="63">
        <v>8.7951475048249232</v>
      </c>
      <c r="O12" s="63">
        <v>9.7266035751840167</v>
      </c>
      <c r="P12" s="63">
        <v>7.7681159420289863</v>
      </c>
      <c r="Q12" s="63"/>
      <c r="R12" s="63">
        <v>8.7438133396181943</v>
      </c>
      <c r="S12" s="63">
        <v>10.032512772875057</v>
      </c>
      <c r="T12" s="63">
        <v>7.4162679425837315</v>
      </c>
      <c r="U12" s="63"/>
      <c r="V12" s="63">
        <v>5.7142857142857144</v>
      </c>
      <c r="W12" s="63">
        <v>5.5584965590259401</v>
      </c>
      <c r="X12" s="63">
        <v>5.8758923668314109</v>
      </c>
      <c r="Y12" s="63"/>
      <c r="Z12" s="63">
        <v>1.3520971302428255</v>
      </c>
      <c r="AA12" s="63">
        <v>1.3354700854700854</v>
      </c>
      <c r="AB12" s="63">
        <v>1.3698630136986301</v>
      </c>
      <c r="AD12" s="22"/>
    </row>
    <row r="13" spans="1:30" x14ac:dyDescent="0.35">
      <c r="A13" s="95" t="s">
        <v>283</v>
      </c>
      <c r="B13" s="63">
        <v>4.436987322893363</v>
      </c>
      <c r="C13" s="63">
        <v>5.2790503956684711</v>
      </c>
      <c r="D13" s="63">
        <v>3.5550708833151581</v>
      </c>
      <c r="E13" s="63"/>
      <c r="F13" s="63">
        <v>0.10291595197255575</v>
      </c>
      <c r="G13" s="63">
        <v>0.13097576948264572</v>
      </c>
      <c r="H13" s="63">
        <v>7.2046109510086456E-2</v>
      </c>
      <c r="I13" s="63"/>
      <c r="J13" s="63">
        <v>9.3105670103092777</v>
      </c>
      <c r="K13" s="63">
        <v>11.10410094637224</v>
      </c>
      <c r="L13" s="63">
        <v>7.4391046741277149</v>
      </c>
      <c r="M13" s="63"/>
      <c r="N13" s="63">
        <v>7.3416840640222691</v>
      </c>
      <c r="O13" s="63">
        <v>8.8058705803869248</v>
      </c>
      <c r="P13" s="63">
        <v>5.7454545454545451</v>
      </c>
      <c r="Q13" s="63"/>
      <c r="R13" s="63">
        <v>4.2116929897478528</v>
      </c>
      <c r="S13" s="63">
        <v>4.9532195927352776</v>
      </c>
      <c r="T13" s="63">
        <v>3.4598214285714288</v>
      </c>
      <c r="U13" s="63"/>
      <c r="V13" s="63">
        <v>4.2275411874417159</v>
      </c>
      <c r="W13" s="63">
        <v>5.0122249388753062</v>
      </c>
      <c r="X13" s="63">
        <v>3.4155597722960152</v>
      </c>
      <c r="Y13" s="63"/>
      <c r="Z13" s="63">
        <v>1.3747954173486088</v>
      </c>
      <c r="AA13" s="63">
        <v>1.6233766233766231</v>
      </c>
      <c r="AB13" s="63">
        <v>1.1221122112211221</v>
      </c>
    </row>
    <row r="14" spans="1:30" x14ac:dyDescent="0.35">
      <c r="A14" s="95" t="s">
        <v>284</v>
      </c>
      <c r="B14" s="63">
        <v>6.764568036244337</v>
      </c>
      <c r="C14" s="63">
        <v>7.2045819935691311</v>
      </c>
      <c r="D14" s="63">
        <v>6.2912117608907154</v>
      </c>
      <c r="E14" s="63"/>
      <c r="F14" s="63">
        <v>0.70023341113704574</v>
      </c>
      <c r="G14" s="63">
        <v>0.59523809523809523</v>
      </c>
      <c r="H14" s="63">
        <v>0.80699394754539344</v>
      </c>
      <c r="I14" s="63"/>
      <c r="J14" s="63">
        <v>14.836520666255398</v>
      </c>
      <c r="K14" s="63">
        <v>14.466130884041331</v>
      </c>
      <c r="L14" s="63">
        <v>15.266666666666667</v>
      </c>
      <c r="M14" s="63"/>
      <c r="N14" s="63">
        <v>8.5113165444692385</v>
      </c>
      <c r="O14" s="63">
        <v>9.0909090909090917</v>
      </c>
      <c r="P14" s="63">
        <v>7.8947368421052628</v>
      </c>
      <c r="Q14" s="63"/>
      <c r="R14" s="63">
        <v>7.7379271392262066</v>
      </c>
      <c r="S14" s="63">
        <v>7.9477408818726181</v>
      </c>
      <c r="T14" s="63">
        <v>7.511737089201878</v>
      </c>
      <c r="U14" s="63"/>
      <c r="V14" s="63">
        <v>6.4376354069947377</v>
      </c>
      <c r="W14" s="63">
        <v>7.6190476190476195</v>
      </c>
      <c r="X14" s="63">
        <v>5.1579626047711153</v>
      </c>
      <c r="Y14" s="63"/>
      <c r="Z14" s="63">
        <v>1.5722240419259743</v>
      </c>
      <c r="AA14" s="63">
        <v>2.2378516624040921</v>
      </c>
      <c r="AB14" s="63">
        <v>0.87306917394224315</v>
      </c>
    </row>
    <row r="15" spans="1:30" x14ac:dyDescent="0.35">
      <c r="A15" s="95" t="s">
        <v>285</v>
      </c>
      <c r="B15" s="63">
        <v>4.30987452264048</v>
      </c>
      <c r="C15" s="63">
        <v>4.6996524904848584</v>
      </c>
      <c r="D15" s="63">
        <v>3.908711572851912</v>
      </c>
      <c r="E15" s="63"/>
      <c r="F15" s="63">
        <v>0.33764772087788408</v>
      </c>
      <c r="G15" s="63">
        <v>0.33688938798427848</v>
      </c>
      <c r="H15" s="63">
        <v>0.33840947546531303</v>
      </c>
      <c r="I15" s="63"/>
      <c r="J15" s="63">
        <v>8.9262943126753385</v>
      </c>
      <c r="K15" s="63">
        <v>10.204081632653061</v>
      </c>
      <c r="L15" s="63">
        <v>7.5836820083682008</v>
      </c>
      <c r="M15" s="63"/>
      <c r="N15" s="63">
        <v>6.3745019920318722</v>
      </c>
      <c r="O15" s="63">
        <v>7.0184696569920835</v>
      </c>
      <c r="P15" s="63">
        <v>5.7219251336898393</v>
      </c>
      <c r="Q15" s="63"/>
      <c r="R15" s="63">
        <v>4.5127534336167434</v>
      </c>
      <c r="S15" s="63">
        <v>4.7093763258379298</v>
      </c>
      <c r="T15" s="63">
        <v>4.304932735426009</v>
      </c>
      <c r="U15" s="63"/>
      <c r="V15" s="63">
        <v>3.7161352193718535</v>
      </c>
      <c r="W15" s="63">
        <v>4.119850187265917</v>
      </c>
      <c r="X15" s="63">
        <v>3.2923832923832927</v>
      </c>
      <c r="Y15" s="63"/>
      <c r="Z15" s="63">
        <v>1.6444792482380579</v>
      </c>
      <c r="AA15" s="63">
        <v>1.3102725366876309</v>
      </c>
      <c r="AB15" s="63">
        <v>1.9760790431617263</v>
      </c>
    </row>
    <row r="16" spans="1:30" x14ac:dyDescent="0.35">
      <c r="A16" s="95" t="s">
        <v>286</v>
      </c>
      <c r="B16" s="63">
        <v>2.7987637362637363</v>
      </c>
      <c r="C16" s="63">
        <v>3.0182421227197347</v>
      </c>
      <c r="D16" s="63">
        <v>2.5631897472410112</v>
      </c>
      <c r="E16" s="63"/>
      <c r="F16" s="63">
        <v>0.11695906432748539</v>
      </c>
      <c r="G16" s="63" t="s">
        <v>276</v>
      </c>
      <c r="H16" s="63">
        <v>0.24213075060532688</v>
      </c>
      <c r="I16" s="63"/>
      <c r="J16" s="63">
        <v>6.0540540540540544</v>
      </c>
      <c r="K16" s="63">
        <v>6.4049586776859497</v>
      </c>
      <c r="L16" s="63">
        <v>5.6689342403628125</v>
      </c>
      <c r="M16" s="63"/>
      <c r="N16" s="63">
        <v>4.7468354430379751</v>
      </c>
      <c r="O16" s="63">
        <v>5.7971014492753623</v>
      </c>
      <c r="P16" s="63">
        <v>3.655913978494624</v>
      </c>
      <c r="Q16" s="63"/>
      <c r="R16" s="63">
        <v>4.1899441340782122</v>
      </c>
      <c r="S16" s="63">
        <v>4.2553191489361701</v>
      </c>
      <c r="T16" s="63">
        <v>4.117647058823529</v>
      </c>
      <c r="U16" s="63"/>
      <c r="V16" s="63">
        <v>1.1417697431018079</v>
      </c>
      <c r="W16" s="63">
        <v>1.5384615384615385</v>
      </c>
      <c r="X16" s="63">
        <v>0.75329566854990582</v>
      </c>
      <c r="Y16" s="63"/>
      <c r="Z16" s="63">
        <v>0.41194644696189492</v>
      </c>
      <c r="AA16" s="63" t="s">
        <v>276</v>
      </c>
      <c r="AB16" s="63">
        <v>0.89086859688195985</v>
      </c>
    </row>
    <row r="17" spans="1:30" x14ac:dyDescent="0.35">
      <c r="A17" s="95" t="s">
        <v>287</v>
      </c>
      <c r="B17" s="63">
        <v>3.3114891243725602</v>
      </c>
      <c r="C17" s="63">
        <v>3.6192297186561051</v>
      </c>
      <c r="D17" s="63">
        <v>2.9906009683850754</v>
      </c>
      <c r="E17" s="63"/>
      <c r="F17" s="63">
        <v>0.40286481647269473</v>
      </c>
      <c r="G17" s="63">
        <v>0.70921985815602839</v>
      </c>
      <c r="H17" s="63">
        <v>9.0415913200723327E-2</v>
      </c>
      <c r="I17" s="63"/>
      <c r="J17" s="63">
        <v>7.5134910751349109</v>
      </c>
      <c r="K17" s="63">
        <v>8.8186356073211325</v>
      </c>
      <c r="L17" s="63">
        <v>6.2137531068765535</v>
      </c>
      <c r="M17" s="63"/>
      <c r="N17" s="63">
        <v>4.0360873694207031</v>
      </c>
      <c r="O17" s="63">
        <v>4.5703839122486292</v>
      </c>
      <c r="P17" s="63">
        <v>3.458498023715415</v>
      </c>
      <c r="Q17" s="63"/>
      <c r="R17" s="63">
        <v>4.9015967322688452</v>
      </c>
      <c r="S17" s="63">
        <v>4.8016701461377869</v>
      </c>
      <c r="T17" s="63">
        <v>5.015923566878981</v>
      </c>
      <c r="U17" s="63"/>
      <c r="V17" s="63">
        <v>1.597195169458512</v>
      </c>
      <c r="W17" s="63">
        <v>1.3147718484145399</v>
      </c>
      <c r="X17" s="63">
        <v>1.8838304552590266</v>
      </c>
      <c r="Y17" s="63"/>
      <c r="Z17" s="63">
        <v>1.1563169164882228</v>
      </c>
      <c r="AA17" s="63">
        <v>1.2842465753424657</v>
      </c>
      <c r="AB17" s="63">
        <v>1.0282776349614395</v>
      </c>
    </row>
    <row r="18" spans="1:30" x14ac:dyDescent="0.35">
      <c r="A18" s="95" t="s">
        <v>288</v>
      </c>
      <c r="B18" s="63">
        <v>1.3139502376292984</v>
      </c>
      <c r="C18" s="63">
        <v>1.1025358324145533</v>
      </c>
      <c r="D18" s="63">
        <v>1.5314804310833807</v>
      </c>
      <c r="E18" s="63"/>
      <c r="F18" s="63">
        <v>0.35211267605633806</v>
      </c>
      <c r="G18" s="63">
        <v>0.70175438596491224</v>
      </c>
      <c r="H18" s="63" t="s">
        <v>276</v>
      </c>
      <c r="I18" s="63"/>
      <c r="J18" s="63">
        <v>3.8394415357766145</v>
      </c>
      <c r="K18" s="63">
        <v>1.6611295681063125</v>
      </c>
      <c r="L18" s="63">
        <v>6.25</v>
      </c>
      <c r="M18" s="63"/>
      <c r="N18" s="63">
        <v>1.5873015873015872</v>
      </c>
      <c r="O18" s="63">
        <v>2.083333333333333</v>
      </c>
      <c r="P18" s="63">
        <v>1.0752688172043012</v>
      </c>
      <c r="Q18" s="63"/>
      <c r="R18" s="63">
        <v>1.7937219730941705</v>
      </c>
      <c r="S18" s="63">
        <v>2.0710059171597637</v>
      </c>
      <c r="T18" s="63">
        <v>1.5105740181268883</v>
      </c>
      <c r="U18" s="63"/>
      <c r="V18" s="63">
        <v>0.31347962382445138</v>
      </c>
      <c r="W18" s="63" t="s">
        <v>276</v>
      </c>
      <c r="X18" s="63">
        <v>0.60790273556231</v>
      </c>
      <c r="Y18" s="63"/>
      <c r="Z18" s="63" t="s">
        <v>276</v>
      </c>
      <c r="AA18" s="63" t="s">
        <v>276</v>
      </c>
      <c r="AB18" s="63" t="s">
        <v>276</v>
      </c>
    </row>
    <row r="19" spans="1:30" x14ac:dyDescent="0.35">
      <c r="A19" s="95" t="s">
        <v>289</v>
      </c>
      <c r="B19" s="63">
        <v>5.2803022008102483</v>
      </c>
      <c r="C19" s="63">
        <v>5.7655553196007645</v>
      </c>
      <c r="D19" s="63">
        <v>4.7637884267631101</v>
      </c>
      <c r="E19" s="63"/>
      <c r="F19" s="63">
        <v>0.34458993797381116</v>
      </c>
      <c r="G19" s="63">
        <v>0.43405676126878129</v>
      </c>
      <c r="H19" s="63">
        <v>0.24919900320398719</v>
      </c>
      <c r="I19" s="63"/>
      <c r="J19" s="63">
        <v>11.403508771929824</v>
      </c>
      <c r="K19" s="63">
        <v>12.690839694656489</v>
      </c>
      <c r="L19" s="63">
        <v>10.059760956175298</v>
      </c>
      <c r="M19" s="63"/>
      <c r="N19" s="63">
        <v>7.2621768946720593</v>
      </c>
      <c r="O19" s="63">
        <v>7.6210092687950564</v>
      </c>
      <c r="P19" s="63">
        <v>6.8853640951694297</v>
      </c>
      <c r="Q19" s="63"/>
      <c r="R19" s="63">
        <v>6.2869822485207099</v>
      </c>
      <c r="S19" s="63">
        <v>6.8058335716328289</v>
      </c>
      <c r="T19" s="63">
        <v>5.7309224639901926</v>
      </c>
      <c r="U19" s="63"/>
      <c r="V19" s="63">
        <v>5.0930460333006859</v>
      </c>
      <c r="W19" s="63">
        <v>5.7097791798107256</v>
      </c>
      <c r="X19" s="63">
        <v>4.4316644113667119</v>
      </c>
      <c r="Y19" s="63"/>
      <c r="Z19" s="63">
        <v>0.9501583597266211</v>
      </c>
      <c r="AA19" s="63">
        <v>1.0587102983638113</v>
      </c>
      <c r="AB19" s="63">
        <v>0.83275503122831362</v>
      </c>
    </row>
    <row r="20" spans="1:30" x14ac:dyDescent="0.35">
      <c r="A20" s="95" t="s">
        <v>290</v>
      </c>
      <c r="B20" s="63">
        <v>3.5206422018348622</v>
      </c>
      <c r="C20" s="63">
        <v>3.7794923403779492</v>
      </c>
      <c r="D20" s="63">
        <v>3.2482052489113804</v>
      </c>
      <c r="E20" s="63"/>
      <c r="F20" s="63">
        <v>0.14482259232440259</v>
      </c>
      <c r="G20" s="63">
        <v>0.21551724137931033</v>
      </c>
      <c r="H20" s="63">
        <v>7.2992700729927001E-2</v>
      </c>
      <c r="I20" s="63"/>
      <c r="J20" s="63">
        <v>8.7568681318681314</v>
      </c>
      <c r="K20" s="63">
        <v>9.5396931287525017</v>
      </c>
      <c r="L20" s="63">
        <v>7.9263977353149331</v>
      </c>
      <c r="M20" s="63"/>
      <c r="N20" s="63">
        <v>5.0351721584598295</v>
      </c>
      <c r="O20" s="63">
        <v>4.94773519163763</v>
      </c>
      <c r="P20" s="63">
        <v>5.1342812006319116</v>
      </c>
      <c r="Q20" s="63"/>
      <c r="R20" s="63">
        <v>4.3223217042297009</v>
      </c>
      <c r="S20" s="63">
        <v>4.5204642638973729</v>
      </c>
      <c r="T20" s="63">
        <v>4.119850187265917</v>
      </c>
      <c r="U20" s="63"/>
      <c r="V20" s="63">
        <v>2.2712310730743908</v>
      </c>
      <c r="W20" s="63">
        <v>2.7741083223249667</v>
      </c>
      <c r="X20" s="63">
        <v>1.7716535433070866</v>
      </c>
      <c r="Y20" s="63"/>
      <c r="Z20" s="63">
        <v>0.3586800573888092</v>
      </c>
      <c r="AA20" s="63">
        <v>0.34106412005457026</v>
      </c>
      <c r="AB20" s="63">
        <v>0.37821482602118006</v>
      </c>
    </row>
    <row r="21" spans="1:30" x14ac:dyDescent="0.35">
      <c r="A21" s="95" t="s">
        <v>291</v>
      </c>
      <c r="B21" s="63">
        <v>6.647860138821871</v>
      </c>
      <c r="C21" s="63">
        <v>7.4602145891841287</v>
      </c>
      <c r="D21" s="63">
        <v>5.7836678412747045</v>
      </c>
      <c r="E21" s="63"/>
      <c r="F21" s="63">
        <v>0.80075365049458314</v>
      </c>
      <c r="G21" s="63">
        <v>0.91743119266055051</v>
      </c>
      <c r="H21" s="63">
        <v>0.67763794772507258</v>
      </c>
      <c r="I21" s="63"/>
      <c r="J21" s="63">
        <v>13.376623376623375</v>
      </c>
      <c r="K21" s="63">
        <v>15.143824027072759</v>
      </c>
      <c r="L21" s="63">
        <v>11.524822695035461</v>
      </c>
      <c r="M21" s="63"/>
      <c r="N21" s="63">
        <v>10.994285714285715</v>
      </c>
      <c r="O21" s="63">
        <v>11.488600804649083</v>
      </c>
      <c r="P21" s="63">
        <v>10.47708138447147</v>
      </c>
      <c r="Q21" s="63"/>
      <c r="R21" s="63">
        <v>7.3686371100164196</v>
      </c>
      <c r="S21" s="63">
        <v>8.1624605678233451</v>
      </c>
      <c r="T21" s="63">
        <v>6.506849315068493</v>
      </c>
      <c r="U21" s="63"/>
      <c r="V21" s="63">
        <v>5.2119377162629759</v>
      </c>
      <c r="W21" s="63">
        <v>6.4366848969289014</v>
      </c>
      <c r="X21" s="63">
        <v>3.9163328882955053</v>
      </c>
      <c r="Y21" s="63"/>
      <c r="Z21" s="63">
        <v>1.379638439581351</v>
      </c>
      <c r="AA21" s="63">
        <v>1.8695850433196535</v>
      </c>
      <c r="AB21" s="63">
        <v>0.84535057185479867</v>
      </c>
    </row>
    <row r="22" spans="1:30" x14ac:dyDescent="0.35">
      <c r="A22" s="95" t="s">
        <v>292</v>
      </c>
      <c r="B22" s="63">
        <v>3.1473844150206212</v>
      </c>
      <c r="C22" s="63">
        <v>3.4902932672449398</v>
      </c>
      <c r="D22" s="63">
        <v>2.7676120768526991</v>
      </c>
      <c r="E22" s="63"/>
      <c r="F22" s="63">
        <v>6.7204301075268827E-2</v>
      </c>
      <c r="G22" s="63">
        <v>0.12562814070351758</v>
      </c>
      <c r="H22" s="63" t="s">
        <v>276</v>
      </c>
      <c r="I22" s="63"/>
      <c r="J22" s="63">
        <v>5.4020100502512562</v>
      </c>
      <c r="K22" s="63">
        <v>5.5893074119076545</v>
      </c>
      <c r="L22" s="63">
        <v>5.2015604681404417</v>
      </c>
      <c r="M22" s="63"/>
      <c r="N22" s="63">
        <v>5.2884615384615383</v>
      </c>
      <c r="O22" s="63">
        <v>6.4220183486238538</v>
      </c>
      <c r="P22" s="63">
        <v>4.0404040404040407</v>
      </c>
      <c r="Q22" s="63"/>
      <c r="R22" s="63">
        <v>4.1224970553592462</v>
      </c>
      <c r="S22" s="63">
        <v>4.2437431991294883</v>
      </c>
      <c r="T22" s="63">
        <v>3.9794608472400519</v>
      </c>
      <c r="U22" s="63"/>
      <c r="V22" s="63">
        <v>3.4098360655737707</v>
      </c>
      <c r="W22" s="63">
        <v>4.1504539559014262</v>
      </c>
      <c r="X22" s="63">
        <v>2.6525198938992043</v>
      </c>
      <c r="Y22" s="63"/>
      <c r="Z22" s="63">
        <v>0.27491408934707906</v>
      </c>
      <c r="AA22" s="63">
        <v>0.25974025974025972</v>
      </c>
      <c r="AB22" s="63">
        <v>0.29197080291970801</v>
      </c>
    </row>
    <row r="23" spans="1:30" x14ac:dyDescent="0.35">
      <c r="A23" s="122" t="s">
        <v>293</v>
      </c>
      <c r="B23" s="63">
        <v>3.036081399159789</v>
      </c>
      <c r="C23" s="63">
        <v>3.1260834392696175</v>
      </c>
      <c r="D23" s="63">
        <v>2.9402718828812202</v>
      </c>
      <c r="E23" s="63"/>
      <c r="F23" s="63">
        <v>9.8058442831927828E-2</v>
      </c>
      <c r="G23" s="63">
        <v>3.8270187523918871E-2</v>
      </c>
      <c r="H23" s="63">
        <v>0.16090104585679807</v>
      </c>
      <c r="I23" s="63"/>
      <c r="J23" s="63">
        <v>8.4912536443148685</v>
      </c>
      <c r="K23" s="63">
        <v>8.6680761099365746</v>
      </c>
      <c r="L23" s="63">
        <v>8.3018867924528301</v>
      </c>
      <c r="M23" s="63"/>
      <c r="N23" s="63">
        <v>3.2920989624900239</v>
      </c>
      <c r="O23" s="63">
        <v>3.1163708086785014</v>
      </c>
      <c r="P23" s="63">
        <v>3.4719418651594669</v>
      </c>
      <c r="Q23" s="63"/>
      <c r="R23" s="63">
        <v>3.1170388131275288</v>
      </c>
      <c r="S23" s="63">
        <v>3.1741409435061154</v>
      </c>
      <c r="T23" s="63">
        <v>3.0564989194195742</v>
      </c>
      <c r="U23" s="63"/>
      <c r="V23" s="63">
        <v>2.4136715997181115</v>
      </c>
      <c r="W23" s="63">
        <v>2.9192124915139175</v>
      </c>
      <c r="X23" s="63">
        <v>1.8681318681318682</v>
      </c>
      <c r="Y23" s="63"/>
      <c r="Z23" s="63">
        <v>0.6767586821015138</v>
      </c>
      <c r="AA23" s="63">
        <v>0.68027210884353739</v>
      </c>
      <c r="AB23" s="63">
        <v>0.67289719626168221</v>
      </c>
    </row>
    <row r="24" spans="1:30" x14ac:dyDescent="0.35">
      <c r="A24" s="95" t="s">
        <v>294</v>
      </c>
      <c r="B24" s="63">
        <v>7.5969827586206895</v>
      </c>
      <c r="C24" s="63">
        <v>7.8505457598656596</v>
      </c>
      <c r="D24" s="63">
        <v>7.3294951284322414</v>
      </c>
      <c r="E24" s="63"/>
      <c r="F24" s="63">
        <v>1.107266435986159</v>
      </c>
      <c r="G24" s="63">
        <v>1.6238159675236805</v>
      </c>
      <c r="H24" s="63">
        <v>0.56657223796033995</v>
      </c>
      <c r="I24" s="63"/>
      <c r="J24" s="63">
        <v>10.61415220293725</v>
      </c>
      <c r="K24" s="63">
        <v>11.024643320363165</v>
      </c>
      <c r="L24" s="63">
        <v>10.178817056396149</v>
      </c>
      <c r="M24" s="63"/>
      <c r="N24" s="63">
        <v>9.6945551128818064</v>
      </c>
      <c r="O24" s="63">
        <v>9.5176010430247722</v>
      </c>
      <c r="P24" s="63">
        <v>9.8782138024357238</v>
      </c>
      <c r="Q24" s="63"/>
      <c r="R24" s="63">
        <v>10.299943406904358</v>
      </c>
      <c r="S24" s="63">
        <v>12.171052631578947</v>
      </c>
      <c r="T24" s="63">
        <v>8.3040935672514617</v>
      </c>
      <c r="U24" s="63"/>
      <c r="V24" s="63">
        <v>8.6326402016383117</v>
      </c>
      <c r="W24" s="63">
        <v>7.558859975216853</v>
      </c>
      <c r="X24" s="63">
        <v>9.7435897435897445</v>
      </c>
      <c r="Y24" s="63"/>
      <c r="Z24" s="63">
        <v>4.4008124576844958</v>
      </c>
      <c r="AA24" s="63">
        <v>4.1666666666666661</v>
      </c>
      <c r="AB24" s="63">
        <v>4.6544428772919604</v>
      </c>
    </row>
    <row r="25" spans="1:30" x14ac:dyDescent="0.35">
      <c r="A25" s="95" t="s">
        <v>295</v>
      </c>
      <c r="B25" s="63">
        <v>2.8966230695337325</v>
      </c>
      <c r="C25" s="63">
        <v>3.1869894982497078</v>
      </c>
      <c r="D25" s="63">
        <v>2.5984723678298636</v>
      </c>
      <c r="E25" s="63"/>
      <c r="F25" s="63">
        <v>0.14157621519584712</v>
      </c>
      <c r="G25" s="63">
        <v>0.23126734505087881</v>
      </c>
      <c r="H25" s="63">
        <v>4.8169556840077073E-2</v>
      </c>
      <c r="I25" s="63"/>
      <c r="J25" s="63">
        <v>7.820224719101124</v>
      </c>
      <c r="K25" s="63">
        <v>8.9357880556802876</v>
      </c>
      <c r="L25" s="63">
        <v>6.7026540710751235</v>
      </c>
      <c r="M25" s="63"/>
      <c r="N25" s="63">
        <v>2.7784318342359313</v>
      </c>
      <c r="O25" s="63">
        <v>2.6733121884911646</v>
      </c>
      <c r="P25" s="63">
        <v>2.892156862745098</v>
      </c>
      <c r="Q25" s="63"/>
      <c r="R25" s="63">
        <v>3.3070866141732282</v>
      </c>
      <c r="S25" s="63">
        <v>3.4847298355520753</v>
      </c>
      <c r="T25" s="63">
        <v>3.127474267616785</v>
      </c>
      <c r="U25" s="63"/>
      <c r="V25" s="63">
        <v>2.3508924684370918</v>
      </c>
      <c r="W25" s="63">
        <v>2.6427962489343564</v>
      </c>
      <c r="X25" s="63">
        <v>2.0462633451957295</v>
      </c>
      <c r="Y25" s="63"/>
      <c r="Z25" s="63">
        <v>0.8077181960960288</v>
      </c>
      <c r="AA25" s="63">
        <v>1.0379061371841156</v>
      </c>
      <c r="AB25" s="63">
        <v>0.58009817045961631</v>
      </c>
    </row>
    <row r="26" spans="1:30" x14ac:dyDescent="0.35">
      <c r="A26" s="95" t="s">
        <v>296</v>
      </c>
      <c r="B26" s="63">
        <v>4.7911983911037499</v>
      </c>
      <c r="C26" s="63">
        <v>5.579594625370075</v>
      </c>
      <c r="D26" s="63">
        <v>3.9389463318562288</v>
      </c>
      <c r="E26" s="63"/>
      <c r="F26" s="63">
        <v>0.94476744186046502</v>
      </c>
      <c r="G26" s="63">
        <v>1.41643059490085</v>
      </c>
      <c r="H26" s="63">
        <v>0.44776119402985076</v>
      </c>
      <c r="I26" s="63"/>
      <c r="J26" s="63">
        <v>11.515601783060921</v>
      </c>
      <c r="K26" s="63">
        <v>13.472222222222221</v>
      </c>
      <c r="L26" s="63">
        <v>9.2651757188498394</v>
      </c>
      <c r="M26" s="63"/>
      <c r="N26" s="63">
        <v>7.5056861258529191</v>
      </c>
      <c r="O26" s="63">
        <v>8.1428571428571441</v>
      </c>
      <c r="P26" s="63">
        <v>6.7851373182552503</v>
      </c>
      <c r="Q26" s="63"/>
      <c r="R26" s="63">
        <v>5.5555555555555554</v>
      </c>
      <c r="S26" s="63">
        <v>6.2893081761006293</v>
      </c>
      <c r="T26" s="63">
        <v>4.7808764940239046</v>
      </c>
      <c r="U26" s="63"/>
      <c r="V26" s="63">
        <v>2.7415143603133161</v>
      </c>
      <c r="W26" s="63">
        <v>3.259452411994785</v>
      </c>
      <c r="X26" s="63">
        <v>2.2222222222222223</v>
      </c>
      <c r="Y26" s="63"/>
      <c r="Z26" s="63">
        <v>0.75075075075075071</v>
      </c>
      <c r="AA26" s="63">
        <v>0.85348506401137991</v>
      </c>
      <c r="AB26" s="63">
        <v>0.63593004769475359</v>
      </c>
    </row>
    <row r="27" spans="1:30" x14ac:dyDescent="0.35">
      <c r="A27" s="95" t="s">
        <v>297</v>
      </c>
      <c r="B27" s="63">
        <v>4.6631706333198872</v>
      </c>
      <c r="C27" s="63">
        <v>5.5337211130325423</v>
      </c>
      <c r="D27" s="63">
        <v>3.7454424925422605</v>
      </c>
      <c r="E27" s="63"/>
      <c r="F27" s="63">
        <v>0.10325245224574084</v>
      </c>
      <c r="G27" s="63">
        <v>0.20222446916076847</v>
      </c>
      <c r="H27" s="63" t="s">
        <v>276</v>
      </c>
      <c r="I27" s="63"/>
      <c r="J27" s="63">
        <v>9.760765550239233</v>
      </c>
      <c r="K27" s="63">
        <v>11.059044048734771</v>
      </c>
      <c r="L27" s="63">
        <v>8.4066471163245353</v>
      </c>
      <c r="M27" s="63"/>
      <c r="N27" s="63">
        <v>7.6331967213114744</v>
      </c>
      <c r="O27" s="63">
        <v>9.1826437941473262</v>
      </c>
      <c r="P27" s="63">
        <v>6.0353798126951093</v>
      </c>
      <c r="Q27" s="63"/>
      <c r="R27" s="63">
        <v>5.6546324488908217</v>
      </c>
      <c r="S27" s="63">
        <v>6.9081718618365624</v>
      </c>
      <c r="T27" s="63">
        <v>4.3165467625899279</v>
      </c>
      <c r="U27" s="63"/>
      <c r="V27" s="63">
        <v>4.0559440559440558</v>
      </c>
      <c r="W27" s="63">
        <v>4.9315068493150687</v>
      </c>
      <c r="X27" s="63">
        <v>3.1428571428571432</v>
      </c>
      <c r="Y27" s="63"/>
      <c r="Z27" s="63">
        <v>0.3042596348884381</v>
      </c>
      <c r="AA27" s="63">
        <v>0.48449612403100772</v>
      </c>
      <c r="AB27" s="63">
        <v>0.10638297872340426</v>
      </c>
    </row>
    <row r="28" spans="1:30" x14ac:dyDescent="0.35">
      <c r="A28" s="95" t="s">
        <v>298</v>
      </c>
      <c r="B28" s="63">
        <v>2.5822928490351873</v>
      </c>
      <c r="C28" s="63">
        <v>3.1404958677685952</v>
      </c>
      <c r="D28" s="63">
        <v>1.989467524868344</v>
      </c>
      <c r="E28" s="63"/>
      <c r="F28" s="63">
        <v>8.8967971530249101E-2</v>
      </c>
      <c r="G28" s="63" t="s">
        <v>276</v>
      </c>
      <c r="H28" s="63">
        <v>0.18867924528301888</v>
      </c>
      <c r="I28" s="63"/>
      <c r="J28" s="63">
        <v>3.5056967572304996</v>
      </c>
      <c r="K28" s="63">
        <v>3.9723661485319512</v>
      </c>
      <c r="L28" s="63">
        <v>3.0249110320284696</v>
      </c>
      <c r="M28" s="63"/>
      <c r="N28" s="63">
        <v>5.3734061930783241</v>
      </c>
      <c r="O28" s="63">
        <v>5.5652173913043477</v>
      </c>
      <c r="P28" s="63">
        <v>5.1625239005736141</v>
      </c>
      <c r="Q28" s="63"/>
      <c r="R28" s="63">
        <v>3.9936102236421722</v>
      </c>
      <c r="S28" s="63">
        <v>5.6818181818181817</v>
      </c>
      <c r="T28" s="63">
        <v>2.358490566037736</v>
      </c>
      <c r="U28" s="63"/>
      <c r="V28" s="63">
        <v>1.8867924528301887</v>
      </c>
      <c r="W28" s="63">
        <v>2.4251069900142657</v>
      </c>
      <c r="X28" s="63">
        <v>1.2820512820512819</v>
      </c>
      <c r="Y28" s="63"/>
      <c r="Z28" s="63">
        <v>0.63176895306859204</v>
      </c>
      <c r="AA28" s="63">
        <v>1.2389380530973451</v>
      </c>
      <c r="AB28" s="63" t="s">
        <v>276</v>
      </c>
    </row>
    <row r="29" spans="1:30" x14ac:dyDescent="0.35">
      <c r="A29" s="95" t="s">
        <v>299</v>
      </c>
      <c r="B29" s="63">
        <v>3.8691588785046727</v>
      </c>
      <c r="C29" s="63">
        <v>4.1065887935754697</v>
      </c>
      <c r="D29" s="63">
        <v>3.6199961693162233</v>
      </c>
      <c r="E29" s="63"/>
      <c r="F29" s="63">
        <v>0.34722222222222221</v>
      </c>
      <c r="G29" s="63">
        <v>0.33745781777277839</v>
      </c>
      <c r="H29" s="63">
        <v>0.35756853396901073</v>
      </c>
      <c r="I29" s="63"/>
      <c r="J29" s="63">
        <v>7.3719752391671358</v>
      </c>
      <c r="K29" s="63">
        <v>7.2847682119205297</v>
      </c>
      <c r="L29" s="63">
        <v>7.4626865671641784</v>
      </c>
      <c r="M29" s="63"/>
      <c r="N29" s="63">
        <v>7.4074074074074066</v>
      </c>
      <c r="O29" s="63">
        <v>8.0135440180586901</v>
      </c>
      <c r="P29" s="63">
        <v>6.7695961995249405</v>
      </c>
      <c r="Q29" s="63"/>
      <c r="R29" s="63">
        <v>5.8918918918918921</v>
      </c>
      <c r="S29" s="63">
        <v>5.9251559251559254</v>
      </c>
      <c r="T29" s="63">
        <v>5.8558558558558556</v>
      </c>
      <c r="U29" s="63"/>
      <c r="V29" s="63">
        <v>1.7116182572614109</v>
      </c>
      <c r="W29" s="63">
        <v>2.3809523809523809</v>
      </c>
      <c r="X29" s="63">
        <v>1.0395010395010396</v>
      </c>
      <c r="Y29" s="63"/>
      <c r="Z29" s="63">
        <v>0.41444641799881587</v>
      </c>
      <c r="AA29" s="63">
        <v>0.57471264367816088</v>
      </c>
      <c r="AB29" s="63">
        <v>0.24420024420024419</v>
      </c>
    </row>
    <row r="30" spans="1:30" x14ac:dyDescent="0.35">
      <c r="A30" s="95" t="s">
        <v>300</v>
      </c>
      <c r="B30" s="63">
        <v>4.3550582186602149</v>
      </c>
      <c r="C30" s="63">
        <v>4.5252883762200531</v>
      </c>
      <c r="D30" s="63">
        <v>4.1769801980198018</v>
      </c>
      <c r="E30" s="63"/>
      <c r="F30" s="63">
        <v>9.852216748768472E-2</v>
      </c>
      <c r="G30" s="63">
        <v>0.19342359767891684</v>
      </c>
      <c r="H30" s="63" t="s">
        <v>276</v>
      </c>
      <c r="I30" s="63"/>
      <c r="J30" s="63">
        <v>8.522212148685405</v>
      </c>
      <c r="K30" s="63">
        <v>9.265734265734265</v>
      </c>
      <c r="L30" s="63">
        <v>7.7212806026365346</v>
      </c>
      <c r="M30" s="63"/>
      <c r="N30" s="63">
        <v>5.6980056980056979</v>
      </c>
      <c r="O30" s="63">
        <v>6.0218978102189782</v>
      </c>
      <c r="P30" s="63">
        <v>5.3465346534653468</v>
      </c>
      <c r="Q30" s="63"/>
      <c r="R30" s="63">
        <v>6.6089693154996061</v>
      </c>
      <c r="S30" s="63">
        <v>6.1068702290076331</v>
      </c>
      <c r="T30" s="63">
        <v>7.1428571428571423</v>
      </c>
      <c r="U30" s="63"/>
      <c r="V30" s="63">
        <v>3.8630377524143986</v>
      </c>
      <c r="W30" s="63">
        <v>4.4117647058823533</v>
      </c>
      <c r="X30" s="63">
        <v>3.3613445378151261</v>
      </c>
      <c r="Y30" s="63"/>
      <c r="Z30" s="63">
        <v>0.48449612403100772</v>
      </c>
      <c r="AA30" s="63">
        <v>0.3669724770642202</v>
      </c>
      <c r="AB30" s="63">
        <v>0.61601642710472282</v>
      </c>
      <c r="AD30" s="107"/>
    </row>
    <row r="31" spans="1:30" x14ac:dyDescent="0.35">
      <c r="A31" s="95" t="s">
        <v>301</v>
      </c>
      <c r="B31" s="63">
        <v>5.3826936179877354</v>
      </c>
      <c r="C31" s="63">
        <v>5.8222676200204289</v>
      </c>
      <c r="D31" s="63">
        <v>4.9087476400251733</v>
      </c>
      <c r="E31" s="63"/>
      <c r="F31" s="63">
        <v>0.33301617507136061</v>
      </c>
      <c r="G31" s="63">
        <v>0.18050541516245489</v>
      </c>
      <c r="H31" s="63">
        <v>0.50301810865191143</v>
      </c>
      <c r="I31" s="63"/>
      <c r="J31" s="63">
        <v>12.164579606440071</v>
      </c>
      <c r="K31" s="63">
        <v>11.754684838160136</v>
      </c>
      <c r="L31" s="63">
        <v>12.617702448210924</v>
      </c>
      <c r="M31" s="63"/>
      <c r="N31" s="63">
        <v>7.7884615384615383</v>
      </c>
      <c r="O31" s="63">
        <v>9.7836312323612429</v>
      </c>
      <c r="P31" s="63">
        <v>5.703048180924287</v>
      </c>
      <c r="Q31" s="63"/>
      <c r="R31" s="63">
        <v>6.9637883008356551</v>
      </c>
      <c r="S31" s="63">
        <v>7.8907435508345971</v>
      </c>
      <c r="T31" s="63">
        <v>5.9414225941422592</v>
      </c>
      <c r="U31" s="63"/>
      <c r="V31" s="63">
        <v>3.904170363797693</v>
      </c>
      <c r="W31" s="63">
        <v>4.3029259896729775</v>
      </c>
      <c r="X31" s="63">
        <v>3.4798534798534799</v>
      </c>
      <c r="Y31" s="63"/>
      <c r="Z31" s="63">
        <v>0.3458498023715415</v>
      </c>
      <c r="AA31" s="63">
        <v>9.727626459143969E-2</v>
      </c>
      <c r="AB31" s="63">
        <v>0.60240963855421692</v>
      </c>
      <c r="AD31" s="107"/>
    </row>
    <row r="32" spans="1:30" x14ac:dyDescent="0.35">
      <c r="A32" s="95" t="s">
        <v>302</v>
      </c>
      <c r="B32" s="63">
        <v>4.830378333100656</v>
      </c>
      <c r="C32" s="63">
        <v>5.2723840345199573</v>
      </c>
      <c r="D32" s="63">
        <v>4.3560057887120109</v>
      </c>
      <c r="E32" s="63"/>
      <c r="F32" s="63">
        <v>0.59252506836827712</v>
      </c>
      <c r="G32" s="63">
        <v>0.90909090909090906</v>
      </c>
      <c r="H32" s="63">
        <v>0.27422303473491771</v>
      </c>
      <c r="I32" s="63"/>
      <c r="J32" s="63">
        <v>11.016588685665674</v>
      </c>
      <c r="K32" s="63">
        <v>11.918367346938776</v>
      </c>
      <c r="L32" s="63">
        <v>10.035523978685614</v>
      </c>
      <c r="M32" s="63"/>
      <c r="N32" s="63">
        <v>9.0369694203560016</v>
      </c>
      <c r="O32" s="63">
        <v>9.4820017559262517</v>
      </c>
      <c r="P32" s="63">
        <v>8.5551330798479075</v>
      </c>
      <c r="Q32" s="63"/>
      <c r="R32" s="63">
        <v>5.6717476072314783</v>
      </c>
      <c r="S32" s="63">
        <v>5.7471264367816088</v>
      </c>
      <c r="T32" s="63">
        <v>5.5886736214605071</v>
      </c>
      <c r="U32" s="63"/>
      <c r="V32" s="63">
        <v>1.884570082449941</v>
      </c>
      <c r="W32" s="63">
        <v>2.5522041763341066</v>
      </c>
      <c r="X32" s="63">
        <v>1.1961722488038278</v>
      </c>
      <c r="Y32" s="63"/>
      <c r="Z32" s="63">
        <v>0.63006300630063006</v>
      </c>
      <c r="AA32" s="63">
        <v>0.76271186440677974</v>
      </c>
      <c r="AB32" s="63">
        <v>0.47984644913627633</v>
      </c>
      <c r="AD32" s="107"/>
    </row>
    <row r="33" spans="1:30" x14ac:dyDescent="0.35">
      <c r="A33" s="95" t="s">
        <v>303</v>
      </c>
      <c r="B33" s="63">
        <v>7.1926047866278333</v>
      </c>
      <c r="C33" s="63">
        <v>8.5003622313450862</v>
      </c>
      <c r="D33" s="63">
        <v>5.7507987220447285</v>
      </c>
      <c r="E33" s="63"/>
      <c r="F33" s="63">
        <v>8.2850041425020712E-2</v>
      </c>
      <c r="G33" s="63">
        <v>0.16207455429497569</v>
      </c>
      <c r="H33" s="63" t="s">
        <v>276</v>
      </c>
      <c r="I33" s="63"/>
      <c r="J33" s="63">
        <v>13.743356112376615</v>
      </c>
      <c r="K33" s="63">
        <v>14.942528735632186</v>
      </c>
      <c r="L33" s="63">
        <v>12.399355877616747</v>
      </c>
      <c r="M33" s="63"/>
      <c r="N33" s="63">
        <v>11.919504643962849</v>
      </c>
      <c r="O33" s="63">
        <v>14.447592067988669</v>
      </c>
      <c r="P33" s="63">
        <v>8.8737201365187719</v>
      </c>
      <c r="Q33" s="63"/>
      <c r="R33" s="63">
        <v>11.402902557014514</v>
      </c>
      <c r="S33" s="63">
        <v>13.715046604527299</v>
      </c>
      <c r="T33" s="63">
        <v>8.9080459770114953</v>
      </c>
      <c r="U33" s="63"/>
      <c r="V33" s="63">
        <v>4.2390548992355805</v>
      </c>
      <c r="W33" s="63">
        <v>4.9543676662320726</v>
      </c>
      <c r="X33" s="63">
        <v>3.4226190476190479</v>
      </c>
      <c r="Y33" s="63"/>
      <c r="Z33" s="63">
        <v>0.502092050209205</v>
      </c>
      <c r="AA33" s="63">
        <v>0.66225165562913912</v>
      </c>
      <c r="AB33" s="63">
        <v>0.33840947546531303</v>
      </c>
      <c r="AD33" s="107"/>
    </row>
    <row r="34" spans="1:30" x14ac:dyDescent="0.35">
      <c r="A34" s="95" t="s">
        <v>304</v>
      </c>
      <c r="B34" s="63">
        <v>5.3112507138777838</v>
      </c>
      <c r="C34" s="63">
        <v>6.1698892026938958</v>
      </c>
      <c r="D34" s="63">
        <v>4.3593448940269752</v>
      </c>
      <c r="E34" s="63"/>
      <c r="F34" s="63">
        <v>0.37593984962406013</v>
      </c>
      <c r="G34" s="63">
        <v>0.41608876560332869</v>
      </c>
      <c r="H34" s="63">
        <v>0.32840722495894908</v>
      </c>
      <c r="I34" s="63"/>
      <c r="J34" s="63">
        <v>10.57422969187675</v>
      </c>
      <c r="K34" s="63">
        <v>12.928759894459102</v>
      </c>
      <c r="L34" s="63">
        <v>7.91044776119403</v>
      </c>
      <c r="M34" s="63"/>
      <c r="N34" s="63">
        <v>8.2638362395754346</v>
      </c>
      <c r="O34" s="63">
        <v>9.5870206489675525</v>
      </c>
      <c r="P34" s="63">
        <v>6.8642745709828397</v>
      </c>
      <c r="Q34" s="63"/>
      <c r="R34" s="63">
        <v>7.2760072158749249</v>
      </c>
      <c r="S34" s="63">
        <v>8.690744920993227</v>
      </c>
      <c r="T34" s="63">
        <v>5.6628056628056633</v>
      </c>
      <c r="U34" s="63"/>
      <c r="V34" s="63">
        <v>3.4208918753817956</v>
      </c>
      <c r="W34" s="63">
        <v>3.4523809523809526</v>
      </c>
      <c r="X34" s="63">
        <v>3.3877038895859477</v>
      </c>
      <c r="Y34" s="63"/>
      <c r="Z34" s="63">
        <v>1.6690856313497822</v>
      </c>
      <c r="AA34" s="63">
        <v>1.6666666666666667</v>
      </c>
      <c r="AB34" s="63">
        <v>1.6717325227963524</v>
      </c>
      <c r="AD34" s="107"/>
    </row>
    <row r="35" spans="1:30" x14ac:dyDescent="0.35">
      <c r="A35" s="95" t="s">
        <v>305</v>
      </c>
      <c r="B35" s="63">
        <v>3.6569148936170213</v>
      </c>
      <c r="C35" s="63">
        <v>3.9540816326530615</v>
      </c>
      <c r="D35" s="63">
        <v>3.3333333333333335</v>
      </c>
      <c r="E35" s="63"/>
      <c r="F35" s="63">
        <v>0.78585461689587421</v>
      </c>
      <c r="G35" s="63" t="s">
        <v>276</v>
      </c>
      <c r="H35" s="63">
        <v>1.6</v>
      </c>
      <c r="I35" s="63"/>
      <c r="J35" s="63">
        <v>6.4908722109533468</v>
      </c>
      <c r="K35" s="63">
        <v>8</v>
      </c>
      <c r="L35" s="63">
        <v>4.5871559633027523</v>
      </c>
      <c r="M35" s="63"/>
      <c r="N35" s="63">
        <v>5.6016597510373449</v>
      </c>
      <c r="O35" s="63">
        <v>5.9071729957805905</v>
      </c>
      <c r="P35" s="63">
        <v>5.3061224489795915</v>
      </c>
      <c r="Q35" s="63"/>
      <c r="R35" s="63">
        <v>6.3176895306859198</v>
      </c>
      <c r="S35" s="63">
        <v>6.6445182724252501</v>
      </c>
      <c r="T35" s="63">
        <v>5.928853754940711</v>
      </c>
      <c r="U35" s="63"/>
      <c r="V35" s="63">
        <v>2.0754716981132075</v>
      </c>
      <c r="W35" s="63">
        <v>1.8450184501845017</v>
      </c>
      <c r="X35" s="63">
        <v>2.3166023166023164</v>
      </c>
      <c r="Y35" s="63"/>
      <c r="Z35" s="63">
        <v>0.22727272727272727</v>
      </c>
      <c r="AA35" s="63">
        <v>0.44444444444444442</v>
      </c>
      <c r="AB35" s="63" t="s">
        <v>276</v>
      </c>
      <c r="AD35" s="107"/>
    </row>
    <row r="36" spans="1:30" x14ac:dyDescent="0.35">
      <c r="A36" s="95" t="s">
        <v>306</v>
      </c>
      <c r="B36" s="63">
        <v>3.4992073618683062</v>
      </c>
      <c r="C36" s="63">
        <v>4.1074367798892712</v>
      </c>
      <c r="D36" s="63">
        <v>2.8486836840841798</v>
      </c>
      <c r="E36" s="63"/>
      <c r="F36" s="63">
        <v>0.31676413255360625</v>
      </c>
      <c r="G36" s="63">
        <v>0.23889154323936934</v>
      </c>
      <c r="H36" s="63">
        <v>0.39781203381402286</v>
      </c>
      <c r="I36" s="63"/>
      <c r="J36" s="63">
        <v>5.2694610778443112</v>
      </c>
      <c r="K36" s="63">
        <v>5.6061987237921604</v>
      </c>
      <c r="L36" s="63">
        <v>4.8965169106511865</v>
      </c>
      <c r="M36" s="63"/>
      <c r="N36" s="63">
        <v>6.2396204033214708</v>
      </c>
      <c r="O36" s="63">
        <v>6.891830214513921</v>
      </c>
      <c r="P36" s="63">
        <v>5.5335968379446641</v>
      </c>
      <c r="Q36" s="63"/>
      <c r="R36" s="63">
        <v>4.337050805452292</v>
      </c>
      <c r="S36" s="63">
        <v>5.5177928828468614</v>
      </c>
      <c r="T36" s="63">
        <v>3.0756087142246904</v>
      </c>
      <c r="U36" s="63"/>
      <c r="V36" s="63">
        <v>3.3982683982683981</v>
      </c>
      <c r="W36" s="63">
        <v>4.5340050377833752</v>
      </c>
      <c r="X36" s="63">
        <v>2.1894548704200179</v>
      </c>
      <c r="Y36" s="63"/>
      <c r="Z36" s="63">
        <v>1.0749936012285641</v>
      </c>
      <c r="AA36" s="63">
        <v>1.1970074812967582</v>
      </c>
      <c r="AB36" s="63">
        <v>0.94637223974763407</v>
      </c>
      <c r="AD36" s="107"/>
    </row>
    <row r="37" spans="1:30" x14ac:dyDescent="0.35">
      <c r="A37" s="95" t="s">
        <v>307</v>
      </c>
      <c r="B37" s="63">
        <v>4.7987086044122682</v>
      </c>
      <c r="C37" s="63">
        <v>5.7946069994262768</v>
      </c>
      <c r="D37" s="63">
        <v>3.7556334501752628</v>
      </c>
      <c r="E37" s="63"/>
      <c r="F37" s="63">
        <v>0.1558117793705204</v>
      </c>
      <c r="G37" s="63">
        <v>0.18326206475259621</v>
      </c>
      <c r="H37" s="63">
        <v>0.1272264631043257</v>
      </c>
      <c r="I37" s="63"/>
      <c r="J37" s="63">
        <v>8.8875633760811219</v>
      </c>
      <c r="K37" s="63">
        <v>10.46373365041617</v>
      </c>
      <c r="L37" s="63">
        <v>7.3010173548773194</v>
      </c>
      <c r="M37" s="63"/>
      <c r="N37" s="63">
        <v>7.5699745547073789</v>
      </c>
      <c r="O37" s="63">
        <v>9.0402476780185754</v>
      </c>
      <c r="P37" s="63">
        <v>6.0170045781556576</v>
      </c>
      <c r="Q37" s="63"/>
      <c r="R37" s="63">
        <v>6.3857975622681504</v>
      </c>
      <c r="S37" s="63">
        <v>7.5296544610624032</v>
      </c>
      <c r="T37" s="63">
        <v>5.1771117166212539</v>
      </c>
      <c r="U37" s="63"/>
      <c r="V37" s="63">
        <v>4.5030203185063149</v>
      </c>
      <c r="W37" s="63">
        <v>5.9957173447537473</v>
      </c>
      <c r="X37" s="63">
        <v>2.931228861330327</v>
      </c>
      <c r="Y37" s="63"/>
      <c r="Z37" s="63">
        <v>1.0538994278831677</v>
      </c>
      <c r="AA37" s="63">
        <v>1.3395457192778102</v>
      </c>
      <c r="AB37" s="63">
        <v>0.74812967581047385</v>
      </c>
      <c r="AD37" s="107"/>
    </row>
    <row r="38" spans="1:30" ht="15" thickBot="1" x14ac:dyDescent="0.4">
      <c r="A38" s="123" t="s">
        <v>308</v>
      </c>
      <c r="B38" s="64">
        <v>12.716763005780345</v>
      </c>
      <c r="C38" s="64">
        <v>13.306852035749753</v>
      </c>
      <c r="D38" s="64">
        <v>12.111959287531807</v>
      </c>
      <c r="E38" s="64"/>
      <c r="F38" s="64">
        <v>7.4780058651026398</v>
      </c>
      <c r="G38" s="64">
        <v>8.6309523809523814</v>
      </c>
      <c r="H38" s="64">
        <v>6.3583815028901727</v>
      </c>
      <c r="I38" s="64"/>
      <c r="J38" s="64">
        <v>19.009584664536742</v>
      </c>
      <c r="K38" s="64">
        <v>19.078947368421055</v>
      </c>
      <c r="L38" s="64">
        <v>18.944099378881987</v>
      </c>
      <c r="M38" s="64"/>
      <c r="N38" s="64">
        <v>18.398876404494384</v>
      </c>
      <c r="O38" s="64">
        <v>19.839142091152816</v>
      </c>
      <c r="P38" s="64">
        <v>16.814159292035399</v>
      </c>
      <c r="Q38" s="64"/>
      <c r="R38" s="64">
        <v>13.682864450127877</v>
      </c>
      <c r="S38" s="64">
        <v>15.328467153284672</v>
      </c>
      <c r="T38" s="64">
        <v>11.859838274932615</v>
      </c>
      <c r="U38" s="64"/>
      <c r="V38" s="64">
        <v>10.465116279069768</v>
      </c>
      <c r="W38" s="64">
        <v>9.3645484949832767</v>
      </c>
      <c r="X38" s="64">
        <v>11.55115511551155</v>
      </c>
      <c r="Y38" s="64"/>
      <c r="Z38" s="64">
        <v>6.0869565217391308</v>
      </c>
      <c r="AA38" s="64">
        <v>5.4982817869415808</v>
      </c>
      <c r="AB38" s="64">
        <v>6.6901408450704221</v>
      </c>
      <c r="AD38" s="107"/>
    </row>
    <row r="39" spans="1:30" x14ac:dyDescent="0.35">
      <c r="A39" s="223" t="s">
        <v>249</v>
      </c>
      <c r="B39" s="223"/>
      <c r="C39" s="223"/>
      <c r="D39" s="223"/>
      <c r="E39" s="223"/>
      <c r="F39" s="223"/>
      <c r="G39" s="223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3"/>
      <c r="W39" s="223"/>
      <c r="X39" s="223"/>
      <c r="Y39" s="223"/>
      <c r="Z39" s="223"/>
      <c r="AA39" s="223"/>
      <c r="AB39" s="223"/>
      <c r="AD39" s="107"/>
    </row>
    <row r="40" spans="1:30" x14ac:dyDescent="0.35">
      <c r="AD40" s="107"/>
    </row>
    <row r="41" spans="1:30" x14ac:dyDescent="0.35">
      <c r="AD41" s="107"/>
    </row>
    <row r="42" spans="1:30" x14ac:dyDescent="0.35">
      <c r="AD42" s="107"/>
    </row>
    <row r="43" spans="1:30" x14ac:dyDescent="0.35">
      <c r="AD43" s="107"/>
    </row>
    <row r="44" spans="1:30" x14ac:dyDescent="0.35">
      <c r="AD44" s="107"/>
    </row>
    <row r="45" spans="1:30" x14ac:dyDescent="0.35">
      <c r="AD45" s="107"/>
    </row>
  </sheetData>
  <mergeCells count="15">
    <mergeCell ref="AD2:AD3"/>
    <mergeCell ref="R7:T7"/>
    <mergeCell ref="V7:X7"/>
    <mergeCell ref="Z7:AB7"/>
    <mergeCell ref="A39:AB39"/>
    <mergeCell ref="A7:A8"/>
    <mergeCell ref="B7:D7"/>
    <mergeCell ref="F7:H7"/>
    <mergeCell ref="J7:L7"/>
    <mergeCell ref="N7:P7"/>
    <mergeCell ref="A1:AB1"/>
    <mergeCell ref="A2:AB2"/>
    <mergeCell ref="A3:AB3"/>
    <mergeCell ref="A4:AB4"/>
    <mergeCell ref="A5:AB5"/>
  </mergeCells>
  <hyperlinks>
    <hyperlink ref="AD2" location="INDICE!A1" display="INDICE" xr:uid="{36C3801A-0208-427C-B836-5061DF15FF64}"/>
    <hyperlink ref="AD2:AD3" location="CONTENIDO!A1" display="Contenido" xr:uid="{7EFDDBB1-C004-4E11-92C7-0FAF3D4D2C7B}"/>
  </hyperlinks>
  <pageMargins left="0.7" right="0.7" top="0.75" bottom="0.75" header="0.3" footer="0.3"/>
  <pageSetup paperSize="9" scale="63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DAB01-877D-4C39-9C61-0B387D01EC41}">
  <sheetPr>
    <tabColor rgb="FFF2DAB1"/>
    <pageSetUpPr fitToPage="1"/>
  </sheetPr>
  <dimension ref="A1:AD45"/>
  <sheetViews>
    <sheetView showGridLines="0" zoomScale="90" zoomScaleNormal="9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10" sqref="B10"/>
    </sheetView>
  </sheetViews>
  <sheetFormatPr baseColWidth="10" defaultColWidth="11.453125" defaultRowHeight="14.5" x14ac:dyDescent="0.35"/>
  <cols>
    <col min="1" max="1" width="18.54296875" style="113" customWidth="1"/>
    <col min="2" max="4" width="8.453125" customWidth="1"/>
    <col min="5" max="5" width="1.54296875" customWidth="1"/>
    <col min="6" max="8" width="8.453125" customWidth="1"/>
    <col min="9" max="9" width="2" customWidth="1"/>
    <col min="10" max="12" width="8.453125" customWidth="1"/>
    <col min="13" max="13" width="2.1796875" customWidth="1"/>
    <col min="14" max="16" width="8.453125" customWidth="1"/>
    <col min="17" max="17" width="1.453125" customWidth="1"/>
    <col min="18" max="20" width="8.453125" customWidth="1"/>
    <col min="21" max="21" width="2" customWidth="1"/>
    <col min="22" max="24" width="8.453125" customWidth="1"/>
    <col min="25" max="25" width="1.54296875" customWidth="1"/>
    <col min="26" max="28" width="8.453125" customWidth="1"/>
  </cols>
  <sheetData>
    <row r="1" spans="1:30" x14ac:dyDescent="0.35">
      <c r="A1" s="230" t="s">
        <v>319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265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320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D5" s="36"/>
    </row>
    <row r="6" spans="1:30" x14ac:dyDescent="0.35">
      <c r="A6" s="124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D6" s="36"/>
    </row>
    <row r="7" spans="1:30" x14ac:dyDescent="0.35">
      <c r="A7" s="235" t="s">
        <v>281</v>
      </c>
      <c r="B7" s="229" t="s">
        <v>214</v>
      </c>
      <c r="C7" s="229"/>
      <c r="D7" s="229"/>
      <c r="E7" s="16"/>
      <c r="F7" s="229" t="s">
        <v>216</v>
      </c>
      <c r="G7" s="229"/>
      <c r="H7" s="229"/>
      <c r="I7" s="16"/>
      <c r="J7" s="229" t="s">
        <v>217</v>
      </c>
      <c r="K7" s="229"/>
      <c r="L7" s="229"/>
      <c r="M7" s="16"/>
      <c r="N7" s="229" t="s">
        <v>218</v>
      </c>
      <c r="O7" s="229"/>
      <c r="P7" s="229"/>
      <c r="Q7" s="16"/>
      <c r="R7" s="229" t="s">
        <v>220</v>
      </c>
      <c r="S7" s="229"/>
      <c r="T7" s="229"/>
      <c r="U7" s="16"/>
      <c r="V7" s="229" t="s">
        <v>221</v>
      </c>
      <c r="W7" s="229"/>
      <c r="X7" s="229"/>
      <c r="Y7" s="16"/>
      <c r="Z7" s="229" t="s">
        <v>222</v>
      </c>
      <c r="AA7" s="229"/>
      <c r="AB7" s="229"/>
      <c r="AD7" s="36"/>
    </row>
    <row r="8" spans="1:30" x14ac:dyDescent="0.35">
      <c r="A8" s="235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D8" s="36"/>
    </row>
    <row r="9" spans="1:30" s="22" customFormat="1" x14ac:dyDescent="0.35">
      <c r="A9" s="110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D9" s="107"/>
    </row>
    <row r="10" spans="1:30" s="22" customFormat="1" x14ac:dyDescent="0.35">
      <c r="A10" s="110" t="s">
        <v>214</v>
      </c>
      <c r="B10" s="101">
        <f>SUM(B12:B35)</f>
        <v>39622</v>
      </c>
      <c r="C10" s="101">
        <f>SUM(C12:C35)</f>
        <v>20261</v>
      </c>
      <c r="D10" s="101">
        <f>SUM(D12:D35)</f>
        <v>19361</v>
      </c>
      <c r="E10" s="101"/>
      <c r="F10" s="101">
        <f>SUM(F12:F35)</f>
        <v>7234</v>
      </c>
      <c r="G10" s="101">
        <f>SUM(G12:G35)</f>
        <v>3743</v>
      </c>
      <c r="H10" s="101">
        <f>SUM(H12:H35)</f>
        <v>3491</v>
      </c>
      <c r="I10" s="101"/>
      <c r="J10" s="101">
        <f>SUM(J12:J35)</f>
        <v>6739</v>
      </c>
      <c r="K10" s="101">
        <f>SUM(K12:K35)</f>
        <v>3468</v>
      </c>
      <c r="L10" s="101">
        <f>SUM(L12:L35)</f>
        <v>3271</v>
      </c>
      <c r="M10" s="101"/>
      <c r="N10" s="101">
        <f>SUM(N12:N35)</f>
        <v>6533</v>
      </c>
      <c r="O10" s="101">
        <f>SUM(O12:O35)</f>
        <v>3315</v>
      </c>
      <c r="P10" s="101">
        <f>SUM(P12:P35)</f>
        <v>3218</v>
      </c>
      <c r="Q10" s="101"/>
      <c r="R10" s="101">
        <f>SUM(R12:R35)</f>
        <v>6698</v>
      </c>
      <c r="S10" s="101">
        <f>SUM(S12:S35)</f>
        <v>3433</v>
      </c>
      <c r="T10" s="101">
        <f>SUM(T12:T35)</f>
        <v>3265</v>
      </c>
      <c r="U10" s="101"/>
      <c r="V10" s="101">
        <f>SUM(V12:V35)</f>
        <v>6372</v>
      </c>
      <c r="W10" s="101">
        <f>SUM(W12:W35)</f>
        <v>3229</v>
      </c>
      <c r="X10" s="101">
        <f>SUM(X12:X35)</f>
        <v>3143</v>
      </c>
      <c r="Y10" s="101"/>
      <c r="Z10" s="101">
        <f>SUM(Z12:Z35)</f>
        <v>6046</v>
      </c>
      <c r="AA10" s="101">
        <f>SUM(AA12:AA35)</f>
        <v>3073</v>
      </c>
      <c r="AB10" s="101">
        <f>SUM(AB12:AB35)</f>
        <v>2973</v>
      </c>
      <c r="AD10" s="107"/>
    </row>
    <row r="11" spans="1:30" s="22" customFormat="1" x14ac:dyDescent="0.35">
      <c r="A11" s="110"/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101"/>
      <c r="W11" s="101"/>
      <c r="X11" s="101"/>
      <c r="Y11" s="101"/>
      <c r="Z11" s="101"/>
      <c r="AA11" s="101"/>
      <c r="AB11" s="101"/>
      <c r="AD11" s="107"/>
    </row>
    <row r="12" spans="1:30" x14ac:dyDescent="0.35">
      <c r="A12" s="95" t="s">
        <v>282</v>
      </c>
      <c r="B12" s="102">
        <f>F12+J12+N12+R12+V12+Z12</f>
        <v>3998</v>
      </c>
      <c r="C12" s="102">
        <f>G12+K12+O12+S12+W12+AA12</f>
        <v>2091</v>
      </c>
      <c r="D12" s="102">
        <f>H12+L12+P12+T12+X12+AB12</f>
        <v>1907</v>
      </c>
      <c r="E12" s="102"/>
      <c r="F12" s="102">
        <v>692</v>
      </c>
      <c r="G12" s="102">
        <v>360</v>
      </c>
      <c r="H12" s="102">
        <f>F12-G12</f>
        <v>332</v>
      </c>
      <c r="I12" s="102"/>
      <c r="J12" s="102">
        <v>690</v>
      </c>
      <c r="K12" s="102">
        <v>388</v>
      </c>
      <c r="L12" s="102">
        <f>J12-K12</f>
        <v>302</v>
      </c>
      <c r="M12" s="102"/>
      <c r="N12" s="102">
        <v>625</v>
      </c>
      <c r="O12" s="102">
        <v>321</v>
      </c>
      <c r="P12" s="102">
        <f>N12-O12</f>
        <v>304</v>
      </c>
      <c r="Q12" s="102"/>
      <c r="R12" s="102">
        <v>695</v>
      </c>
      <c r="S12" s="102">
        <v>363</v>
      </c>
      <c r="T12" s="102">
        <f>R12-S12</f>
        <v>332</v>
      </c>
      <c r="U12" s="102"/>
      <c r="V12" s="102">
        <v>666</v>
      </c>
      <c r="W12" s="102">
        <v>335</v>
      </c>
      <c r="X12" s="102">
        <f>V12-W12</f>
        <v>331</v>
      </c>
      <c r="Y12" s="102"/>
      <c r="Z12" s="102">
        <v>630</v>
      </c>
      <c r="AA12" s="102">
        <v>324</v>
      </c>
      <c r="AB12" s="102">
        <f>Z12-AA12</f>
        <v>306</v>
      </c>
      <c r="AD12" s="22"/>
    </row>
    <row r="13" spans="1:30" x14ac:dyDescent="0.35">
      <c r="A13" s="95" t="s">
        <v>283</v>
      </c>
      <c r="B13" s="102">
        <f t="shared" ref="B13:B35" si="0">F13+J13+N13+R13+V13+Z13</f>
        <v>6817</v>
      </c>
      <c r="C13" s="102">
        <f t="shared" ref="C13:C35" si="1">G13+K13+O13+S13+W13+AA13</f>
        <v>3492</v>
      </c>
      <c r="D13" s="102">
        <f t="shared" ref="D13:D35" si="2">H13+L13+P13+T13+X13+AB13</f>
        <v>3325</v>
      </c>
      <c r="E13" s="102"/>
      <c r="F13" s="102">
        <v>1243</v>
      </c>
      <c r="G13" s="102">
        <v>638</v>
      </c>
      <c r="H13" s="102">
        <f t="shared" ref="H13:H35" si="3">F13-G13</f>
        <v>605</v>
      </c>
      <c r="I13" s="102"/>
      <c r="J13" s="102">
        <v>1135</v>
      </c>
      <c r="K13" s="102">
        <v>567</v>
      </c>
      <c r="L13" s="102">
        <f t="shared" ref="L13:L35" si="4">J13-K13</f>
        <v>568</v>
      </c>
      <c r="M13" s="102"/>
      <c r="N13" s="102">
        <v>1081</v>
      </c>
      <c r="O13" s="102">
        <v>551</v>
      </c>
      <c r="P13" s="102">
        <f t="shared" ref="P13:P35" si="5">N13-O13</f>
        <v>530</v>
      </c>
      <c r="Q13" s="102"/>
      <c r="R13" s="102">
        <v>1142</v>
      </c>
      <c r="S13" s="102">
        <v>587</v>
      </c>
      <c r="T13" s="102">
        <f t="shared" ref="T13:T35" si="6">R13-S13</f>
        <v>555</v>
      </c>
      <c r="U13" s="102"/>
      <c r="V13" s="102">
        <v>1141</v>
      </c>
      <c r="W13" s="102">
        <v>590</v>
      </c>
      <c r="X13" s="102">
        <f t="shared" ref="X13:X35" si="7">V13-W13</f>
        <v>551</v>
      </c>
      <c r="Y13" s="102"/>
      <c r="Z13" s="102">
        <v>1075</v>
      </c>
      <c r="AA13" s="102">
        <v>559</v>
      </c>
      <c r="AB13" s="102">
        <f t="shared" ref="AB13:AB35" si="8">Z13-AA13</f>
        <v>516</v>
      </c>
    </row>
    <row r="14" spans="1:30" x14ac:dyDescent="0.35">
      <c r="A14" s="95" t="s">
        <v>284</v>
      </c>
      <c r="B14" s="102">
        <f t="shared" si="0"/>
        <v>4726</v>
      </c>
      <c r="C14" s="102">
        <f t="shared" si="1"/>
        <v>2387</v>
      </c>
      <c r="D14" s="102">
        <f t="shared" si="2"/>
        <v>2339</v>
      </c>
      <c r="E14" s="102"/>
      <c r="F14" s="102">
        <v>800</v>
      </c>
      <c r="G14" s="102">
        <v>398</v>
      </c>
      <c r="H14" s="102">
        <f t="shared" si="3"/>
        <v>402</v>
      </c>
      <c r="I14" s="102"/>
      <c r="J14" s="102">
        <v>812</v>
      </c>
      <c r="K14" s="102">
        <v>415</v>
      </c>
      <c r="L14" s="102">
        <f t="shared" si="4"/>
        <v>397</v>
      </c>
      <c r="M14" s="102"/>
      <c r="N14" s="102">
        <v>771</v>
      </c>
      <c r="O14" s="102">
        <v>397</v>
      </c>
      <c r="P14" s="102">
        <f t="shared" si="5"/>
        <v>374</v>
      </c>
      <c r="Q14" s="102"/>
      <c r="R14" s="102">
        <v>781</v>
      </c>
      <c r="S14" s="102">
        <v>402</v>
      </c>
      <c r="T14" s="102">
        <f t="shared" si="6"/>
        <v>379</v>
      </c>
      <c r="U14" s="102"/>
      <c r="V14" s="102">
        <v>784</v>
      </c>
      <c r="W14" s="102">
        <v>403</v>
      </c>
      <c r="X14" s="102">
        <f t="shared" si="7"/>
        <v>381</v>
      </c>
      <c r="Y14" s="102"/>
      <c r="Z14" s="102">
        <v>778</v>
      </c>
      <c r="AA14" s="102">
        <v>372</v>
      </c>
      <c r="AB14" s="102">
        <f t="shared" si="8"/>
        <v>406</v>
      </c>
    </row>
    <row r="15" spans="1:30" x14ac:dyDescent="0.35">
      <c r="A15" s="95" t="s">
        <v>285</v>
      </c>
      <c r="B15" s="102">
        <f t="shared" si="0"/>
        <v>1761</v>
      </c>
      <c r="C15" s="102">
        <f t="shared" si="1"/>
        <v>932</v>
      </c>
      <c r="D15" s="102">
        <f t="shared" si="2"/>
        <v>829</v>
      </c>
      <c r="E15" s="102"/>
      <c r="F15" s="102">
        <v>290</v>
      </c>
      <c r="G15" s="102">
        <v>158</v>
      </c>
      <c r="H15" s="102">
        <f t="shared" si="3"/>
        <v>132</v>
      </c>
      <c r="I15" s="102"/>
      <c r="J15" s="102">
        <v>301</v>
      </c>
      <c r="K15" s="102">
        <v>164</v>
      </c>
      <c r="L15" s="102">
        <f t="shared" si="4"/>
        <v>137</v>
      </c>
      <c r="M15" s="102"/>
      <c r="N15" s="102">
        <v>315</v>
      </c>
      <c r="O15" s="102">
        <v>164</v>
      </c>
      <c r="P15" s="102">
        <f t="shared" si="5"/>
        <v>151</v>
      </c>
      <c r="Q15" s="102"/>
      <c r="R15" s="102">
        <v>305</v>
      </c>
      <c r="S15" s="102">
        <v>156</v>
      </c>
      <c r="T15" s="102">
        <f t="shared" si="6"/>
        <v>149</v>
      </c>
      <c r="U15" s="102"/>
      <c r="V15" s="102">
        <v>288</v>
      </c>
      <c r="W15" s="102">
        <v>155</v>
      </c>
      <c r="X15" s="102">
        <f t="shared" si="7"/>
        <v>133</v>
      </c>
      <c r="Y15" s="102"/>
      <c r="Z15" s="102">
        <v>262</v>
      </c>
      <c r="AA15" s="102">
        <v>135</v>
      </c>
      <c r="AB15" s="102">
        <f t="shared" si="8"/>
        <v>127</v>
      </c>
    </row>
    <row r="16" spans="1:30" x14ac:dyDescent="0.35">
      <c r="A16" s="95" t="s">
        <v>286</v>
      </c>
      <c r="B16" s="102">
        <f t="shared" si="0"/>
        <v>284</v>
      </c>
      <c r="C16" s="102">
        <f t="shared" si="1"/>
        <v>139</v>
      </c>
      <c r="D16" s="102">
        <f t="shared" si="2"/>
        <v>145</v>
      </c>
      <c r="E16" s="102"/>
      <c r="F16" s="102">
        <v>66</v>
      </c>
      <c r="G16" s="102">
        <v>31</v>
      </c>
      <c r="H16" s="102">
        <f t="shared" si="3"/>
        <v>35</v>
      </c>
      <c r="I16" s="102"/>
      <c r="J16" s="102">
        <v>54</v>
      </c>
      <c r="K16" s="102">
        <v>19</v>
      </c>
      <c r="L16" s="102">
        <f t="shared" si="4"/>
        <v>35</v>
      </c>
      <c r="M16" s="102"/>
      <c r="N16" s="102">
        <v>45</v>
      </c>
      <c r="O16" s="102">
        <v>26</v>
      </c>
      <c r="P16" s="102">
        <f t="shared" si="5"/>
        <v>19</v>
      </c>
      <c r="Q16" s="102"/>
      <c r="R16" s="102">
        <v>44</v>
      </c>
      <c r="S16" s="102">
        <v>22</v>
      </c>
      <c r="T16" s="102">
        <f t="shared" si="6"/>
        <v>22</v>
      </c>
      <c r="U16" s="102"/>
      <c r="V16" s="102">
        <v>44</v>
      </c>
      <c r="W16" s="102">
        <v>27</v>
      </c>
      <c r="X16" s="102">
        <f t="shared" si="7"/>
        <v>17</v>
      </c>
      <c r="Y16" s="102"/>
      <c r="Z16" s="102">
        <v>31</v>
      </c>
      <c r="AA16" s="102">
        <v>14</v>
      </c>
      <c r="AB16" s="102">
        <f t="shared" si="8"/>
        <v>17</v>
      </c>
    </row>
    <row r="17" spans="1:30" x14ac:dyDescent="0.35">
      <c r="A17" s="95" t="s">
        <v>287</v>
      </c>
      <c r="B17" s="102">
        <f t="shared" si="0"/>
        <v>325</v>
      </c>
      <c r="C17" s="102">
        <f t="shared" si="1"/>
        <v>178</v>
      </c>
      <c r="D17" s="102">
        <f t="shared" si="2"/>
        <v>147</v>
      </c>
      <c r="E17" s="102"/>
      <c r="F17" s="102">
        <v>48</v>
      </c>
      <c r="G17" s="102">
        <v>25</v>
      </c>
      <c r="H17" s="102">
        <f t="shared" si="3"/>
        <v>23</v>
      </c>
      <c r="I17" s="102"/>
      <c r="J17" s="102">
        <v>77</v>
      </c>
      <c r="K17" s="102">
        <v>41</v>
      </c>
      <c r="L17" s="102">
        <f t="shared" si="4"/>
        <v>36</v>
      </c>
      <c r="M17" s="102"/>
      <c r="N17" s="102">
        <v>52</v>
      </c>
      <c r="O17" s="102">
        <v>30</v>
      </c>
      <c r="P17" s="102">
        <f t="shared" si="5"/>
        <v>22</v>
      </c>
      <c r="Q17" s="102"/>
      <c r="R17" s="102">
        <v>61</v>
      </c>
      <c r="S17" s="102">
        <v>33</v>
      </c>
      <c r="T17" s="102">
        <f t="shared" si="6"/>
        <v>28</v>
      </c>
      <c r="U17" s="102"/>
      <c r="V17" s="102">
        <v>41</v>
      </c>
      <c r="W17" s="102">
        <v>28</v>
      </c>
      <c r="X17" s="102">
        <f t="shared" si="7"/>
        <v>13</v>
      </c>
      <c r="Y17" s="102"/>
      <c r="Z17" s="102">
        <v>46</v>
      </c>
      <c r="AA17" s="102">
        <v>21</v>
      </c>
      <c r="AB17" s="102">
        <f t="shared" si="8"/>
        <v>25</v>
      </c>
    </row>
    <row r="18" spans="1:30" x14ac:dyDescent="0.35">
      <c r="A18" s="95" t="s">
        <v>289</v>
      </c>
      <c r="B18" s="102">
        <f t="shared" si="0"/>
        <v>4122</v>
      </c>
      <c r="C18" s="102">
        <f t="shared" si="1"/>
        <v>2093</v>
      </c>
      <c r="D18" s="102">
        <f t="shared" si="2"/>
        <v>2029</v>
      </c>
      <c r="E18" s="102"/>
      <c r="F18" s="102">
        <v>836</v>
      </c>
      <c r="G18" s="102">
        <v>438</v>
      </c>
      <c r="H18" s="102">
        <f t="shared" si="3"/>
        <v>398</v>
      </c>
      <c r="I18" s="102"/>
      <c r="J18" s="102">
        <v>712</v>
      </c>
      <c r="K18" s="102">
        <v>378</v>
      </c>
      <c r="L18" s="102">
        <f t="shared" si="4"/>
        <v>334</v>
      </c>
      <c r="M18" s="102"/>
      <c r="N18" s="102">
        <v>679</v>
      </c>
      <c r="O18" s="102">
        <v>321</v>
      </c>
      <c r="P18" s="102">
        <f t="shared" si="5"/>
        <v>358</v>
      </c>
      <c r="Q18" s="102"/>
      <c r="R18" s="102">
        <v>682</v>
      </c>
      <c r="S18" s="102">
        <v>367</v>
      </c>
      <c r="T18" s="102">
        <f t="shared" si="6"/>
        <v>315</v>
      </c>
      <c r="U18" s="102"/>
      <c r="V18" s="102">
        <v>615</v>
      </c>
      <c r="W18" s="102">
        <v>278</v>
      </c>
      <c r="X18" s="102">
        <f t="shared" si="7"/>
        <v>337</v>
      </c>
      <c r="Y18" s="102"/>
      <c r="Z18" s="102">
        <v>598</v>
      </c>
      <c r="AA18" s="102">
        <v>311</v>
      </c>
      <c r="AB18" s="102">
        <f t="shared" si="8"/>
        <v>287</v>
      </c>
    </row>
    <row r="19" spans="1:30" x14ac:dyDescent="0.35">
      <c r="A19" s="95" t="s">
        <v>290</v>
      </c>
      <c r="B19" s="102">
        <f t="shared" si="0"/>
        <v>1002</v>
      </c>
      <c r="C19" s="102">
        <f t="shared" si="1"/>
        <v>503</v>
      </c>
      <c r="D19" s="102">
        <f t="shared" si="2"/>
        <v>499</v>
      </c>
      <c r="E19" s="102"/>
      <c r="F19" s="102">
        <v>189</v>
      </c>
      <c r="G19" s="102">
        <v>89</v>
      </c>
      <c r="H19" s="102">
        <f t="shared" si="3"/>
        <v>100</v>
      </c>
      <c r="I19" s="102"/>
      <c r="J19" s="102">
        <v>185</v>
      </c>
      <c r="K19" s="102">
        <v>84</v>
      </c>
      <c r="L19" s="102">
        <f t="shared" si="4"/>
        <v>101</v>
      </c>
      <c r="M19" s="102"/>
      <c r="N19" s="102">
        <v>187</v>
      </c>
      <c r="O19" s="102">
        <v>102</v>
      </c>
      <c r="P19" s="102">
        <f t="shared" si="5"/>
        <v>85</v>
      </c>
      <c r="Q19" s="102"/>
      <c r="R19" s="102">
        <v>141</v>
      </c>
      <c r="S19" s="102">
        <v>76</v>
      </c>
      <c r="T19" s="102">
        <f t="shared" si="6"/>
        <v>65</v>
      </c>
      <c r="U19" s="102"/>
      <c r="V19" s="102">
        <v>152</v>
      </c>
      <c r="W19" s="102">
        <v>78</v>
      </c>
      <c r="X19" s="102">
        <f t="shared" si="7"/>
        <v>74</v>
      </c>
      <c r="Y19" s="102"/>
      <c r="Z19" s="102">
        <v>148</v>
      </c>
      <c r="AA19" s="102">
        <v>74</v>
      </c>
      <c r="AB19" s="102">
        <f t="shared" si="8"/>
        <v>74</v>
      </c>
    </row>
    <row r="20" spans="1:30" x14ac:dyDescent="0.35">
      <c r="A20" s="95" t="s">
        <v>291</v>
      </c>
      <c r="B20" s="102">
        <f t="shared" si="0"/>
        <v>721</v>
      </c>
      <c r="C20" s="102">
        <f t="shared" si="1"/>
        <v>354</v>
      </c>
      <c r="D20" s="102">
        <f t="shared" si="2"/>
        <v>367</v>
      </c>
      <c r="E20" s="102"/>
      <c r="F20" s="102">
        <v>148</v>
      </c>
      <c r="G20" s="102">
        <v>65</v>
      </c>
      <c r="H20" s="102">
        <f t="shared" si="3"/>
        <v>83</v>
      </c>
      <c r="I20" s="102"/>
      <c r="J20" s="102">
        <v>138</v>
      </c>
      <c r="K20" s="102">
        <v>73</v>
      </c>
      <c r="L20" s="102">
        <f t="shared" si="4"/>
        <v>65</v>
      </c>
      <c r="M20" s="102"/>
      <c r="N20" s="102">
        <v>105</v>
      </c>
      <c r="O20" s="102">
        <v>42</v>
      </c>
      <c r="P20" s="102">
        <f t="shared" si="5"/>
        <v>63</v>
      </c>
      <c r="Q20" s="102"/>
      <c r="R20" s="102">
        <v>120</v>
      </c>
      <c r="S20" s="102">
        <v>64</v>
      </c>
      <c r="T20" s="102">
        <f t="shared" si="6"/>
        <v>56</v>
      </c>
      <c r="U20" s="102"/>
      <c r="V20" s="102">
        <v>122</v>
      </c>
      <c r="W20" s="102">
        <v>59</v>
      </c>
      <c r="X20" s="102">
        <f t="shared" si="7"/>
        <v>63</v>
      </c>
      <c r="Y20" s="102"/>
      <c r="Z20" s="102">
        <v>88</v>
      </c>
      <c r="AA20" s="102">
        <v>51</v>
      </c>
      <c r="AB20" s="102">
        <f t="shared" si="8"/>
        <v>37</v>
      </c>
    </row>
    <row r="21" spans="1:30" x14ac:dyDescent="0.35">
      <c r="A21" s="122" t="s">
        <v>293</v>
      </c>
      <c r="B21" s="102">
        <f t="shared" si="0"/>
        <v>2947</v>
      </c>
      <c r="C21" s="102">
        <f t="shared" si="1"/>
        <v>1525</v>
      </c>
      <c r="D21" s="102">
        <f t="shared" si="2"/>
        <v>1422</v>
      </c>
      <c r="E21" s="102"/>
      <c r="F21" s="102">
        <v>552</v>
      </c>
      <c r="G21" s="102">
        <v>281</v>
      </c>
      <c r="H21" s="102">
        <f t="shared" si="3"/>
        <v>271</v>
      </c>
      <c r="I21" s="102"/>
      <c r="J21" s="102">
        <v>482</v>
      </c>
      <c r="K21" s="102">
        <v>251</v>
      </c>
      <c r="L21" s="102">
        <f t="shared" si="4"/>
        <v>231</v>
      </c>
      <c r="M21" s="102"/>
      <c r="N21" s="102">
        <v>505</v>
      </c>
      <c r="O21" s="102">
        <v>261</v>
      </c>
      <c r="P21" s="102">
        <f t="shared" si="5"/>
        <v>244</v>
      </c>
      <c r="Q21" s="102"/>
      <c r="R21" s="102">
        <v>511</v>
      </c>
      <c r="S21" s="102">
        <v>265</v>
      </c>
      <c r="T21" s="102">
        <f t="shared" si="6"/>
        <v>246</v>
      </c>
      <c r="U21" s="102"/>
      <c r="V21" s="102">
        <v>438</v>
      </c>
      <c r="W21" s="102">
        <v>234</v>
      </c>
      <c r="X21" s="102">
        <f t="shared" si="7"/>
        <v>204</v>
      </c>
      <c r="Y21" s="102"/>
      <c r="Z21" s="102">
        <v>459</v>
      </c>
      <c r="AA21" s="102">
        <v>233</v>
      </c>
      <c r="AB21" s="102">
        <f t="shared" si="8"/>
        <v>226</v>
      </c>
    </row>
    <row r="22" spans="1:30" x14ac:dyDescent="0.35">
      <c r="A22" s="95" t="s">
        <v>294</v>
      </c>
      <c r="B22" s="102">
        <f t="shared" si="0"/>
        <v>265</v>
      </c>
      <c r="C22" s="102">
        <f t="shared" si="1"/>
        <v>139</v>
      </c>
      <c r="D22" s="102">
        <f t="shared" si="2"/>
        <v>126</v>
      </c>
      <c r="E22" s="102"/>
      <c r="F22" s="102">
        <v>54</v>
      </c>
      <c r="G22" s="102">
        <v>30</v>
      </c>
      <c r="H22" s="102">
        <f t="shared" si="3"/>
        <v>24</v>
      </c>
      <c r="I22" s="102"/>
      <c r="J22" s="102">
        <v>46</v>
      </c>
      <c r="K22" s="102">
        <v>23</v>
      </c>
      <c r="L22" s="102">
        <f t="shared" si="4"/>
        <v>23</v>
      </c>
      <c r="M22" s="102"/>
      <c r="N22" s="102">
        <v>39</v>
      </c>
      <c r="O22" s="102">
        <v>23</v>
      </c>
      <c r="P22" s="102">
        <f t="shared" si="5"/>
        <v>16</v>
      </c>
      <c r="Q22" s="102"/>
      <c r="R22" s="102">
        <v>48</v>
      </c>
      <c r="S22" s="102">
        <v>23</v>
      </c>
      <c r="T22" s="102">
        <f t="shared" si="6"/>
        <v>25</v>
      </c>
      <c r="U22" s="102"/>
      <c r="V22" s="102">
        <v>33</v>
      </c>
      <c r="W22" s="102">
        <v>16</v>
      </c>
      <c r="X22" s="102">
        <f t="shared" si="7"/>
        <v>17</v>
      </c>
      <c r="Y22" s="102"/>
      <c r="Z22" s="102">
        <v>45</v>
      </c>
      <c r="AA22" s="102">
        <v>24</v>
      </c>
      <c r="AB22" s="102">
        <f t="shared" si="8"/>
        <v>21</v>
      </c>
    </row>
    <row r="23" spans="1:30" x14ac:dyDescent="0.35">
      <c r="A23" s="95" t="s">
        <v>295</v>
      </c>
      <c r="B23" s="102">
        <f t="shared" si="0"/>
        <v>6250</v>
      </c>
      <c r="C23" s="102">
        <f t="shared" si="1"/>
        <v>3192</v>
      </c>
      <c r="D23" s="102">
        <f t="shared" si="2"/>
        <v>3058</v>
      </c>
      <c r="E23" s="102"/>
      <c r="F23" s="102">
        <v>1121</v>
      </c>
      <c r="G23" s="102">
        <v>599</v>
      </c>
      <c r="H23" s="102">
        <f t="shared" si="3"/>
        <v>522</v>
      </c>
      <c r="I23" s="102"/>
      <c r="J23" s="102">
        <v>1045</v>
      </c>
      <c r="K23" s="102">
        <v>527</v>
      </c>
      <c r="L23" s="102">
        <f t="shared" si="4"/>
        <v>518</v>
      </c>
      <c r="M23" s="102"/>
      <c r="N23" s="102">
        <v>1050</v>
      </c>
      <c r="O23" s="102">
        <v>542</v>
      </c>
      <c r="P23" s="102">
        <f t="shared" si="5"/>
        <v>508</v>
      </c>
      <c r="Q23" s="102"/>
      <c r="R23" s="102">
        <v>1085</v>
      </c>
      <c r="S23" s="102">
        <v>542</v>
      </c>
      <c r="T23" s="102">
        <f t="shared" si="6"/>
        <v>543</v>
      </c>
      <c r="U23" s="102"/>
      <c r="V23" s="102">
        <v>1008</v>
      </c>
      <c r="W23" s="102">
        <v>497</v>
      </c>
      <c r="X23" s="102">
        <f t="shared" si="7"/>
        <v>511</v>
      </c>
      <c r="Y23" s="102"/>
      <c r="Z23" s="102">
        <v>941</v>
      </c>
      <c r="AA23" s="102">
        <v>485</v>
      </c>
      <c r="AB23" s="102">
        <f t="shared" si="8"/>
        <v>456</v>
      </c>
    </row>
    <row r="24" spans="1:30" x14ac:dyDescent="0.35">
      <c r="A24" s="95" t="s">
        <v>296</v>
      </c>
      <c r="B24" s="102">
        <f t="shared" si="0"/>
        <v>48</v>
      </c>
      <c r="C24" s="102">
        <f t="shared" si="1"/>
        <v>28</v>
      </c>
      <c r="D24" s="102">
        <f>L24+P24+T24+X24+AB24</f>
        <v>20</v>
      </c>
      <c r="E24" s="102"/>
      <c r="F24" s="102">
        <v>6</v>
      </c>
      <c r="G24" s="102">
        <v>6</v>
      </c>
      <c r="H24" s="102" t="s">
        <v>276</v>
      </c>
      <c r="I24" s="102"/>
      <c r="J24" s="102">
        <v>6</v>
      </c>
      <c r="K24" s="102">
        <v>4</v>
      </c>
      <c r="L24" s="102">
        <f t="shared" si="4"/>
        <v>2</v>
      </c>
      <c r="M24" s="102"/>
      <c r="N24" s="102">
        <v>8</v>
      </c>
      <c r="O24" s="102">
        <v>4</v>
      </c>
      <c r="P24" s="102">
        <f t="shared" si="5"/>
        <v>4</v>
      </c>
      <c r="Q24" s="102"/>
      <c r="R24" s="102">
        <v>10</v>
      </c>
      <c r="S24" s="102">
        <v>7</v>
      </c>
      <c r="T24" s="102">
        <f t="shared" si="6"/>
        <v>3</v>
      </c>
      <c r="U24" s="102"/>
      <c r="V24" s="102">
        <v>12</v>
      </c>
      <c r="W24" s="102">
        <v>3</v>
      </c>
      <c r="X24" s="102">
        <f t="shared" si="7"/>
        <v>9</v>
      </c>
      <c r="Y24" s="102"/>
      <c r="Z24" s="102">
        <v>6</v>
      </c>
      <c r="AA24" s="102">
        <v>4</v>
      </c>
      <c r="AB24" s="102">
        <f t="shared" si="8"/>
        <v>2</v>
      </c>
    </row>
    <row r="25" spans="1:30" x14ac:dyDescent="0.35">
      <c r="A25" s="95" t="s">
        <v>297</v>
      </c>
      <c r="B25" s="102">
        <f t="shared" si="0"/>
        <v>702</v>
      </c>
      <c r="C25" s="102">
        <f t="shared" si="1"/>
        <v>330</v>
      </c>
      <c r="D25" s="102">
        <f t="shared" si="2"/>
        <v>372</v>
      </c>
      <c r="E25" s="102"/>
      <c r="F25" s="102">
        <v>141</v>
      </c>
      <c r="G25" s="102">
        <v>63</v>
      </c>
      <c r="H25" s="102">
        <f t="shared" si="3"/>
        <v>78</v>
      </c>
      <c r="I25" s="102"/>
      <c r="J25" s="102">
        <v>118</v>
      </c>
      <c r="K25" s="102">
        <v>55</v>
      </c>
      <c r="L25" s="102">
        <f t="shared" si="4"/>
        <v>63</v>
      </c>
      <c r="M25" s="102"/>
      <c r="N25" s="102">
        <v>106</v>
      </c>
      <c r="O25" s="102">
        <v>48</v>
      </c>
      <c r="P25" s="102">
        <f t="shared" si="5"/>
        <v>58</v>
      </c>
      <c r="Q25" s="102"/>
      <c r="R25" s="102">
        <v>111</v>
      </c>
      <c r="S25" s="102">
        <v>44</v>
      </c>
      <c r="T25" s="102">
        <f t="shared" si="6"/>
        <v>67</v>
      </c>
      <c r="U25" s="102"/>
      <c r="V25" s="102">
        <v>125</v>
      </c>
      <c r="W25" s="102">
        <v>70</v>
      </c>
      <c r="X25" s="102">
        <f t="shared" si="7"/>
        <v>55</v>
      </c>
      <c r="Y25" s="102"/>
      <c r="Z25" s="102">
        <v>101</v>
      </c>
      <c r="AA25" s="102">
        <v>50</v>
      </c>
      <c r="AB25" s="102">
        <f t="shared" si="8"/>
        <v>51</v>
      </c>
    </row>
    <row r="26" spans="1:30" x14ac:dyDescent="0.35">
      <c r="A26" s="95" t="s">
        <v>298</v>
      </c>
      <c r="B26" s="102">
        <f t="shared" si="0"/>
        <v>516</v>
      </c>
      <c r="C26" s="102">
        <f t="shared" si="1"/>
        <v>262</v>
      </c>
      <c r="D26" s="102">
        <f t="shared" si="2"/>
        <v>254</v>
      </c>
      <c r="E26" s="102"/>
      <c r="F26" s="102">
        <v>88</v>
      </c>
      <c r="G26" s="102">
        <v>50</v>
      </c>
      <c r="H26" s="102">
        <f t="shared" si="3"/>
        <v>38</v>
      </c>
      <c r="I26" s="102"/>
      <c r="J26" s="102">
        <v>86</v>
      </c>
      <c r="K26" s="102">
        <v>41</v>
      </c>
      <c r="L26" s="102">
        <f t="shared" si="4"/>
        <v>45</v>
      </c>
      <c r="M26" s="102"/>
      <c r="N26" s="102">
        <v>88</v>
      </c>
      <c r="O26" s="102">
        <v>45</v>
      </c>
      <c r="P26" s="102">
        <f t="shared" si="5"/>
        <v>43</v>
      </c>
      <c r="Q26" s="102"/>
      <c r="R26" s="102">
        <v>86</v>
      </c>
      <c r="S26" s="102">
        <v>37</v>
      </c>
      <c r="T26" s="102">
        <f t="shared" si="6"/>
        <v>49</v>
      </c>
      <c r="U26" s="102"/>
      <c r="V26" s="102">
        <v>76</v>
      </c>
      <c r="W26" s="102">
        <v>40</v>
      </c>
      <c r="X26" s="102">
        <f t="shared" si="7"/>
        <v>36</v>
      </c>
      <c r="Y26" s="102"/>
      <c r="Z26" s="102">
        <v>92</v>
      </c>
      <c r="AA26" s="102">
        <v>49</v>
      </c>
      <c r="AB26" s="102">
        <f t="shared" si="8"/>
        <v>43</v>
      </c>
    </row>
    <row r="27" spans="1:30" x14ac:dyDescent="0.35">
      <c r="A27" s="95" t="s">
        <v>299</v>
      </c>
      <c r="B27" s="102">
        <f t="shared" si="0"/>
        <v>1206</v>
      </c>
      <c r="C27" s="102">
        <f t="shared" si="1"/>
        <v>610</v>
      </c>
      <c r="D27" s="102">
        <f t="shared" si="2"/>
        <v>596</v>
      </c>
      <c r="E27" s="102"/>
      <c r="F27" s="102">
        <v>223</v>
      </c>
      <c r="G27" s="102">
        <v>122</v>
      </c>
      <c r="H27" s="102">
        <f t="shared" si="3"/>
        <v>101</v>
      </c>
      <c r="I27" s="102"/>
      <c r="J27" s="102">
        <v>192</v>
      </c>
      <c r="K27" s="102">
        <v>93</v>
      </c>
      <c r="L27" s="102">
        <f t="shared" si="4"/>
        <v>99</v>
      </c>
      <c r="M27" s="102"/>
      <c r="N27" s="102">
        <v>202</v>
      </c>
      <c r="O27" s="102">
        <v>103</v>
      </c>
      <c r="P27" s="102">
        <f t="shared" si="5"/>
        <v>99</v>
      </c>
      <c r="Q27" s="102"/>
      <c r="R27" s="102">
        <v>210</v>
      </c>
      <c r="S27" s="102">
        <v>112</v>
      </c>
      <c r="T27" s="102">
        <f t="shared" si="6"/>
        <v>98</v>
      </c>
      <c r="U27" s="102"/>
      <c r="V27" s="102">
        <v>208</v>
      </c>
      <c r="W27" s="102">
        <v>98</v>
      </c>
      <c r="X27" s="102">
        <f t="shared" si="7"/>
        <v>110</v>
      </c>
      <c r="Y27" s="102"/>
      <c r="Z27" s="102">
        <v>171</v>
      </c>
      <c r="AA27" s="102">
        <v>82</v>
      </c>
      <c r="AB27" s="102">
        <f t="shared" si="8"/>
        <v>89</v>
      </c>
    </row>
    <row r="28" spans="1:30" x14ac:dyDescent="0.35">
      <c r="A28" s="95" t="s">
        <v>300</v>
      </c>
      <c r="B28" s="102">
        <f t="shared" si="0"/>
        <v>239</v>
      </c>
      <c r="C28" s="102">
        <f t="shared" si="1"/>
        <v>121</v>
      </c>
      <c r="D28" s="102">
        <f t="shared" si="2"/>
        <v>118</v>
      </c>
      <c r="E28" s="102"/>
      <c r="F28" s="102">
        <v>52</v>
      </c>
      <c r="G28" s="102">
        <v>28</v>
      </c>
      <c r="H28" s="102">
        <f t="shared" si="3"/>
        <v>24</v>
      </c>
      <c r="I28" s="102"/>
      <c r="J28" s="102">
        <v>32</v>
      </c>
      <c r="K28" s="102">
        <v>12</v>
      </c>
      <c r="L28" s="102">
        <f t="shared" si="4"/>
        <v>20</v>
      </c>
      <c r="M28" s="102"/>
      <c r="N28" s="102">
        <v>31</v>
      </c>
      <c r="O28" s="102">
        <v>17</v>
      </c>
      <c r="P28" s="102">
        <f t="shared" si="5"/>
        <v>14</v>
      </c>
      <c r="Q28" s="102"/>
      <c r="R28" s="102">
        <v>40</v>
      </c>
      <c r="S28" s="102">
        <v>18</v>
      </c>
      <c r="T28" s="102">
        <f t="shared" si="6"/>
        <v>22</v>
      </c>
      <c r="U28" s="102"/>
      <c r="V28" s="102">
        <v>49</v>
      </c>
      <c r="W28" s="102">
        <v>30</v>
      </c>
      <c r="X28" s="102">
        <f t="shared" si="7"/>
        <v>19</v>
      </c>
      <c r="Y28" s="102"/>
      <c r="Z28" s="102">
        <v>35</v>
      </c>
      <c r="AA28" s="102">
        <v>16</v>
      </c>
      <c r="AB28" s="102">
        <f t="shared" si="8"/>
        <v>19</v>
      </c>
    </row>
    <row r="29" spans="1:30" x14ac:dyDescent="0.35">
      <c r="A29" s="95" t="s">
        <v>301</v>
      </c>
      <c r="B29" s="102">
        <f t="shared" si="0"/>
        <v>833</v>
      </c>
      <c r="C29" s="102">
        <f t="shared" si="1"/>
        <v>451</v>
      </c>
      <c r="D29" s="102">
        <f t="shared" si="2"/>
        <v>382</v>
      </c>
      <c r="E29" s="102"/>
      <c r="F29" s="102">
        <v>164</v>
      </c>
      <c r="G29" s="102">
        <v>94</v>
      </c>
      <c r="H29" s="102">
        <f t="shared" si="3"/>
        <v>70</v>
      </c>
      <c r="I29" s="102"/>
      <c r="J29" s="102">
        <v>135</v>
      </c>
      <c r="K29" s="102">
        <v>75</v>
      </c>
      <c r="L29" s="102">
        <f t="shared" si="4"/>
        <v>60</v>
      </c>
      <c r="M29" s="102"/>
      <c r="N29" s="102">
        <v>151</v>
      </c>
      <c r="O29" s="102">
        <v>84</v>
      </c>
      <c r="P29" s="102">
        <f t="shared" si="5"/>
        <v>67</v>
      </c>
      <c r="Q29" s="102"/>
      <c r="R29" s="102">
        <v>136</v>
      </c>
      <c r="S29" s="102">
        <v>76</v>
      </c>
      <c r="T29" s="102">
        <f t="shared" si="6"/>
        <v>60</v>
      </c>
      <c r="U29" s="102"/>
      <c r="V29" s="102">
        <v>127</v>
      </c>
      <c r="W29" s="102">
        <v>66</v>
      </c>
      <c r="X29" s="102">
        <f t="shared" si="7"/>
        <v>61</v>
      </c>
      <c r="Y29" s="102"/>
      <c r="Z29" s="102">
        <v>120</v>
      </c>
      <c r="AA29" s="102">
        <v>56</v>
      </c>
      <c r="AB29" s="102">
        <f t="shared" si="8"/>
        <v>64</v>
      </c>
    </row>
    <row r="30" spans="1:30" x14ac:dyDescent="0.35">
      <c r="A30" s="95" t="s">
        <v>302</v>
      </c>
      <c r="B30" s="102">
        <f t="shared" si="0"/>
        <v>184</v>
      </c>
      <c r="C30" s="102">
        <f t="shared" si="1"/>
        <v>91</v>
      </c>
      <c r="D30" s="102">
        <f t="shared" si="2"/>
        <v>93</v>
      </c>
      <c r="E30" s="102"/>
      <c r="F30" s="102">
        <v>34</v>
      </c>
      <c r="G30" s="102">
        <v>18</v>
      </c>
      <c r="H30" s="102">
        <f t="shared" si="3"/>
        <v>16</v>
      </c>
      <c r="I30" s="102"/>
      <c r="J30" s="102">
        <v>25</v>
      </c>
      <c r="K30" s="102">
        <v>11</v>
      </c>
      <c r="L30" s="102">
        <f t="shared" si="4"/>
        <v>14</v>
      </c>
      <c r="M30" s="102"/>
      <c r="N30" s="102">
        <v>24</v>
      </c>
      <c r="O30" s="102">
        <v>12</v>
      </c>
      <c r="P30" s="102">
        <f t="shared" si="5"/>
        <v>12</v>
      </c>
      <c r="Q30" s="102"/>
      <c r="R30" s="102">
        <v>35</v>
      </c>
      <c r="S30" s="102">
        <v>17</v>
      </c>
      <c r="T30" s="102">
        <f t="shared" si="6"/>
        <v>18</v>
      </c>
      <c r="U30" s="102"/>
      <c r="V30" s="102">
        <v>34</v>
      </c>
      <c r="W30" s="102">
        <v>18</v>
      </c>
      <c r="X30" s="102">
        <f t="shared" si="7"/>
        <v>16</v>
      </c>
      <c r="Y30" s="102"/>
      <c r="Z30" s="102">
        <v>32</v>
      </c>
      <c r="AA30" s="102">
        <v>15</v>
      </c>
      <c r="AB30" s="102">
        <f t="shared" si="8"/>
        <v>17</v>
      </c>
      <c r="AD30" s="107"/>
    </row>
    <row r="31" spans="1:30" x14ac:dyDescent="0.35">
      <c r="A31" s="95" t="s">
        <v>303</v>
      </c>
      <c r="B31" s="102">
        <f t="shared" si="0"/>
        <v>507</v>
      </c>
      <c r="C31" s="102">
        <f t="shared" si="1"/>
        <v>240</v>
      </c>
      <c r="D31" s="102">
        <f t="shared" si="2"/>
        <v>267</v>
      </c>
      <c r="E31" s="102"/>
      <c r="F31" s="102">
        <v>98</v>
      </c>
      <c r="G31" s="102">
        <v>48</v>
      </c>
      <c r="H31" s="102">
        <f t="shared" si="3"/>
        <v>50</v>
      </c>
      <c r="I31" s="102"/>
      <c r="J31" s="102">
        <v>79</v>
      </c>
      <c r="K31" s="102">
        <v>36</v>
      </c>
      <c r="L31" s="102">
        <f t="shared" si="4"/>
        <v>43</v>
      </c>
      <c r="M31" s="102"/>
      <c r="N31" s="102">
        <v>90</v>
      </c>
      <c r="O31" s="102">
        <v>45</v>
      </c>
      <c r="P31" s="102">
        <f t="shared" si="5"/>
        <v>45</v>
      </c>
      <c r="Q31" s="102"/>
      <c r="R31" s="102">
        <v>89</v>
      </c>
      <c r="S31" s="102">
        <v>41</v>
      </c>
      <c r="T31" s="102">
        <f t="shared" si="6"/>
        <v>48</v>
      </c>
      <c r="U31" s="102"/>
      <c r="V31" s="102">
        <v>79</v>
      </c>
      <c r="W31" s="102">
        <v>39</v>
      </c>
      <c r="X31" s="102">
        <f t="shared" si="7"/>
        <v>40</v>
      </c>
      <c r="Y31" s="102"/>
      <c r="Z31" s="102">
        <v>72</v>
      </c>
      <c r="AA31" s="102">
        <v>31</v>
      </c>
      <c r="AB31" s="102">
        <f t="shared" si="8"/>
        <v>41</v>
      </c>
      <c r="AD31" s="107"/>
    </row>
    <row r="32" spans="1:30" x14ac:dyDescent="0.35">
      <c r="A32" s="95" t="s">
        <v>304</v>
      </c>
      <c r="B32" s="102">
        <f t="shared" si="0"/>
        <v>152</v>
      </c>
      <c r="C32" s="102">
        <f t="shared" si="1"/>
        <v>66</v>
      </c>
      <c r="D32" s="102">
        <f t="shared" si="2"/>
        <v>86</v>
      </c>
      <c r="E32" s="102"/>
      <c r="F32" s="102">
        <v>24</v>
      </c>
      <c r="G32" s="102">
        <v>10</v>
      </c>
      <c r="H32" s="102">
        <f t="shared" si="3"/>
        <v>14</v>
      </c>
      <c r="I32" s="102"/>
      <c r="J32" s="102">
        <v>31</v>
      </c>
      <c r="K32" s="102">
        <v>13</v>
      </c>
      <c r="L32" s="102">
        <f t="shared" si="4"/>
        <v>18</v>
      </c>
      <c r="M32" s="102"/>
      <c r="N32" s="102">
        <v>25</v>
      </c>
      <c r="O32" s="102">
        <v>11</v>
      </c>
      <c r="P32" s="102">
        <f t="shared" si="5"/>
        <v>14</v>
      </c>
      <c r="Q32" s="102"/>
      <c r="R32" s="102">
        <v>28</v>
      </c>
      <c r="S32" s="102">
        <v>11</v>
      </c>
      <c r="T32" s="102">
        <f t="shared" si="6"/>
        <v>17</v>
      </c>
      <c r="U32" s="102"/>
      <c r="V32" s="102">
        <v>21</v>
      </c>
      <c r="W32" s="102">
        <v>14</v>
      </c>
      <c r="X32" s="102">
        <f t="shared" si="7"/>
        <v>7</v>
      </c>
      <c r="Y32" s="102"/>
      <c r="Z32" s="102">
        <v>23</v>
      </c>
      <c r="AA32" s="102">
        <v>7</v>
      </c>
      <c r="AB32" s="102">
        <f t="shared" si="8"/>
        <v>16</v>
      </c>
      <c r="AD32" s="107"/>
    </row>
    <row r="33" spans="1:30" x14ac:dyDescent="0.35">
      <c r="A33" s="95" t="s">
        <v>305</v>
      </c>
      <c r="B33" s="102">
        <f t="shared" si="0"/>
        <v>219</v>
      </c>
      <c r="C33" s="102">
        <f t="shared" si="1"/>
        <v>110</v>
      </c>
      <c r="D33" s="102">
        <f t="shared" si="2"/>
        <v>109</v>
      </c>
      <c r="E33" s="102"/>
      <c r="F33" s="102">
        <v>49</v>
      </c>
      <c r="G33" s="102">
        <v>22</v>
      </c>
      <c r="H33" s="102">
        <f t="shared" si="3"/>
        <v>27</v>
      </c>
      <c r="I33" s="102"/>
      <c r="J33" s="102">
        <v>38</v>
      </c>
      <c r="K33" s="102">
        <v>17</v>
      </c>
      <c r="L33" s="102">
        <f t="shared" si="4"/>
        <v>21</v>
      </c>
      <c r="M33" s="102"/>
      <c r="N33" s="102">
        <v>36</v>
      </c>
      <c r="O33" s="102">
        <v>18</v>
      </c>
      <c r="P33" s="102">
        <f t="shared" si="5"/>
        <v>18</v>
      </c>
      <c r="Q33" s="102"/>
      <c r="R33" s="102">
        <v>36</v>
      </c>
      <c r="S33" s="102">
        <v>21</v>
      </c>
      <c r="T33" s="102">
        <f t="shared" si="6"/>
        <v>15</v>
      </c>
      <c r="U33" s="102"/>
      <c r="V33" s="102">
        <v>31</v>
      </c>
      <c r="W33" s="102">
        <v>15</v>
      </c>
      <c r="X33" s="102">
        <f t="shared" si="7"/>
        <v>16</v>
      </c>
      <c r="Y33" s="102"/>
      <c r="Z33" s="102">
        <v>29</v>
      </c>
      <c r="AA33" s="102">
        <v>17</v>
      </c>
      <c r="AB33" s="102">
        <f t="shared" si="8"/>
        <v>12</v>
      </c>
      <c r="AD33" s="107"/>
    </row>
    <row r="34" spans="1:30" x14ac:dyDescent="0.35">
      <c r="A34" s="95" t="s">
        <v>306</v>
      </c>
      <c r="B34" s="102">
        <f t="shared" si="0"/>
        <v>883</v>
      </c>
      <c r="C34" s="102">
        <f t="shared" si="1"/>
        <v>458</v>
      </c>
      <c r="D34" s="102">
        <f t="shared" si="2"/>
        <v>425</v>
      </c>
      <c r="E34" s="102"/>
      <c r="F34" s="102">
        <v>150</v>
      </c>
      <c r="G34" s="102">
        <v>82</v>
      </c>
      <c r="H34" s="102">
        <f t="shared" si="3"/>
        <v>68</v>
      </c>
      <c r="I34" s="102"/>
      <c r="J34" s="102">
        <v>137</v>
      </c>
      <c r="K34" s="102">
        <v>78</v>
      </c>
      <c r="L34" s="102">
        <f t="shared" si="4"/>
        <v>59</v>
      </c>
      <c r="M34" s="102"/>
      <c r="N34" s="102">
        <v>159</v>
      </c>
      <c r="O34" s="102">
        <v>77</v>
      </c>
      <c r="P34" s="102">
        <f t="shared" si="5"/>
        <v>82</v>
      </c>
      <c r="Q34" s="102"/>
      <c r="R34" s="102">
        <v>153</v>
      </c>
      <c r="S34" s="102">
        <v>74</v>
      </c>
      <c r="T34" s="102">
        <f t="shared" si="6"/>
        <v>79</v>
      </c>
      <c r="U34" s="102"/>
      <c r="V34" s="102">
        <v>152</v>
      </c>
      <c r="W34" s="102">
        <v>79</v>
      </c>
      <c r="X34" s="102">
        <f t="shared" si="7"/>
        <v>73</v>
      </c>
      <c r="Y34" s="102"/>
      <c r="Z34" s="102">
        <v>132</v>
      </c>
      <c r="AA34" s="102">
        <v>68</v>
      </c>
      <c r="AB34" s="102">
        <f t="shared" si="8"/>
        <v>64</v>
      </c>
      <c r="AD34" s="107"/>
    </row>
    <row r="35" spans="1:30" ht="15" thickBot="1" x14ac:dyDescent="0.4">
      <c r="A35" s="123" t="s">
        <v>307</v>
      </c>
      <c r="B35" s="103">
        <f t="shared" si="0"/>
        <v>915</v>
      </c>
      <c r="C35" s="103">
        <f t="shared" si="1"/>
        <v>469</v>
      </c>
      <c r="D35" s="103">
        <f t="shared" si="2"/>
        <v>446</v>
      </c>
      <c r="E35" s="103"/>
      <c r="F35" s="103">
        <v>166</v>
      </c>
      <c r="G35" s="103">
        <v>88</v>
      </c>
      <c r="H35" s="103">
        <f t="shared" si="3"/>
        <v>78</v>
      </c>
      <c r="I35" s="103"/>
      <c r="J35" s="103">
        <v>183</v>
      </c>
      <c r="K35" s="103">
        <v>103</v>
      </c>
      <c r="L35" s="103">
        <f t="shared" si="4"/>
        <v>80</v>
      </c>
      <c r="M35" s="103"/>
      <c r="N35" s="103">
        <v>159</v>
      </c>
      <c r="O35" s="103">
        <v>71</v>
      </c>
      <c r="P35" s="103">
        <f t="shared" si="5"/>
        <v>88</v>
      </c>
      <c r="Q35" s="103"/>
      <c r="R35" s="103">
        <v>149</v>
      </c>
      <c r="S35" s="103">
        <v>75</v>
      </c>
      <c r="T35" s="103">
        <f t="shared" si="6"/>
        <v>74</v>
      </c>
      <c r="U35" s="103"/>
      <c r="V35" s="103">
        <v>126</v>
      </c>
      <c r="W35" s="103">
        <v>57</v>
      </c>
      <c r="X35" s="103">
        <f t="shared" si="7"/>
        <v>69</v>
      </c>
      <c r="Y35" s="103"/>
      <c r="Z35" s="103">
        <v>132</v>
      </c>
      <c r="AA35" s="103">
        <v>75</v>
      </c>
      <c r="AB35" s="103">
        <f t="shared" si="8"/>
        <v>57</v>
      </c>
      <c r="AD35" s="107"/>
    </row>
    <row r="36" spans="1:30" x14ac:dyDescent="0.35">
      <c r="A36" s="223" t="s">
        <v>249</v>
      </c>
      <c r="B36" s="223"/>
      <c r="C36" s="223"/>
      <c r="D36" s="223"/>
      <c r="E36" s="223"/>
      <c r="F36" s="223"/>
      <c r="G36" s="223"/>
      <c r="H36" s="223"/>
      <c r="I36" s="223"/>
      <c r="J36" s="223"/>
      <c r="K36" s="223"/>
      <c r="L36" s="223"/>
      <c r="M36" s="223"/>
      <c r="N36" s="223"/>
      <c r="O36" s="223"/>
      <c r="P36" s="223"/>
      <c r="Q36" s="223"/>
      <c r="R36" s="223"/>
      <c r="S36" s="223"/>
      <c r="T36" s="223"/>
      <c r="U36" s="223"/>
      <c r="V36" s="223"/>
      <c r="W36" s="223"/>
      <c r="X36" s="223"/>
      <c r="Y36" s="223"/>
      <c r="Z36" s="223"/>
      <c r="AA36" s="223"/>
      <c r="AB36" s="223"/>
      <c r="AD36" s="107"/>
    </row>
    <row r="37" spans="1:30" x14ac:dyDescent="0.35">
      <c r="AD37" s="107"/>
    </row>
    <row r="38" spans="1:30" x14ac:dyDescent="0.35">
      <c r="AD38" s="107"/>
    </row>
    <row r="39" spans="1:30" x14ac:dyDescent="0.35">
      <c r="AD39" s="107"/>
    </row>
    <row r="40" spans="1:30" x14ac:dyDescent="0.35">
      <c r="AD40" s="107"/>
    </row>
    <row r="41" spans="1:30" x14ac:dyDescent="0.35">
      <c r="AD41" s="107"/>
    </row>
    <row r="42" spans="1:30" x14ac:dyDescent="0.35">
      <c r="AD42" s="107"/>
    </row>
    <row r="43" spans="1:30" x14ac:dyDescent="0.35">
      <c r="AD43" s="107"/>
    </row>
    <row r="44" spans="1:30" x14ac:dyDescent="0.35">
      <c r="AD44" s="107"/>
    </row>
    <row r="45" spans="1:30" x14ac:dyDescent="0.35">
      <c r="AD45" s="107"/>
    </row>
  </sheetData>
  <mergeCells count="15">
    <mergeCell ref="AD2:AD3"/>
    <mergeCell ref="A36:AB36"/>
    <mergeCell ref="R7:T7"/>
    <mergeCell ref="V7:X7"/>
    <mergeCell ref="Z7:AB7"/>
    <mergeCell ref="A7:A8"/>
    <mergeCell ref="B7:D7"/>
    <mergeCell ref="F7:H7"/>
    <mergeCell ref="J7:L7"/>
    <mergeCell ref="N7:P7"/>
    <mergeCell ref="A1:AB1"/>
    <mergeCell ref="A2:AB2"/>
    <mergeCell ref="A3:AB3"/>
    <mergeCell ref="A4:AB4"/>
    <mergeCell ref="A5:AB5"/>
  </mergeCells>
  <hyperlinks>
    <hyperlink ref="AD2" location="INDICE!A1" display="INDICE" xr:uid="{EAD26A40-9CBC-4F6D-AF71-A5BD460B53CD}"/>
    <hyperlink ref="AD2:AD3" location="CONTENIDO!A1" display="Contenido" xr:uid="{4473B9CE-18A1-46FF-B554-A44845DCC762}"/>
  </hyperlinks>
  <pageMargins left="0.7" right="0.7" top="0.75" bottom="0.75" header="0.3" footer="0.3"/>
  <pageSetup paperSize="9" scale="63" orientation="landscape" r:id="rId1"/>
  <ignoredErrors>
    <ignoredError sqref="D24" formula="1"/>
  </ignoredError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20CB19-9C00-49FD-9ADF-86A64E9C2C43}">
  <sheetPr>
    <tabColor rgb="FFF2DAB1"/>
    <pageSetUpPr fitToPage="1"/>
  </sheetPr>
  <dimension ref="A1:AD45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D18" sqref="D18"/>
    </sheetView>
  </sheetViews>
  <sheetFormatPr baseColWidth="10" defaultColWidth="11.453125" defaultRowHeight="14.5" x14ac:dyDescent="0.35"/>
  <cols>
    <col min="1" max="1" width="18.54296875" style="113" customWidth="1"/>
    <col min="2" max="4" width="8.453125" customWidth="1"/>
    <col min="5" max="5" width="1.453125" customWidth="1"/>
    <col min="6" max="8" width="8.453125" customWidth="1"/>
    <col min="9" max="9" width="1.81640625" customWidth="1"/>
    <col min="10" max="12" width="8.453125" customWidth="1"/>
    <col min="13" max="13" width="1.81640625" customWidth="1"/>
    <col min="14" max="16" width="8.453125" customWidth="1"/>
    <col min="17" max="17" width="1.54296875" customWidth="1"/>
    <col min="18" max="20" width="8.453125" customWidth="1"/>
    <col min="21" max="21" width="1.54296875" customWidth="1"/>
    <col min="22" max="24" width="8.453125" customWidth="1"/>
    <col min="25" max="25" width="1.54296875" customWidth="1"/>
    <col min="26" max="28" width="8.453125" customWidth="1"/>
  </cols>
  <sheetData>
    <row r="1" spans="1:30" x14ac:dyDescent="0.35">
      <c r="A1" s="230" t="s">
        <v>321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310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320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D5" s="36"/>
    </row>
    <row r="6" spans="1:30" x14ac:dyDescent="0.35">
      <c r="A6" s="124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D6" s="36"/>
    </row>
    <row r="7" spans="1:30" x14ac:dyDescent="0.35">
      <c r="A7" s="235" t="s">
        <v>281</v>
      </c>
      <c r="B7" s="229" t="s">
        <v>214</v>
      </c>
      <c r="C7" s="229"/>
      <c r="D7" s="229"/>
      <c r="E7" s="16"/>
      <c r="F7" s="229" t="s">
        <v>216</v>
      </c>
      <c r="G7" s="229"/>
      <c r="H7" s="229"/>
      <c r="I7" s="16"/>
      <c r="J7" s="229" t="s">
        <v>217</v>
      </c>
      <c r="K7" s="229"/>
      <c r="L7" s="229"/>
      <c r="M7" s="16"/>
      <c r="N7" s="229" t="s">
        <v>218</v>
      </c>
      <c r="O7" s="229"/>
      <c r="P7" s="229"/>
      <c r="Q7" s="16"/>
      <c r="R7" s="229" t="s">
        <v>220</v>
      </c>
      <c r="S7" s="229"/>
      <c r="T7" s="229"/>
      <c r="U7" s="16"/>
      <c r="V7" s="229" t="s">
        <v>221</v>
      </c>
      <c r="W7" s="229"/>
      <c r="X7" s="229"/>
      <c r="Y7" s="16"/>
      <c r="Z7" s="229" t="s">
        <v>222</v>
      </c>
      <c r="AA7" s="229"/>
      <c r="AB7" s="229"/>
      <c r="AD7" s="36"/>
    </row>
    <row r="8" spans="1:30" x14ac:dyDescent="0.35">
      <c r="A8" s="235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D8" s="36"/>
    </row>
    <row r="9" spans="1:30" s="22" customFormat="1" x14ac:dyDescent="0.35">
      <c r="A9" s="110"/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D9" s="107"/>
    </row>
    <row r="10" spans="1:30" s="22" customFormat="1" x14ac:dyDescent="0.35">
      <c r="A10" s="110" t="s">
        <v>214</v>
      </c>
      <c r="B10" s="75">
        <v>99.4777805674115</v>
      </c>
      <c r="C10" s="75">
        <v>99.357591212240095</v>
      </c>
      <c r="D10" s="75">
        <v>99.603868710772716</v>
      </c>
      <c r="E10" s="75">
        <v>0</v>
      </c>
      <c r="F10" s="75">
        <v>99.587004405286336</v>
      </c>
      <c r="G10" s="75">
        <v>99.574354881617452</v>
      </c>
      <c r="H10" s="75">
        <v>99.600570613409417</v>
      </c>
      <c r="I10" s="75"/>
      <c r="J10" s="75">
        <v>99.234280665586809</v>
      </c>
      <c r="K10" s="75">
        <v>99.114032580737359</v>
      </c>
      <c r="L10" s="75">
        <v>99.362089914945315</v>
      </c>
      <c r="M10" s="75"/>
      <c r="N10" s="75">
        <v>99.618786215309541</v>
      </c>
      <c r="O10" s="75">
        <v>99.459945994599465</v>
      </c>
      <c r="P10" s="75">
        <v>99.782945736434101</v>
      </c>
      <c r="Q10" s="75">
        <v>0</v>
      </c>
      <c r="R10" s="75">
        <v>99.509731094933883</v>
      </c>
      <c r="S10" s="75">
        <v>99.363241678726482</v>
      </c>
      <c r="T10" s="75">
        <v>99.664224664224662</v>
      </c>
      <c r="U10" s="75">
        <v>0</v>
      </c>
      <c r="V10" s="75">
        <v>99.453722491025445</v>
      </c>
      <c r="W10" s="75">
        <v>99.262219489701806</v>
      </c>
      <c r="X10" s="75">
        <v>99.651236525047565</v>
      </c>
      <c r="Y10" s="75">
        <v>0</v>
      </c>
      <c r="Z10" s="75">
        <v>99.457147557164006</v>
      </c>
      <c r="AA10" s="75">
        <v>99.353378596831561</v>
      </c>
      <c r="AB10" s="75">
        <v>99.564634963161424</v>
      </c>
      <c r="AD10" s="107"/>
    </row>
    <row r="11" spans="1:30" s="22" customFormat="1" x14ac:dyDescent="0.35">
      <c r="A11" s="110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D11" s="107"/>
    </row>
    <row r="12" spans="1:30" x14ac:dyDescent="0.35">
      <c r="A12" s="95" t="s">
        <v>282</v>
      </c>
      <c r="B12" s="63">
        <v>99.378573204076559</v>
      </c>
      <c r="C12" s="63">
        <v>99.099526066350705</v>
      </c>
      <c r="D12" s="63">
        <v>99.686356508102463</v>
      </c>
      <c r="E12" s="63"/>
      <c r="F12" s="63">
        <v>99.568345323740999</v>
      </c>
      <c r="G12" s="63">
        <v>99.447513812154696</v>
      </c>
      <c r="H12" s="63">
        <v>99.699699699699693</v>
      </c>
      <c r="I12" s="63"/>
      <c r="J12" s="63">
        <v>99.423631123919307</v>
      </c>
      <c r="K12" s="63">
        <v>99.487179487179489</v>
      </c>
      <c r="L12" s="63">
        <v>99.342105263157904</v>
      </c>
      <c r="M12" s="63"/>
      <c r="N12" s="63">
        <v>100</v>
      </c>
      <c r="O12" s="63">
        <v>100</v>
      </c>
      <c r="P12" s="63">
        <v>100</v>
      </c>
      <c r="Q12" s="63"/>
      <c r="R12" s="63">
        <v>99.144079885877318</v>
      </c>
      <c r="S12" s="63">
        <v>98.641304347826093</v>
      </c>
      <c r="T12" s="63">
        <v>99.699699699699693</v>
      </c>
      <c r="U12" s="63"/>
      <c r="V12" s="63">
        <v>99.402985074626869</v>
      </c>
      <c r="W12" s="63">
        <v>98.82005899705014</v>
      </c>
      <c r="X12" s="63">
        <v>100</v>
      </c>
      <c r="Y12" s="63"/>
      <c r="Z12" s="63">
        <v>98.746081504702204</v>
      </c>
      <c r="AA12" s="63">
        <v>98.181818181818187</v>
      </c>
      <c r="AB12" s="63">
        <v>99.350649350649363</v>
      </c>
      <c r="AD12" s="22"/>
    </row>
    <row r="13" spans="1:30" x14ac:dyDescent="0.35">
      <c r="A13" s="95" t="s">
        <v>283</v>
      </c>
      <c r="B13" s="63">
        <v>99.170788478324127</v>
      </c>
      <c r="C13" s="63">
        <v>98.867497168742929</v>
      </c>
      <c r="D13" s="63">
        <v>99.49132256134051</v>
      </c>
      <c r="E13" s="63"/>
      <c r="F13" s="63">
        <v>99.44</v>
      </c>
      <c r="G13" s="63">
        <v>99.068322981366464</v>
      </c>
      <c r="H13" s="63">
        <v>99.834983498349843</v>
      </c>
      <c r="I13" s="63"/>
      <c r="J13" s="63">
        <v>98.867595818815332</v>
      </c>
      <c r="K13" s="63">
        <v>98.4375</v>
      </c>
      <c r="L13" s="63">
        <v>99.300699300699307</v>
      </c>
      <c r="M13" s="63"/>
      <c r="N13" s="63">
        <v>99.631336405529964</v>
      </c>
      <c r="O13" s="63">
        <v>99.458483754512642</v>
      </c>
      <c r="P13" s="63">
        <v>99.811676082862519</v>
      </c>
      <c r="Q13" s="63"/>
      <c r="R13" s="63">
        <v>99.045967042497836</v>
      </c>
      <c r="S13" s="63">
        <v>98.821548821548816</v>
      </c>
      <c r="T13" s="63">
        <v>99.284436493738809</v>
      </c>
      <c r="U13" s="63"/>
      <c r="V13" s="63">
        <v>99.045138888888886</v>
      </c>
      <c r="W13" s="63">
        <v>98.662207357859529</v>
      </c>
      <c r="X13" s="63">
        <v>99.458483754512642</v>
      </c>
      <c r="Y13" s="63"/>
      <c r="Z13" s="63">
        <v>98.987108655616936</v>
      </c>
      <c r="AA13" s="63">
        <v>98.763250883392232</v>
      </c>
      <c r="AB13" s="63">
        <v>99.230769230769226</v>
      </c>
    </row>
    <row r="14" spans="1:30" x14ac:dyDescent="0.35">
      <c r="A14" s="95" t="s">
        <v>284</v>
      </c>
      <c r="B14" s="63">
        <v>99.578592498946477</v>
      </c>
      <c r="C14" s="63">
        <v>99.541284403669721</v>
      </c>
      <c r="D14" s="63">
        <v>99.616695059625215</v>
      </c>
      <c r="E14" s="63"/>
      <c r="F14" s="63">
        <v>99.50248756218906</v>
      </c>
      <c r="G14" s="63">
        <v>99.251870324189525</v>
      </c>
      <c r="H14" s="63">
        <v>99.75186104218362</v>
      </c>
      <c r="I14" s="63"/>
      <c r="J14" s="63">
        <v>99.754299754299751</v>
      </c>
      <c r="K14" s="63">
        <v>99.759615384615387</v>
      </c>
      <c r="L14" s="63">
        <v>99.748743718592976</v>
      </c>
      <c r="M14" s="63"/>
      <c r="N14" s="63">
        <v>99.483870967741936</v>
      </c>
      <c r="O14" s="63">
        <v>99.498746867167924</v>
      </c>
      <c r="P14" s="63">
        <v>99.468085106382972</v>
      </c>
      <c r="Q14" s="63"/>
      <c r="R14" s="63">
        <v>99.363867684478365</v>
      </c>
      <c r="S14" s="63">
        <v>99.504950495049499</v>
      </c>
      <c r="T14" s="63">
        <v>99.214659685863865</v>
      </c>
      <c r="U14" s="63"/>
      <c r="V14" s="63">
        <v>99.745547073791357</v>
      </c>
      <c r="W14" s="63">
        <v>99.752475247524757</v>
      </c>
      <c r="X14" s="63">
        <v>99.738219895287955</v>
      </c>
      <c r="Y14" s="63"/>
      <c r="Z14" s="63">
        <v>99.615877080665811</v>
      </c>
      <c r="AA14" s="63">
        <v>99.465240641711233</v>
      </c>
      <c r="AB14" s="63">
        <v>99.754299754299751</v>
      </c>
    </row>
    <row r="15" spans="1:30" x14ac:dyDescent="0.35">
      <c r="A15" s="95" t="s">
        <v>285</v>
      </c>
      <c r="B15" s="63">
        <v>98.434879821129115</v>
      </c>
      <c r="C15" s="63">
        <v>98.728813559322035</v>
      </c>
      <c r="D15" s="63">
        <v>98.106508875739635</v>
      </c>
      <c r="E15" s="63"/>
      <c r="F15" s="63">
        <v>98.639455782312922</v>
      </c>
      <c r="G15" s="63">
        <v>99.371069182389931</v>
      </c>
      <c r="H15" s="63">
        <v>97.777777777777771</v>
      </c>
      <c r="I15" s="63"/>
      <c r="J15" s="63">
        <v>98.366013071895424</v>
      </c>
      <c r="K15" s="63">
        <v>99.393939393939391</v>
      </c>
      <c r="L15" s="63">
        <v>97.163120567375884</v>
      </c>
      <c r="M15" s="63"/>
      <c r="N15" s="63">
        <v>98.746081504702204</v>
      </c>
      <c r="O15" s="63">
        <v>97.61904761904762</v>
      </c>
      <c r="P15" s="63">
        <v>100</v>
      </c>
      <c r="Q15" s="63"/>
      <c r="R15" s="63">
        <v>99.348534201954394</v>
      </c>
      <c r="S15" s="63">
        <v>99.363057324840767</v>
      </c>
      <c r="T15" s="63">
        <v>99.333333333333329</v>
      </c>
      <c r="U15" s="63"/>
      <c r="V15" s="63">
        <v>96.969696969696969</v>
      </c>
      <c r="W15" s="63">
        <v>98.101265822784811</v>
      </c>
      <c r="X15" s="63">
        <v>95.683453237410077</v>
      </c>
      <c r="Y15" s="63"/>
      <c r="Z15" s="63">
        <v>98.496240601503757</v>
      </c>
      <c r="AA15" s="63">
        <v>98.540145985401466</v>
      </c>
      <c r="AB15" s="63">
        <v>98.449612403100772</v>
      </c>
    </row>
    <row r="16" spans="1:30" x14ac:dyDescent="0.35">
      <c r="A16" s="95" t="s">
        <v>286</v>
      </c>
      <c r="B16" s="63">
        <v>100</v>
      </c>
      <c r="C16" s="63">
        <v>100</v>
      </c>
      <c r="D16" s="63">
        <v>100</v>
      </c>
      <c r="E16" s="63"/>
      <c r="F16" s="63">
        <v>100</v>
      </c>
      <c r="G16" s="63">
        <v>100</v>
      </c>
      <c r="H16" s="63">
        <v>100</v>
      </c>
      <c r="I16" s="63"/>
      <c r="J16" s="63">
        <v>100</v>
      </c>
      <c r="K16" s="63">
        <v>100</v>
      </c>
      <c r="L16" s="63">
        <v>100</v>
      </c>
      <c r="M16" s="63"/>
      <c r="N16" s="63">
        <v>100</v>
      </c>
      <c r="O16" s="63">
        <v>100</v>
      </c>
      <c r="P16" s="63">
        <v>100</v>
      </c>
      <c r="Q16" s="63"/>
      <c r="R16" s="63">
        <v>100</v>
      </c>
      <c r="S16" s="63">
        <v>100</v>
      </c>
      <c r="T16" s="63">
        <v>100</v>
      </c>
      <c r="U16" s="63"/>
      <c r="V16" s="63">
        <v>100</v>
      </c>
      <c r="W16" s="63">
        <v>100</v>
      </c>
      <c r="X16" s="63">
        <v>100</v>
      </c>
      <c r="Y16" s="63"/>
      <c r="Z16" s="63">
        <v>100</v>
      </c>
      <c r="AA16" s="63">
        <v>100</v>
      </c>
      <c r="AB16" s="63">
        <v>100</v>
      </c>
    </row>
    <row r="17" spans="1:30" x14ac:dyDescent="0.35">
      <c r="A17" s="95" t="s">
        <v>287</v>
      </c>
      <c r="B17" s="63">
        <v>100</v>
      </c>
      <c r="C17" s="63">
        <v>100</v>
      </c>
      <c r="D17" s="63">
        <v>100</v>
      </c>
      <c r="E17" s="63"/>
      <c r="F17" s="63">
        <v>100</v>
      </c>
      <c r="G17" s="63">
        <v>100</v>
      </c>
      <c r="H17" s="63">
        <v>100</v>
      </c>
      <c r="I17" s="63"/>
      <c r="J17" s="63">
        <v>100</v>
      </c>
      <c r="K17" s="63">
        <v>100</v>
      </c>
      <c r="L17" s="63">
        <v>100</v>
      </c>
      <c r="M17" s="63"/>
      <c r="N17" s="63">
        <v>100</v>
      </c>
      <c r="O17" s="63">
        <v>100</v>
      </c>
      <c r="P17" s="63">
        <v>100</v>
      </c>
      <c r="Q17" s="63"/>
      <c r="R17" s="63">
        <v>100</v>
      </c>
      <c r="S17" s="63">
        <v>100</v>
      </c>
      <c r="T17" s="63">
        <v>100</v>
      </c>
      <c r="U17" s="63"/>
      <c r="V17" s="63">
        <v>100</v>
      </c>
      <c r="W17" s="63">
        <v>100</v>
      </c>
      <c r="X17" s="63">
        <v>100</v>
      </c>
      <c r="Y17" s="63"/>
      <c r="Z17" s="63">
        <v>100</v>
      </c>
      <c r="AA17" s="63">
        <v>100</v>
      </c>
      <c r="AB17" s="63">
        <v>100</v>
      </c>
    </row>
    <row r="18" spans="1:30" x14ac:dyDescent="0.35">
      <c r="A18" s="95" t="s">
        <v>289</v>
      </c>
      <c r="B18" s="63">
        <v>99.878846619820692</v>
      </c>
      <c r="C18" s="63">
        <v>99.90453460620526</v>
      </c>
      <c r="D18" s="63">
        <v>99.852362204724415</v>
      </c>
      <c r="E18" s="63"/>
      <c r="F18" s="63">
        <v>99.761336515513122</v>
      </c>
      <c r="G18" s="63">
        <v>100</v>
      </c>
      <c r="H18" s="63">
        <v>99.5</v>
      </c>
      <c r="I18" s="63"/>
      <c r="J18" s="63">
        <v>100</v>
      </c>
      <c r="K18" s="63">
        <v>100</v>
      </c>
      <c r="L18" s="63">
        <v>100</v>
      </c>
      <c r="M18" s="63"/>
      <c r="N18" s="63">
        <v>99.706314243759181</v>
      </c>
      <c r="O18" s="63">
        <v>99.689440993788821</v>
      </c>
      <c r="P18" s="63">
        <v>99.721448467966582</v>
      </c>
      <c r="Q18" s="63"/>
      <c r="R18" s="63">
        <v>100</v>
      </c>
      <c r="S18" s="63">
        <v>100</v>
      </c>
      <c r="T18" s="63">
        <v>100</v>
      </c>
      <c r="U18" s="63"/>
      <c r="V18" s="63">
        <v>99.837662337662337</v>
      </c>
      <c r="W18" s="63">
        <v>99.641577060931894</v>
      </c>
      <c r="X18" s="63">
        <v>100</v>
      </c>
      <c r="Y18" s="63"/>
      <c r="Z18" s="63">
        <v>100</v>
      </c>
      <c r="AA18" s="63">
        <v>100</v>
      </c>
      <c r="AB18" s="63">
        <v>100</v>
      </c>
    </row>
    <row r="19" spans="1:30" x14ac:dyDescent="0.35">
      <c r="A19" s="95" t="s">
        <v>290</v>
      </c>
      <c r="B19" s="63">
        <v>100</v>
      </c>
      <c r="C19" s="63">
        <v>100</v>
      </c>
      <c r="D19" s="63">
        <v>100</v>
      </c>
      <c r="E19" s="63"/>
      <c r="F19" s="63">
        <v>100</v>
      </c>
      <c r="G19" s="63">
        <v>100</v>
      </c>
      <c r="H19" s="63">
        <v>100</v>
      </c>
      <c r="I19" s="63"/>
      <c r="J19" s="63">
        <v>100</v>
      </c>
      <c r="K19" s="63">
        <v>100</v>
      </c>
      <c r="L19" s="63">
        <v>100</v>
      </c>
      <c r="M19" s="63"/>
      <c r="N19" s="63">
        <v>100</v>
      </c>
      <c r="O19" s="63">
        <v>100</v>
      </c>
      <c r="P19" s="63">
        <v>100</v>
      </c>
      <c r="Q19" s="63"/>
      <c r="R19" s="63">
        <v>100</v>
      </c>
      <c r="S19" s="63">
        <v>100</v>
      </c>
      <c r="T19" s="63">
        <v>100</v>
      </c>
      <c r="U19" s="63"/>
      <c r="V19" s="63">
        <v>100</v>
      </c>
      <c r="W19" s="63">
        <v>100</v>
      </c>
      <c r="X19" s="63">
        <v>100</v>
      </c>
      <c r="Y19" s="63"/>
      <c r="Z19" s="63">
        <v>100</v>
      </c>
      <c r="AA19" s="63">
        <v>100</v>
      </c>
      <c r="AB19" s="63">
        <v>100</v>
      </c>
    </row>
    <row r="20" spans="1:30" x14ac:dyDescent="0.35">
      <c r="A20" s="95" t="s">
        <v>291</v>
      </c>
      <c r="B20" s="63">
        <v>98.095238095238088</v>
      </c>
      <c r="C20" s="63">
        <v>97.790055248618785</v>
      </c>
      <c r="D20" s="63">
        <v>98.391420911528144</v>
      </c>
      <c r="E20" s="63"/>
      <c r="F20" s="63">
        <v>100</v>
      </c>
      <c r="G20" s="63">
        <v>100</v>
      </c>
      <c r="H20" s="63">
        <v>100</v>
      </c>
      <c r="I20" s="63"/>
      <c r="J20" s="63">
        <v>94.520547945205479</v>
      </c>
      <c r="K20" s="63">
        <v>94.805194805194802</v>
      </c>
      <c r="L20" s="63">
        <v>94.20289855072464</v>
      </c>
      <c r="M20" s="63"/>
      <c r="N20" s="63">
        <v>96.330275229357795</v>
      </c>
      <c r="O20" s="63">
        <v>95.454545454545453</v>
      </c>
      <c r="P20" s="63">
        <v>96.92307692307692</v>
      </c>
      <c r="Q20" s="63"/>
      <c r="R20" s="63">
        <v>99.173553719008268</v>
      </c>
      <c r="S20" s="63">
        <v>98.461538461538467</v>
      </c>
      <c r="T20" s="63">
        <v>100</v>
      </c>
      <c r="U20" s="63"/>
      <c r="V20" s="63">
        <v>99.1869918699187</v>
      </c>
      <c r="W20" s="63">
        <v>98.333333333333329</v>
      </c>
      <c r="X20" s="63">
        <v>100</v>
      </c>
      <c r="Y20" s="63"/>
      <c r="Z20" s="63">
        <v>100</v>
      </c>
      <c r="AA20" s="63">
        <v>100</v>
      </c>
      <c r="AB20" s="63">
        <v>100</v>
      </c>
    </row>
    <row r="21" spans="1:30" x14ac:dyDescent="0.35">
      <c r="A21" s="122" t="s">
        <v>293</v>
      </c>
      <c r="B21" s="63">
        <v>99.527186761229316</v>
      </c>
      <c r="C21" s="63">
        <v>99.413298565840932</v>
      </c>
      <c r="D21" s="63">
        <v>99.649614576033642</v>
      </c>
      <c r="E21" s="63"/>
      <c r="F21" s="63">
        <v>99.819168173598555</v>
      </c>
      <c r="G21" s="63">
        <v>99.645390070921991</v>
      </c>
      <c r="H21" s="63">
        <v>100</v>
      </c>
      <c r="I21" s="63"/>
      <c r="J21" s="63">
        <v>98.973305954825463</v>
      </c>
      <c r="K21" s="63">
        <v>98.818897637795274</v>
      </c>
      <c r="L21" s="63">
        <v>99.141630901287556</v>
      </c>
      <c r="M21" s="63"/>
      <c r="N21" s="63">
        <v>99.605522682445752</v>
      </c>
      <c r="O21" s="63">
        <v>99.239543726235752</v>
      </c>
      <c r="P21" s="63">
        <v>100</v>
      </c>
      <c r="Q21" s="63"/>
      <c r="R21" s="63">
        <v>99.416342412451371</v>
      </c>
      <c r="S21" s="63">
        <v>99.250936329588015</v>
      </c>
      <c r="T21" s="63">
        <v>99.595141700404852</v>
      </c>
      <c r="U21" s="63"/>
      <c r="V21" s="63">
        <v>99.772209567198175</v>
      </c>
      <c r="W21" s="63">
        <v>99.574468085106389</v>
      </c>
      <c r="X21" s="63">
        <v>100</v>
      </c>
      <c r="Y21" s="63"/>
      <c r="Z21" s="63">
        <v>99.566160520607369</v>
      </c>
      <c r="AA21" s="63">
        <v>100</v>
      </c>
      <c r="AB21" s="63">
        <v>99.122807017543863</v>
      </c>
    </row>
    <row r="22" spans="1:30" x14ac:dyDescent="0.35">
      <c r="A22" s="95" t="s">
        <v>294</v>
      </c>
      <c r="B22" s="63">
        <v>100</v>
      </c>
      <c r="C22" s="63">
        <v>100</v>
      </c>
      <c r="D22" s="63">
        <v>100</v>
      </c>
      <c r="E22" s="63"/>
      <c r="F22" s="63">
        <v>100</v>
      </c>
      <c r="G22" s="63">
        <v>100</v>
      </c>
      <c r="H22" s="63">
        <v>100</v>
      </c>
      <c r="I22" s="63"/>
      <c r="J22" s="63">
        <v>100</v>
      </c>
      <c r="K22" s="63">
        <v>100</v>
      </c>
      <c r="L22" s="63">
        <v>100</v>
      </c>
      <c r="M22" s="63"/>
      <c r="N22" s="63">
        <v>100</v>
      </c>
      <c r="O22" s="63">
        <v>100</v>
      </c>
      <c r="P22" s="63">
        <v>100</v>
      </c>
      <c r="Q22" s="63"/>
      <c r="R22" s="63">
        <v>100</v>
      </c>
      <c r="S22" s="63">
        <v>100</v>
      </c>
      <c r="T22" s="63">
        <v>100</v>
      </c>
      <c r="U22" s="63"/>
      <c r="V22" s="63">
        <v>100</v>
      </c>
      <c r="W22" s="63">
        <v>100</v>
      </c>
      <c r="X22" s="63">
        <v>100</v>
      </c>
      <c r="Y22" s="63"/>
      <c r="Z22" s="63">
        <v>100</v>
      </c>
      <c r="AA22" s="63">
        <v>100</v>
      </c>
      <c r="AB22" s="63">
        <v>100</v>
      </c>
    </row>
    <row r="23" spans="1:30" x14ac:dyDescent="0.35">
      <c r="A23" s="95" t="s">
        <v>295</v>
      </c>
      <c r="B23" s="63">
        <v>99.792431741976685</v>
      </c>
      <c r="C23" s="63">
        <v>99.75</v>
      </c>
      <c r="D23" s="63">
        <v>99.836761345086515</v>
      </c>
      <c r="E23" s="63"/>
      <c r="F23" s="63">
        <v>99.644444444444446</v>
      </c>
      <c r="G23" s="63">
        <v>99.667221297836932</v>
      </c>
      <c r="H23" s="63">
        <v>99.618320610687022</v>
      </c>
      <c r="I23" s="63"/>
      <c r="J23" s="63">
        <v>99.523809523809518</v>
      </c>
      <c r="K23" s="63">
        <v>99.621928166351609</v>
      </c>
      <c r="L23" s="63">
        <v>99.424184261036459</v>
      </c>
      <c r="M23" s="63"/>
      <c r="N23" s="63">
        <v>99.904852521408188</v>
      </c>
      <c r="O23" s="63">
        <v>99.815837937384899</v>
      </c>
      <c r="P23" s="63">
        <v>100</v>
      </c>
      <c r="Q23" s="63"/>
      <c r="R23" s="63">
        <v>99.724264705882348</v>
      </c>
      <c r="S23" s="63">
        <v>99.449541284403679</v>
      </c>
      <c r="T23" s="63">
        <v>100</v>
      </c>
      <c r="U23" s="63"/>
      <c r="V23" s="63">
        <v>100</v>
      </c>
      <c r="W23" s="63">
        <v>100</v>
      </c>
      <c r="X23" s="63">
        <v>100</v>
      </c>
      <c r="Y23" s="63"/>
      <c r="Z23" s="63">
        <v>100</v>
      </c>
      <c r="AA23" s="63">
        <v>100</v>
      </c>
      <c r="AB23" s="63">
        <v>100</v>
      </c>
    </row>
    <row r="24" spans="1:30" x14ac:dyDescent="0.35">
      <c r="A24" s="95" t="s">
        <v>296</v>
      </c>
      <c r="B24" s="63">
        <v>97.959183673469383</v>
      </c>
      <c r="C24" s="63">
        <v>96.551724137931032</v>
      </c>
      <c r="D24" s="63">
        <v>100</v>
      </c>
      <c r="E24" s="63"/>
      <c r="F24" s="63">
        <v>100</v>
      </c>
      <c r="G24" s="63">
        <v>100</v>
      </c>
      <c r="H24" s="63" t="s">
        <v>276</v>
      </c>
      <c r="I24" s="63"/>
      <c r="J24" s="63">
        <v>85.714285714285708</v>
      </c>
      <c r="K24" s="63">
        <v>80</v>
      </c>
      <c r="L24" s="63">
        <v>100</v>
      </c>
      <c r="M24" s="63"/>
      <c r="N24" s="63">
        <v>100</v>
      </c>
      <c r="O24" s="63">
        <v>100</v>
      </c>
      <c r="P24" s="63">
        <v>100</v>
      </c>
      <c r="Q24" s="63"/>
      <c r="R24" s="63">
        <v>100</v>
      </c>
      <c r="S24" s="63">
        <v>100</v>
      </c>
      <c r="T24" s="63">
        <v>100</v>
      </c>
      <c r="U24" s="63"/>
      <c r="V24" s="63">
        <v>100</v>
      </c>
      <c r="W24" s="63">
        <v>100</v>
      </c>
      <c r="X24" s="63">
        <v>100</v>
      </c>
      <c r="Y24" s="63"/>
      <c r="Z24" s="63">
        <v>100</v>
      </c>
      <c r="AA24" s="63">
        <v>100</v>
      </c>
      <c r="AB24" s="63">
        <v>100</v>
      </c>
    </row>
    <row r="25" spans="1:30" x14ac:dyDescent="0.35">
      <c r="A25" s="95" t="s">
        <v>297</v>
      </c>
      <c r="B25" s="63">
        <v>99.857752489331446</v>
      </c>
      <c r="C25" s="63">
        <v>99.697885196374628</v>
      </c>
      <c r="D25" s="63">
        <v>100</v>
      </c>
      <c r="E25" s="63"/>
      <c r="F25" s="63">
        <v>100</v>
      </c>
      <c r="G25" s="63">
        <v>100</v>
      </c>
      <c r="H25" s="63">
        <v>100</v>
      </c>
      <c r="I25" s="63"/>
      <c r="J25" s="63">
        <v>100</v>
      </c>
      <c r="K25" s="63">
        <v>100</v>
      </c>
      <c r="L25" s="63">
        <v>100</v>
      </c>
      <c r="M25" s="63"/>
      <c r="N25" s="63">
        <v>100</v>
      </c>
      <c r="O25" s="63">
        <v>100</v>
      </c>
      <c r="P25" s="63">
        <v>100</v>
      </c>
      <c r="Q25" s="63"/>
      <c r="R25" s="63">
        <v>100</v>
      </c>
      <c r="S25" s="63">
        <v>100</v>
      </c>
      <c r="T25" s="63">
        <v>100</v>
      </c>
      <c r="U25" s="63"/>
      <c r="V25" s="63">
        <v>100</v>
      </c>
      <c r="W25" s="63">
        <v>100</v>
      </c>
      <c r="X25" s="63">
        <v>100</v>
      </c>
      <c r="Y25" s="63"/>
      <c r="Z25" s="63">
        <v>99.019607843137265</v>
      </c>
      <c r="AA25" s="63">
        <v>98.039215686274503</v>
      </c>
      <c r="AB25" s="63">
        <v>100</v>
      </c>
    </row>
    <row r="26" spans="1:30" x14ac:dyDescent="0.35">
      <c r="A26" s="95" t="s">
        <v>298</v>
      </c>
      <c r="B26" s="63">
        <v>100</v>
      </c>
      <c r="C26" s="63">
        <v>100</v>
      </c>
      <c r="D26" s="63">
        <v>100</v>
      </c>
      <c r="E26" s="63"/>
      <c r="F26" s="63">
        <v>100</v>
      </c>
      <c r="G26" s="63">
        <v>100</v>
      </c>
      <c r="H26" s="63">
        <v>100</v>
      </c>
      <c r="I26" s="63"/>
      <c r="J26" s="63">
        <v>100</v>
      </c>
      <c r="K26" s="63">
        <v>100</v>
      </c>
      <c r="L26" s="63">
        <v>100</v>
      </c>
      <c r="M26" s="63"/>
      <c r="N26" s="63">
        <v>100</v>
      </c>
      <c r="O26" s="63">
        <v>100</v>
      </c>
      <c r="P26" s="63">
        <v>100</v>
      </c>
      <c r="Q26" s="63"/>
      <c r="R26" s="63">
        <v>100</v>
      </c>
      <c r="S26" s="63">
        <v>100</v>
      </c>
      <c r="T26" s="63">
        <v>100</v>
      </c>
      <c r="U26" s="63"/>
      <c r="V26" s="63">
        <v>100</v>
      </c>
      <c r="W26" s="63">
        <v>100</v>
      </c>
      <c r="X26" s="63">
        <v>100</v>
      </c>
      <c r="Y26" s="63"/>
      <c r="Z26" s="63">
        <v>100</v>
      </c>
      <c r="AA26" s="63">
        <v>100</v>
      </c>
      <c r="AB26" s="63">
        <v>100</v>
      </c>
    </row>
    <row r="27" spans="1:30" x14ac:dyDescent="0.35">
      <c r="A27" s="95" t="s">
        <v>299</v>
      </c>
      <c r="B27" s="63">
        <v>99.259259259259252</v>
      </c>
      <c r="C27" s="63">
        <v>98.546042003231022</v>
      </c>
      <c r="D27" s="63">
        <v>100</v>
      </c>
      <c r="E27" s="63"/>
      <c r="F27" s="63">
        <v>100</v>
      </c>
      <c r="G27" s="63">
        <v>100</v>
      </c>
      <c r="H27" s="63">
        <v>100</v>
      </c>
      <c r="I27" s="63"/>
      <c r="J27" s="63">
        <v>98.461538461538467</v>
      </c>
      <c r="K27" s="63">
        <v>96.875</v>
      </c>
      <c r="L27" s="63">
        <v>100</v>
      </c>
      <c r="M27" s="63"/>
      <c r="N27" s="63">
        <v>99.019607843137265</v>
      </c>
      <c r="O27" s="63">
        <v>98.095238095238088</v>
      </c>
      <c r="P27" s="63">
        <v>100</v>
      </c>
      <c r="Q27" s="63"/>
      <c r="R27" s="63">
        <v>99.526066350710892</v>
      </c>
      <c r="S27" s="63">
        <v>99.115044247787608</v>
      </c>
      <c r="T27" s="63">
        <v>100</v>
      </c>
      <c r="U27" s="63"/>
      <c r="V27" s="63">
        <v>99.047619047619051</v>
      </c>
      <c r="W27" s="63">
        <v>98</v>
      </c>
      <c r="X27" s="63">
        <v>100</v>
      </c>
      <c r="Y27" s="63"/>
      <c r="Z27" s="63">
        <v>99.418604651162795</v>
      </c>
      <c r="AA27" s="63">
        <v>98.795180722891558</v>
      </c>
      <c r="AB27" s="63">
        <v>100</v>
      </c>
    </row>
    <row r="28" spans="1:30" x14ac:dyDescent="0.35">
      <c r="A28" s="95" t="s">
        <v>300</v>
      </c>
      <c r="B28" s="63">
        <v>100</v>
      </c>
      <c r="C28" s="63">
        <v>100</v>
      </c>
      <c r="D28" s="63">
        <v>100</v>
      </c>
      <c r="E28" s="63"/>
      <c r="F28" s="63">
        <v>100</v>
      </c>
      <c r="G28" s="63">
        <v>100</v>
      </c>
      <c r="H28" s="63">
        <v>100</v>
      </c>
      <c r="I28" s="63"/>
      <c r="J28" s="63">
        <v>100</v>
      </c>
      <c r="K28" s="63">
        <v>100</v>
      </c>
      <c r="L28" s="63">
        <v>100</v>
      </c>
      <c r="M28" s="63"/>
      <c r="N28" s="63">
        <v>100</v>
      </c>
      <c r="O28" s="63">
        <v>100</v>
      </c>
      <c r="P28" s="63">
        <v>100</v>
      </c>
      <c r="Q28" s="63"/>
      <c r="R28" s="63">
        <v>100</v>
      </c>
      <c r="S28" s="63">
        <v>100</v>
      </c>
      <c r="T28" s="63">
        <v>100</v>
      </c>
      <c r="U28" s="63"/>
      <c r="V28" s="63">
        <v>100</v>
      </c>
      <c r="W28" s="63">
        <v>100</v>
      </c>
      <c r="X28" s="63">
        <v>100</v>
      </c>
      <c r="Y28" s="63"/>
      <c r="Z28" s="63">
        <v>100</v>
      </c>
      <c r="AA28" s="63">
        <v>100</v>
      </c>
      <c r="AB28" s="63">
        <v>100</v>
      </c>
    </row>
    <row r="29" spans="1:30" x14ac:dyDescent="0.35">
      <c r="A29" s="95" t="s">
        <v>301</v>
      </c>
      <c r="B29" s="63">
        <v>99.166666666666671</v>
      </c>
      <c r="C29" s="63">
        <v>99.33920704845815</v>
      </c>
      <c r="D29" s="63">
        <v>98.963730569948183</v>
      </c>
      <c r="E29" s="63"/>
      <c r="F29" s="63">
        <v>98.203592814371248</v>
      </c>
      <c r="G29" s="63">
        <v>100</v>
      </c>
      <c r="H29" s="63">
        <v>95.890410958904098</v>
      </c>
      <c r="I29" s="63"/>
      <c r="J29" s="63">
        <v>98.540145985401466</v>
      </c>
      <c r="K29" s="63">
        <v>97.402597402597408</v>
      </c>
      <c r="L29" s="63">
        <v>100</v>
      </c>
      <c r="M29" s="63"/>
      <c r="N29" s="63">
        <v>99.342105263157904</v>
      </c>
      <c r="O29" s="63">
        <v>98.82352941176471</v>
      </c>
      <c r="P29" s="63">
        <v>100</v>
      </c>
      <c r="Q29" s="63"/>
      <c r="R29" s="63">
        <v>99.270072992700733</v>
      </c>
      <c r="S29" s="63">
        <v>100</v>
      </c>
      <c r="T29" s="63">
        <v>98.360655737704917</v>
      </c>
      <c r="U29" s="63"/>
      <c r="V29" s="63">
        <v>100</v>
      </c>
      <c r="W29" s="63">
        <v>100</v>
      </c>
      <c r="X29" s="63">
        <v>100</v>
      </c>
      <c r="Y29" s="63"/>
      <c r="Z29" s="63">
        <v>100</v>
      </c>
      <c r="AA29" s="63">
        <v>100</v>
      </c>
      <c r="AB29" s="63">
        <v>100</v>
      </c>
    </row>
    <row r="30" spans="1:30" x14ac:dyDescent="0.35">
      <c r="A30" s="95" t="s">
        <v>302</v>
      </c>
      <c r="B30" s="63">
        <v>100</v>
      </c>
      <c r="C30" s="63">
        <v>100</v>
      </c>
      <c r="D30" s="63">
        <v>100</v>
      </c>
      <c r="E30" s="63"/>
      <c r="F30" s="63">
        <v>100</v>
      </c>
      <c r="G30" s="63">
        <v>100</v>
      </c>
      <c r="H30" s="63">
        <v>100</v>
      </c>
      <c r="I30" s="63"/>
      <c r="J30" s="63">
        <v>100</v>
      </c>
      <c r="K30" s="63">
        <v>100</v>
      </c>
      <c r="L30" s="63">
        <v>100</v>
      </c>
      <c r="M30" s="63"/>
      <c r="N30" s="63">
        <v>100</v>
      </c>
      <c r="O30" s="63">
        <v>100</v>
      </c>
      <c r="P30" s="63">
        <v>100</v>
      </c>
      <c r="Q30" s="63"/>
      <c r="R30" s="63">
        <v>100</v>
      </c>
      <c r="S30" s="63">
        <v>100</v>
      </c>
      <c r="T30" s="63">
        <v>100</v>
      </c>
      <c r="U30" s="63"/>
      <c r="V30" s="63">
        <v>100</v>
      </c>
      <c r="W30" s="63">
        <v>100</v>
      </c>
      <c r="X30" s="63">
        <v>100</v>
      </c>
      <c r="Y30" s="63"/>
      <c r="Z30" s="63">
        <v>100</v>
      </c>
      <c r="AA30" s="63">
        <v>100</v>
      </c>
      <c r="AB30" s="63">
        <v>100</v>
      </c>
      <c r="AD30" s="107"/>
    </row>
    <row r="31" spans="1:30" x14ac:dyDescent="0.35">
      <c r="A31" s="95" t="s">
        <v>303</v>
      </c>
      <c r="B31" s="63">
        <v>99.411764705882348</v>
      </c>
      <c r="C31" s="63">
        <v>98.76543209876543</v>
      </c>
      <c r="D31" s="63">
        <v>100</v>
      </c>
      <c r="E31" s="63"/>
      <c r="F31" s="63">
        <v>100</v>
      </c>
      <c r="G31" s="63">
        <v>100</v>
      </c>
      <c r="H31" s="63">
        <v>100</v>
      </c>
      <c r="I31" s="63"/>
      <c r="J31" s="63">
        <v>98.75</v>
      </c>
      <c r="K31" s="63">
        <v>97.297297297297305</v>
      </c>
      <c r="L31" s="63">
        <v>100</v>
      </c>
      <c r="M31" s="63"/>
      <c r="N31" s="63">
        <v>100</v>
      </c>
      <c r="O31" s="63">
        <v>100</v>
      </c>
      <c r="P31" s="63">
        <v>100</v>
      </c>
      <c r="Q31" s="63"/>
      <c r="R31" s="63">
        <v>100</v>
      </c>
      <c r="S31" s="63">
        <v>100</v>
      </c>
      <c r="T31" s="63">
        <v>100</v>
      </c>
      <c r="U31" s="63"/>
      <c r="V31" s="63">
        <v>98.75</v>
      </c>
      <c r="W31" s="63">
        <v>97.5</v>
      </c>
      <c r="X31" s="63">
        <v>100</v>
      </c>
      <c r="Y31" s="63"/>
      <c r="Z31" s="63">
        <v>98.630136986301366</v>
      </c>
      <c r="AA31" s="63">
        <v>96.875</v>
      </c>
      <c r="AB31" s="63">
        <v>100</v>
      </c>
      <c r="AD31" s="107"/>
    </row>
    <row r="32" spans="1:30" x14ac:dyDescent="0.35">
      <c r="A32" s="95" t="s">
        <v>304</v>
      </c>
      <c r="B32" s="63">
        <v>98.701298701298697</v>
      </c>
      <c r="C32" s="63">
        <v>98.507462686567166</v>
      </c>
      <c r="D32" s="63">
        <v>98.850574712643677</v>
      </c>
      <c r="E32" s="63"/>
      <c r="F32" s="63">
        <v>100</v>
      </c>
      <c r="G32" s="63">
        <v>100</v>
      </c>
      <c r="H32" s="63">
        <v>100</v>
      </c>
      <c r="I32" s="63"/>
      <c r="J32" s="63">
        <v>100</v>
      </c>
      <c r="K32" s="63">
        <v>100</v>
      </c>
      <c r="L32" s="63">
        <v>100</v>
      </c>
      <c r="M32" s="63"/>
      <c r="N32" s="63">
        <v>100</v>
      </c>
      <c r="O32" s="63">
        <v>100</v>
      </c>
      <c r="P32" s="63">
        <v>100</v>
      </c>
      <c r="Q32" s="63"/>
      <c r="R32" s="63">
        <v>100</v>
      </c>
      <c r="S32" s="63">
        <v>100</v>
      </c>
      <c r="T32" s="63">
        <v>100</v>
      </c>
      <c r="U32" s="63"/>
      <c r="V32" s="63">
        <v>95.454545454545453</v>
      </c>
      <c r="W32" s="63">
        <v>93.333333333333329</v>
      </c>
      <c r="X32" s="63">
        <v>100</v>
      </c>
      <c r="Y32" s="63"/>
      <c r="Z32" s="63">
        <v>95.833333333333343</v>
      </c>
      <c r="AA32" s="63">
        <v>100</v>
      </c>
      <c r="AB32" s="63">
        <v>94.117647058823522</v>
      </c>
      <c r="AD32" s="107"/>
    </row>
    <row r="33" spans="1:30" x14ac:dyDescent="0.35">
      <c r="A33" s="95" t="s">
        <v>305</v>
      </c>
      <c r="B33" s="63">
        <v>99.545454545454547</v>
      </c>
      <c r="C33" s="63">
        <v>99.099099099099092</v>
      </c>
      <c r="D33" s="63">
        <v>100</v>
      </c>
      <c r="E33" s="63"/>
      <c r="F33" s="63">
        <v>100</v>
      </c>
      <c r="G33" s="63">
        <v>100</v>
      </c>
      <c r="H33" s="63">
        <v>100</v>
      </c>
      <c r="I33" s="63"/>
      <c r="J33" s="63">
        <v>97.435897435897431</v>
      </c>
      <c r="K33" s="63">
        <v>94.444444444444443</v>
      </c>
      <c r="L33" s="63">
        <v>100</v>
      </c>
      <c r="M33" s="63"/>
      <c r="N33" s="63">
        <v>100</v>
      </c>
      <c r="O33" s="63">
        <v>100</v>
      </c>
      <c r="P33" s="63">
        <v>100</v>
      </c>
      <c r="Q33" s="63"/>
      <c r="R33" s="63">
        <v>100</v>
      </c>
      <c r="S33" s="63">
        <v>100</v>
      </c>
      <c r="T33" s="63">
        <v>100</v>
      </c>
      <c r="U33" s="63"/>
      <c r="V33" s="63">
        <v>100</v>
      </c>
      <c r="W33" s="63">
        <v>100</v>
      </c>
      <c r="X33" s="63">
        <v>100</v>
      </c>
      <c r="Y33" s="63"/>
      <c r="Z33" s="63">
        <v>100</v>
      </c>
      <c r="AA33" s="63">
        <v>100</v>
      </c>
      <c r="AB33" s="63">
        <v>100</v>
      </c>
      <c r="AD33" s="107"/>
    </row>
    <row r="34" spans="1:30" x14ac:dyDescent="0.35">
      <c r="A34" s="95" t="s">
        <v>306</v>
      </c>
      <c r="B34" s="63">
        <v>99.661399548532742</v>
      </c>
      <c r="C34" s="63">
        <v>99.34924078091106</v>
      </c>
      <c r="D34" s="63">
        <v>100</v>
      </c>
      <c r="E34" s="63"/>
      <c r="F34" s="63">
        <v>99.337748344370851</v>
      </c>
      <c r="G34" s="63">
        <v>98.795180722891558</v>
      </c>
      <c r="H34" s="63">
        <v>100</v>
      </c>
      <c r="I34" s="63"/>
      <c r="J34" s="63">
        <v>99.275362318840578</v>
      </c>
      <c r="K34" s="63">
        <v>98.734177215189874</v>
      </c>
      <c r="L34" s="63">
        <v>100</v>
      </c>
      <c r="M34" s="63"/>
      <c r="N34" s="63">
        <v>100</v>
      </c>
      <c r="O34" s="63">
        <v>100</v>
      </c>
      <c r="P34" s="63">
        <v>100</v>
      </c>
      <c r="Q34" s="63"/>
      <c r="R34" s="63">
        <v>100</v>
      </c>
      <c r="S34" s="63">
        <v>100</v>
      </c>
      <c r="T34" s="63">
        <v>100</v>
      </c>
      <c r="U34" s="63"/>
      <c r="V34" s="63">
        <v>99.346405228758172</v>
      </c>
      <c r="W34" s="63">
        <v>98.75</v>
      </c>
      <c r="X34" s="63">
        <v>100</v>
      </c>
      <c r="Y34" s="63"/>
      <c r="Z34" s="63">
        <v>100</v>
      </c>
      <c r="AA34" s="63">
        <v>100</v>
      </c>
      <c r="AB34" s="63">
        <v>100</v>
      </c>
      <c r="AD34" s="107"/>
    </row>
    <row r="35" spans="1:30" ht="15" thickBot="1" x14ac:dyDescent="0.4">
      <c r="A35" s="123" t="s">
        <v>307</v>
      </c>
      <c r="B35" s="64">
        <v>99.456521739130437</v>
      </c>
      <c r="C35" s="64">
        <v>100</v>
      </c>
      <c r="D35" s="64">
        <v>98.891352549889135</v>
      </c>
      <c r="E35" s="64"/>
      <c r="F35" s="64">
        <v>99.401197604790411</v>
      </c>
      <c r="G35" s="64">
        <v>100</v>
      </c>
      <c r="H35" s="64">
        <v>98.734177215189874</v>
      </c>
      <c r="I35" s="64"/>
      <c r="J35" s="64">
        <v>99.456521739130437</v>
      </c>
      <c r="K35" s="64">
        <v>100</v>
      </c>
      <c r="L35" s="64">
        <v>98.76543209876543</v>
      </c>
      <c r="M35" s="64"/>
      <c r="N35" s="64">
        <v>99.375</v>
      </c>
      <c r="O35" s="64">
        <v>100</v>
      </c>
      <c r="P35" s="64">
        <v>98.876404494382015</v>
      </c>
      <c r="Q35" s="64"/>
      <c r="R35" s="64">
        <v>100</v>
      </c>
      <c r="S35" s="64">
        <v>100</v>
      </c>
      <c r="T35" s="64">
        <v>100</v>
      </c>
      <c r="U35" s="64"/>
      <c r="V35" s="64">
        <v>99.212598425196859</v>
      </c>
      <c r="W35" s="64">
        <v>100</v>
      </c>
      <c r="X35" s="64">
        <v>98.571428571428584</v>
      </c>
      <c r="Y35" s="64"/>
      <c r="Z35" s="64">
        <v>99.248120300751879</v>
      </c>
      <c r="AA35" s="64">
        <v>100</v>
      </c>
      <c r="AB35" s="64">
        <v>98.275862068965509</v>
      </c>
      <c r="AD35" s="107"/>
    </row>
    <row r="36" spans="1:30" x14ac:dyDescent="0.35">
      <c r="A36" s="223" t="s">
        <v>249</v>
      </c>
      <c r="B36" s="223"/>
      <c r="C36" s="223"/>
      <c r="D36" s="223"/>
      <c r="E36" s="223"/>
      <c r="F36" s="223"/>
      <c r="G36" s="223"/>
      <c r="H36" s="223"/>
      <c r="I36" s="223"/>
      <c r="J36" s="223"/>
      <c r="K36" s="223"/>
      <c r="L36" s="223"/>
      <c r="M36" s="223"/>
      <c r="N36" s="223"/>
      <c r="O36" s="223"/>
      <c r="P36" s="223"/>
      <c r="Q36" s="223"/>
      <c r="R36" s="223"/>
      <c r="S36" s="223"/>
      <c r="T36" s="223"/>
      <c r="U36" s="223"/>
      <c r="V36" s="223"/>
      <c r="W36" s="223"/>
      <c r="X36" s="223"/>
      <c r="Y36" s="223"/>
      <c r="Z36" s="223"/>
      <c r="AA36" s="223"/>
      <c r="AB36" s="223"/>
      <c r="AD36" s="107"/>
    </row>
    <row r="37" spans="1:30" x14ac:dyDescent="0.35">
      <c r="AD37" s="107"/>
    </row>
    <row r="38" spans="1:30" x14ac:dyDescent="0.35">
      <c r="AD38" s="107"/>
    </row>
    <row r="39" spans="1:30" x14ac:dyDescent="0.35">
      <c r="AD39" s="107"/>
    </row>
    <row r="40" spans="1:30" x14ac:dyDescent="0.35">
      <c r="AD40" s="107"/>
    </row>
    <row r="41" spans="1:30" x14ac:dyDescent="0.35">
      <c r="AD41" s="107"/>
    </row>
    <row r="42" spans="1:30" x14ac:dyDescent="0.35">
      <c r="AD42" s="107"/>
    </row>
    <row r="43" spans="1:30" x14ac:dyDescent="0.35">
      <c r="AD43" s="107"/>
    </row>
    <row r="44" spans="1:30" x14ac:dyDescent="0.35">
      <c r="AD44" s="107"/>
    </row>
    <row r="45" spans="1:30" x14ac:dyDescent="0.35">
      <c r="AD45" s="107"/>
    </row>
  </sheetData>
  <mergeCells count="15">
    <mergeCell ref="AD2:AD3"/>
    <mergeCell ref="R7:T7"/>
    <mergeCell ref="V7:X7"/>
    <mergeCell ref="Z7:AB7"/>
    <mergeCell ref="A36:AB36"/>
    <mergeCell ref="A7:A8"/>
    <mergeCell ref="B7:D7"/>
    <mergeCell ref="F7:H7"/>
    <mergeCell ref="J7:L7"/>
    <mergeCell ref="N7:P7"/>
    <mergeCell ref="A1:AB1"/>
    <mergeCell ref="A2:AB2"/>
    <mergeCell ref="A3:AB3"/>
    <mergeCell ref="A4:AB4"/>
    <mergeCell ref="A5:AB5"/>
  </mergeCells>
  <hyperlinks>
    <hyperlink ref="AD2" location="INDICE!A1" display="INDICE" xr:uid="{18727F73-9118-4C21-ACA7-FD542CFF6717}"/>
    <hyperlink ref="AD2:AD3" location="CONTENIDO!A1" display="Contenido" xr:uid="{32DFD82E-775D-4BC2-AFB9-D12473BCCED4}"/>
  </hyperlinks>
  <pageMargins left="0.7" right="0.7" top="0.75" bottom="0.75" header="0.3" footer="0.3"/>
  <pageSetup paperSize="9" scale="63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DB5EA-8993-4F38-9879-9BC19C1D3B81}">
  <sheetPr>
    <tabColor rgb="FFF2DAB1"/>
    <pageSetUpPr fitToPage="1"/>
  </sheetPr>
  <dimension ref="A1:AD45"/>
  <sheetViews>
    <sheetView showGridLines="0"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J18" sqref="J18"/>
    </sheetView>
  </sheetViews>
  <sheetFormatPr baseColWidth="10" defaultColWidth="11.453125" defaultRowHeight="14.5" x14ac:dyDescent="0.35"/>
  <cols>
    <col min="1" max="1" width="18.54296875" style="113" customWidth="1"/>
    <col min="2" max="4" width="8.453125" customWidth="1"/>
    <col min="5" max="5" width="2" customWidth="1"/>
    <col min="6" max="8" width="8.453125" customWidth="1"/>
    <col min="9" max="9" width="1.81640625" customWidth="1"/>
    <col min="10" max="12" width="8.453125" customWidth="1"/>
    <col min="13" max="13" width="2.54296875" customWidth="1"/>
    <col min="14" max="16" width="8.453125" customWidth="1"/>
    <col min="17" max="17" width="1.54296875" customWidth="1"/>
    <col min="18" max="20" width="8.453125" customWidth="1"/>
    <col min="21" max="21" width="1.81640625" customWidth="1"/>
    <col min="22" max="24" width="8.453125" customWidth="1"/>
    <col min="25" max="25" width="1.81640625" customWidth="1"/>
    <col min="26" max="28" width="8.453125" customWidth="1"/>
  </cols>
  <sheetData>
    <row r="1" spans="1:30" x14ac:dyDescent="0.35">
      <c r="A1" s="230" t="s">
        <v>322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278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320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D5" s="36"/>
    </row>
    <row r="6" spans="1:30" x14ac:dyDescent="0.35">
      <c r="A6" s="124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D6" s="36"/>
    </row>
    <row r="7" spans="1:30" x14ac:dyDescent="0.35">
      <c r="A7" s="235" t="s">
        <v>281</v>
      </c>
      <c r="B7" s="229" t="s">
        <v>214</v>
      </c>
      <c r="C7" s="229"/>
      <c r="D7" s="229"/>
      <c r="E7" s="16"/>
      <c r="F7" s="229" t="s">
        <v>216</v>
      </c>
      <c r="G7" s="229"/>
      <c r="H7" s="229"/>
      <c r="I7" s="16"/>
      <c r="J7" s="229" t="s">
        <v>217</v>
      </c>
      <c r="K7" s="229"/>
      <c r="L7" s="229"/>
      <c r="M7" s="16"/>
      <c r="N7" s="229" t="s">
        <v>218</v>
      </c>
      <c r="O7" s="229"/>
      <c r="P7" s="229"/>
      <c r="Q7" s="16"/>
      <c r="R7" s="229" t="s">
        <v>220</v>
      </c>
      <c r="S7" s="229"/>
      <c r="T7" s="229"/>
      <c r="U7" s="16"/>
      <c r="V7" s="229" t="s">
        <v>221</v>
      </c>
      <c r="W7" s="229"/>
      <c r="X7" s="229"/>
      <c r="Y7" s="16"/>
      <c r="Z7" s="229" t="s">
        <v>222</v>
      </c>
      <c r="AA7" s="229"/>
      <c r="AB7" s="229"/>
      <c r="AD7" s="36"/>
    </row>
    <row r="8" spans="1:30" x14ac:dyDescent="0.35">
      <c r="A8" s="235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D8" s="36"/>
    </row>
    <row r="9" spans="1:30" s="22" customFormat="1" x14ac:dyDescent="0.35">
      <c r="A9" s="110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D9" s="107"/>
    </row>
    <row r="10" spans="1:30" s="22" customFormat="1" x14ac:dyDescent="0.35">
      <c r="A10" s="110" t="s">
        <v>214</v>
      </c>
      <c r="B10" s="101">
        <f>SUM(B12:B35)</f>
        <v>208</v>
      </c>
      <c r="C10" s="101">
        <f>SUM(C12:C35)</f>
        <v>131</v>
      </c>
      <c r="D10" s="101">
        <f>SUM(D12:D35)</f>
        <v>77</v>
      </c>
      <c r="E10" s="101"/>
      <c r="F10" s="101">
        <f>SUM(F12:F35)</f>
        <v>30</v>
      </c>
      <c r="G10" s="101">
        <f>SUM(G12:G35)</f>
        <v>16</v>
      </c>
      <c r="H10" s="101">
        <f>SUM(H12:H35)</f>
        <v>14</v>
      </c>
      <c r="I10" s="101"/>
      <c r="J10" s="101">
        <f>SUM(J12:J35)</f>
        <v>52</v>
      </c>
      <c r="K10" s="101">
        <f>SUM(K12:K35)</f>
        <v>31</v>
      </c>
      <c r="L10" s="101">
        <f>SUM(L12:L35)</f>
        <v>21</v>
      </c>
      <c r="M10" s="101"/>
      <c r="N10" s="101">
        <f>SUM(N12:N35)</f>
        <v>25</v>
      </c>
      <c r="O10" s="101">
        <f>SUM(O12:O35)</f>
        <v>18</v>
      </c>
      <c r="P10" s="101">
        <f>SUM(P12:P35)</f>
        <v>7</v>
      </c>
      <c r="Q10" s="101"/>
      <c r="R10" s="101">
        <f>SUM(R12:R35)</f>
        <v>33</v>
      </c>
      <c r="S10" s="101">
        <f>SUM(S12:S35)</f>
        <v>22</v>
      </c>
      <c r="T10" s="101">
        <f>SUM(T12:T35)</f>
        <v>11</v>
      </c>
      <c r="U10" s="101"/>
      <c r="V10" s="101">
        <f>SUM(V12:V35)</f>
        <v>35</v>
      </c>
      <c r="W10" s="101">
        <f>SUM(W12:W35)</f>
        <v>24</v>
      </c>
      <c r="X10" s="101">
        <f>SUM(X12:X35)</f>
        <v>11</v>
      </c>
      <c r="Y10" s="101"/>
      <c r="Z10" s="101">
        <f>SUM(Z12:Z35)</f>
        <v>33</v>
      </c>
      <c r="AA10" s="101">
        <f>SUM(AA12:AA35)</f>
        <v>20</v>
      </c>
      <c r="AB10" s="101">
        <f>SUM(AB12:AB35)</f>
        <v>13</v>
      </c>
      <c r="AD10" s="107"/>
    </row>
    <row r="11" spans="1:30" s="22" customFormat="1" x14ac:dyDescent="0.35">
      <c r="A11" s="110"/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101"/>
      <c r="W11" s="101"/>
      <c r="X11" s="101"/>
      <c r="Y11" s="101"/>
      <c r="Z11" s="101"/>
      <c r="AA11" s="101"/>
      <c r="AB11" s="101"/>
      <c r="AD11" s="107"/>
    </row>
    <row r="12" spans="1:30" x14ac:dyDescent="0.35">
      <c r="A12" s="95" t="s">
        <v>282</v>
      </c>
      <c r="B12" s="102">
        <f>F12+J12+R12+V12+Z12</f>
        <v>25</v>
      </c>
      <c r="C12" s="102">
        <f>G12+K12+S12+W12+AA12</f>
        <v>19</v>
      </c>
      <c r="D12" s="102">
        <f>H12+L12+T12+AB12</f>
        <v>6</v>
      </c>
      <c r="E12" s="102"/>
      <c r="F12" s="102">
        <v>3</v>
      </c>
      <c r="G12" s="102">
        <v>2</v>
      </c>
      <c r="H12" s="102">
        <f>F12-G12</f>
        <v>1</v>
      </c>
      <c r="I12" s="102"/>
      <c r="J12" s="102">
        <v>4</v>
      </c>
      <c r="K12" s="102">
        <v>2</v>
      </c>
      <c r="L12" s="102">
        <f>J12-K12</f>
        <v>2</v>
      </c>
      <c r="M12" s="102"/>
      <c r="N12" s="102" t="s">
        <v>276</v>
      </c>
      <c r="O12" s="102" t="s">
        <v>276</v>
      </c>
      <c r="P12" s="102" t="s">
        <v>276</v>
      </c>
      <c r="Q12" s="102"/>
      <c r="R12" s="102">
        <v>6</v>
      </c>
      <c r="S12" s="102">
        <v>5</v>
      </c>
      <c r="T12" s="102">
        <f>R12-S12</f>
        <v>1</v>
      </c>
      <c r="U12" s="102"/>
      <c r="V12" s="102">
        <v>4</v>
      </c>
      <c r="W12" s="102">
        <v>4</v>
      </c>
      <c r="X12" s="102" t="s">
        <v>276</v>
      </c>
      <c r="Y12" s="102"/>
      <c r="Z12" s="102">
        <v>8</v>
      </c>
      <c r="AA12" s="102">
        <v>6</v>
      </c>
      <c r="AB12" s="102">
        <f>Z12-AA12</f>
        <v>2</v>
      </c>
      <c r="AD12" s="22"/>
    </row>
    <row r="13" spans="1:30" x14ac:dyDescent="0.35">
      <c r="A13" s="95" t="s">
        <v>283</v>
      </c>
      <c r="B13" s="102">
        <f t="shared" ref="B13:B21" si="0">F13+J13+N13+R13+V13+Z13</f>
        <v>57</v>
      </c>
      <c r="C13" s="102">
        <f t="shared" ref="C13:C15" si="1">G13+K13+O13+S13+W13+AA13</f>
        <v>40</v>
      </c>
      <c r="D13" s="102">
        <f t="shared" ref="D13:D14" si="2">H13+L13+P13+T13+X13+AB13</f>
        <v>17</v>
      </c>
      <c r="E13" s="102"/>
      <c r="F13" s="102">
        <v>7</v>
      </c>
      <c r="G13" s="102">
        <v>6</v>
      </c>
      <c r="H13" s="102">
        <f t="shared" ref="H13:H23" si="3">F13-G13</f>
        <v>1</v>
      </c>
      <c r="I13" s="102"/>
      <c r="J13" s="102">
        <v>13</v>
      </c>
      <c r="K13" s="102">
        <v>9</v>
      </c>
      <c r="L13" s="102">
        <f t="shared" ref="L13:L23" si="4">J13-K13</f>
        <v>4</v>
      </c>
      <c r="M13" s="102"/>
      <c r="N13" s="102">
        <v>4</v>
      </c>
      <c r="O13" s="102">
        <v>3</v>
      </c>
      <c r="P13" s="102">
        <f t="shared" ref="P13:P20" si="5">N13-O13</f>
        <v>1</v>
      </c>
      <c r="Q13" s="102"/>
      <c r="R13" s="102">
        <v>11</v>
      </c>
      <c r="S13" s="102">
        <v>7</v>
      </c>
      <c r="T13" s="102">
        <f t="shared" ref="T13:T21" si="6">R13-S13</f>
        <v>4</v>
      </c>
      <c r="U13" s="102"/>
      <c r="V13" s="102">
        <v>11</v>
      </c>
      <c r="W13" s="102">
        <v>8</v>
      </c>
      <c r="X13" s="102">
        <f t="shared" ref="X13:X15" si="7">V13-W13</f>
        <v>3</v>
      </c>
      <c r="Y13" s="102"/>
      <c r="Z13" s="102">
        <v>11</v>
      </c>
      <c r="AA13" s="102">
        <v>7</v>
      </c>
      <c r="AB13" s="102">
        <f t="shared" ref="AB13:AB15" si="8">Z13-AA13</f>
        <v>4</v>
      </c>
    </row>
    <row r="14" spans="1:30" x14ac:dyDescent="0.35">
      <c r="A14" s="95" t="s">
        <v>284</v>
      </c>
      <c r="B14" s="102">
        <f t="shared" si="0"/>
        <v>20</v>
      </c>
      <c r="C14" s="102">
        <f t="shared" si="1"/>
        <v>11</v>
      </c>
      <c r="D14" s="102">
        <f t="shared" si="2"/>
        <v>9</v>
      </c>
      <c r="E14" s="102"/>
      <c r="F14" s="102">
        <v>4</v>
      </c>
      <c r="G14" s="102">
        <v>3</v>
      </c>
      <c r="H14" s="102">
        <f t="shared" si="3"/>
        <v>1</v>
      </c>
      <c r="I14" s="102"/>
      <c r="J14" s="102">
        <v>2</v>
      </c>
      <c r="K14" s="102">
        <v>1</v>
      </c>
      <c r="L14" s="102">
        <f t="shared" si="4"/>
        <v>1</v>
      </c>
      <c r="M14" s="102"/>
      <c r="N14" s="102">
        <v>4</v>
      </c>
      <c r="O14" s="102">
        <v>2</v>
      </c>
      <c r="P14" s="102">
        <f t="shared" si="5"/>
        <v>2</v>
      </c>
      <c r="Q14" s="102"/>
      <c r="R14" s="102">
        <v>5</v>
      </c>
      <c r="S14" s="102">
        <v>2</v>
      </c>
      <c r="T14" s="102">
        <f t="shared" si="6"/>
        <v>3</v>
      </c>
      <c r="U14" s="102"/>
      <c r="V14" s="102">
        <v>2</v>
      </c>
      <c r="W14" s="102">
        <v>1</v>
      </c>
      <c r="X14" s="102">
        <f t="shared" si="7"/>
        <v>1</v>
      </c>
      <c r="Y14" s="102"/>
      <c r="Z14" s="102">
        <v>3</v>
      </c>
      <c r="AA14" s="102">
        <v>2</v>
      </c>
      <c r="AB14" s="102">
        <f t="shared" si="8"/>
        <v>1</v>
      </c>
    </row>
    <row r="15" spans="1:30" x14ac:dyDescent="0.35">
      <c r="A15" s="95" t="s">
        <v>285</v>
      </c>
      <c r="B15" s="102">
        <f t="shared" si="0"/>
        <v>28</v>
      </c>
      <c r="C15" s="102">
        <f t="shared" si="1"/>
        <v>12</v>
      </c>
      <c r="D15" s="102">
        <f>H15+L15+T15+X15+AB15</f>
        <v>16</v>
      </c>
      <c r="E15" s="102"/>
      <c r="F15" s="102">
        <v>4</v>
      </c>
      <c r="G15" s="102">
        <v>1</v>
      </c>
      <c r="H15" s="102">
        <f t="shared" si="3"/>
        <v>3</v>
      </c>
      <c r="I15" s="102"/>
      <c r="J15" s="102">
        <v>5</v>
      </c>
      <c r="K15" s="102">
        <v>1</v>
      </c>
      <c r="L15" s="102">
        <f t="shared" si="4"/>
        <v>4</v>
      </c>
      <c r="M15" s="102"/>
      <c r="N15" s="102">
        <v>4</v>
      </c>
      <c r="O15" s="102">
        <v>4</v>
      </c>
      <c r="P15" s="102" t="s">
        <v>276</v>
      </c>
      <c r="Q15" s="102"/>
      <c r="R15" s="102">
        <v>2</v>
      </c>
      <c r="S15" s="102">
        <v>1</v>
      </c>
      <c r="T15" s="102">
        <f t="shared" si="6"/>
        <v>1</v>
      </c>
      <c r="U15" s="102"/>
      <c r="V15" s="102">
        <v>9</v>
      </c>
      <c r="W15" s="102">
        <v>3</v>
      </c>
      <c r="X15" s="102">
        <f t="shared" si="7"/>
        <v>6</v>
      </c>
      <c r="Y15" s="102"/>
      <c r="Z15" s="102">
        <v>4</v>
      </c>
      <c r="AA15" s="102">
        <v>2</v>
      </c>
      <c r="AB15" s="102">
        <f t="shared" si="8"/>
        <v>2</v>
      </c>
    </row>
    <row r="16" spans="1:30" x14ac:dyDescent="0.35">
      <c r="A16" s="95" t="s">
        <v>286</v>
      </c>
      <c r="B16" s="102" t="s">
        <v>276</v>
      </c>
      <c r="C16" s="102" t="s">
        <v>276</v>
      </c>
      <c r="D16" s="102" t="s">
        <v>276</v>
      </c>
      <c r="E16" s="102"/>
      <c r="F16" s="102" t="s">
        <v>276</v>
      </c>
      <c r="G16" s="102" t="s">
        <v>276</v>
      </c>
      <c r="H16" s="102" t="s">
        <v>276</v>
      </c>
      <c r="I16" s="102"/>
      <c r="J16" s="102" t="s">
        <v>276</v>
      </c>
      <c r="K16" s="102" t="s">
        <v>276</v>
      </c>
      <c r="L16" s="102" t="s">
        <v>276</v>
      </c>
      <c r="M16" s="102"/>
      <c r="N16" s="102" t="s">
        <v>276</v>
      </c>
      <c r="O16" s="102" t="s">
        <v>276</v>
      </c>
      <c r="P16" s="102" t="s">
        <v>276</v>
      </c>
      <c r="Q16" s="102"/>
      <c r="R16" s="102" t="s">
        <v>276</v>
      </c>
      <c r="S16" s="102" t="s">
        <v>276</v>
      </c>
      <c r="T16" s="102" t="s">
        <v>276</v>
      </c>
      <c r="U16" s="102"/>
      <c r="V16" s="102" t="s">
        <v>276</v>
      </c>
      <c r="W16" s="102" t="s">
        <v>276</v>
      </c>
      <c r="X16" s="102" t="s">
        <v>276</v>
      </c>
      <c r="Y16" s="102"/>
      <c r="Z16" s="102" t="s">
        <v>276</v>
      </c>
      <c r="AA16" s="102" t="s">
        <v>276</v>
      </c>
      <c r="AB16" s="102" t="s">
        <v>276</v>
      </c>
    </row>
    <row r="17" spans="1:30" x14ac:dyDescent="0.35">
      <c r="A17" s="95" t="s">
        <v>287</v>
      </c>
      <c r="B17" s="102" t="s">
        <v>276</v>
      </c>
      <c r="C17" s="102" t="s">
        <v>276</v>
      </c>
      <c r="D17" s="102" t="s">
        <v>276</v>
      </c>
      <c r="E17" s="102"/>
      <c r="F17" s="102" t="s">
        <v>276</v>
      </c>
      <c r="G17" s="102" t="s">
        <v>276</v>
      </c>
      <c r="H17" s="102" t="s">
        <v>276</v>
      </c>
      <c r="I17" s="102"/>
      <c r="J17" s="102" t="s">
        <v>276</v>
      </c>
      <c r="K17" s="102" t="s">
        <v>276</v>
      </c>
      <c r="L17" s="102" t="s">
        <v>276</v>
      </c>
      <c r="M17" s="102"/>
      <c r="N17" s="102" t="s">
        <v>276</v>
      </c>
      <c r="O17" s="102" t="s">
        <v>276</v>
      </c>
      <c r="P17" s="102" t="s">
        <v>276</v>
      </c>
      <c r="Q17" s="102"/>
      <c r="R17" s="102" t="s">
        <v>276</v>
      </c>
      <c r="S17" s="102" t="s">
        <v>276</v>
      </c>
      <c r="T17" s="102" t="s">
        <v>276</v>
      </c>
      <c r="U17" s="102"/>
      <c r="V17" s="102" t="s">
        <v>276</v>
      </c>
      <c r="W17" s="102" t="s">
        <v>276</v>
      </c>
      <c r="X17" s="102" t="s">
        <v>276</v>
      </c>
      <c r="Y17" s="102"/>
      <c r="Z17" s="102" t="s">
        <v>276</v>
      </c>
      <c r="AA17" s="102" t="s">
        <v>276</v>
      </c>
      <c r="AB17" s="102" t="s">
        <v>276</v>
      </c>
    </row>
    <row r="18" spans="1:30" x14ac:dyDescent="0.35">
      <c r="A18" s="95" t="s">
        <v>289</v>
      </c>
      <c r="B18" s="102">
        <f>F18+N18+V18</f>
        <v>5</v>
      </c>
      <c r="C18" s="102">
        <f>O18++W18</f>
        <v>2</v>
      </c>
      <c r="D18" s="102">
        <f>H18+P18</f>
        <v>3</v>
      </c>
      <c r="E18" s="102"/>
      <c r="F18" s="102">
        <v>2</v>
      </c>
      <c r="G18" s="102" t="s">
        <v>276</v>
      </c>
      <c r="H18" s="102">
        <f>F18</f>
        <v>2</v>
      </c>
      <c r="I18" s="102"/>
      <c r="J18" s="102" t="s">
        <v>276</v>
      </c>
      <c r="K18" s="102" t="s">
        <v>276</v>
      </c>
      <c r="L18" s="102" t="s">
        <v>276</v>
      </c>
      <c r="M18" s="102"/>
      <c r="N18" s="102">
        <v>2</v>
      </c>
      <c r="O18" s="102">
        <v>1</v>
      </c>
      <c r="P18" s="102">
        <f t="shared" si="5"/>
        <v>1</v>
      </c>
      <c r="Q18" s="102"/>
      <c r="R18" s="102" t="s">
        <v>276</v>
      </c>
      <c r="S18" s="102" t="s">
        <v>276</v>
      </c>
      <c r="T18" s="102" t="s">
        <v>276</v>
      </c>
      <c r="U18" s="102"/>
      <c r="V18" s="102">
        <v>1</v>
      </c>
      <c r="W18" s="102">
        <v>1</v>
      </c>
      <c r="X18" s="102" t="s">
        <v>276</v>
      </c>
      <c r="Y18" s="102"/>
      <c r="Z18" s="102" t="s">
        <v>276</v>
      </c>
      <c r="AA18" s="102" t="s">
        <v>276</v>
      </c>
      <c r="AB18" s="102" t="s">
        <v>276</v>
      </c>
    </row>
    <row r="19" spans="1:30" x14ac:dyDescent="0.35">
      <c r="A19" s="95" t="s">
        <v>290</v>
      </c>
      <c r="B19" s="102" t="s">
        <v>276</v>
      </c>
      <c r="C19" s="102" t="s">
        <v>276</v>
      </c>
      <c r="D19" s="102" t="s">
        <v>276</v>
      </c>
      <c r="E19" s="102"/>
      <c r="F19" s="102" t="s">
        <v>276</v>
      </c>
      <c r="G19" s="102" t="s">
        <v>276</v>
      </c>
      <c r="H19" s="102" t="s">
        <v>276</v>
      </c>
      <c r="I19" s="102"/>
      <c r="J19" s="102" t="s">
        <v>276</v>
      </c>
      <c r="K19" s="102" t="s">
        <v>276</v>
      </c>
      <c r="L19" s="102" t="s">
        <v>276</v>
      </c>
      <c r="M19" s="102"/>
      <c r="N19" s="102" t="s">
        <v>276</v>
      </c>
      <c r="O19" s="102" t="s">
        <v>276</v>
      </c>
      <c r="P19" s="102" t="s">
        <v>276</v>
      </c>
      <c r="Q19" s="102"/>
      <c r="R19" s="102" t="s">
        <v>276</v>
      </c>
      <c r="S19" s="102" t="s">
        <v>276</v>
      </c>
      <c r="T19" s="102" t="s">
        <v>276</v>
      </c>
      <c r="U19" s="102"/>
      <c r="V19" s="102" t="s">
        <v>276</v>
      </c>
      <c r="W19" s="102" t="s">
        <v>276</v>
      </c>
      <c r="X19" s="102" t="s">
        <v>276</v>
      </c>
      <c r="Y19" s="102"/>
      <c r="Z19" s="102" t="s">
        <v>276</v>
      </c>
      <c r="AA19" s="102" t="s">
        <v>276</v>
      </c>
      <c r="AB19" s="102" t="s">
        <v>276</v>
      </c>
    </row>
    <row r="20" spans="1:30" x14ac:dyDescent="0.35">
      <c r="A20" s="95" t="s">
        <v>291</v>
      </c>
      <c r="B20" s="102">
        <f>J20+N20+R20+V20</f>
        <v>14</v>
      </c>
      <c r="C20" s="102">
        <f>K20+O20+S20+W20</f>
        <v>8</v>
      </c>
      <c r="D20" s="102">
        <f>L20+P20</f>
        <v>6</v>
      </c>
      <c r="E20" s="102"/>
      <c r="F20" s="102" t="s">
        <v>276</v>
      </c>
      <c r="G20" s="102" t="s">
        <v>276</v>
      </c>
      <c r="H20" s="102" t="s">
        <v>276</v>
      </c>
      <c r="I20" s="102"/>
      <c r="J20" s="102">
        <v>8</v>
      </c>
      <c r="K20" s="102">
        <v>4</v>
      </c>
      <c r="L20" s="102">
        <f t="shared" si="4"/>
        <v>4</v>
      </c>
      <c r="M20" s="102"/>
      <c r="N20" s="102">
        <v>4</v>
      </c>
      <c r="O20" s="102">
        <v>2</v>
      </c>
      <c r="P20" s="102">
        <f t="shared" si="5"/>
        <v>2</v>
      </c>
      <c r="Q20" s="102"/>
      <c r="R20" s="102">
        <v>1</v>
      </c>
      <c r="S20" s="102">
        <v>1</v>
      </c>
      <c r="T20" s="102" t="s">
        <v>276</v>
      </c>
      <c r="U20" s="102"/>
      <c r="V20" s="102">
        <v>1</v>
      </c>
      <c r="W20" s="102">
        <v>1</v>
      </c>
      <c r="X20" s="102" t="s">
        <v>276</v>
      </c>
      <c r="Y20" s="102"/>
      <c r="Z20" s="102" t="s">
        <v>276</v>
      </c>
      <c r="AA20" s="102" t="s">
        <v>276</v>
      </c>
      <c r="AB20" s="102" t="s">
        <v>276</v>
      </c>
    </row>
    <row r="21" spans="1:30" x14ac:dyDescent="0.35">
      <c r="A21" s="122" t="s">
        <v>293</v>
      </c>
      <c r="B21" s="102">
        <f t="shared" si="0"/>
        <v>14</v>
      </c>
      <c r="C21" s="102">
        <f>G21+K21+O21+S21+W21</f>
        <v>9</v>
      </c>
      <c r="D21" s="102">
        <f>L21+T21+AB21</f>
        <v>5</v>
      </c>
      <c r="E21" s="102"/>
      <c r="F21" s="102">
        <v>1</v>
      </c>
      <c r="G21" s="102">
        <v>1</v>
      </c>
      <c r="H21" s="102" t="s">
        <v>276</v>
      </c>
      <c r="I21" s="102"/>
      <c r="J21" s="102">
        <v>5</v>
      </c>
      <c r="K21" s="102">
        <v>3</v>
      </c>
      <c r="L21" s="102">
        <f t="shared" si="4"/>
        <v>2</v>
      </c>
      <c r="M21" s="102"/>
      <c r="N21" s="102">
        <v>2</v>
      </c>
      <c r="O21" s="102">
        <v>2</v>
      </c>
      <c r="P21" s="102" t="s">
        <v>276</v>
      </c>
      <c r="Q21" s="102"/>
      <c r="R21" s="102">
        <v>3</v>
      </c>
      <c r="S21" s="102">
        <v>2</v>
      </c>
      <c r="T21" s="102">
        <f t="shared" si="6"/>
        <v>1</v>
      </c>
      <c r="U21" s="102"/>
      <c r="V21" s="102">
        <v>1</v>
      </c>
      <c r="W21" s="102">
        <v>1</v>
      </c>
      <c r="X21" s="102" t="s">
        <v>276</v>
      </c>
      <c r="Y21" s="102"/>
      <c r="Z21" s="102">
        <v>2</v>
      </c>
      <c r="AA21" s="102" t="s">
        <v>276</v>
      </c>
      <c r="AB21" s="102">
        <f>Z21</f>
        <v>2</v>
      </c>
    </row>
    <row r="22" spans="1:30" x14ac:dyDescent="0.35">
      <c r="A22" s="95" t="s">
        <v>294</v>
      </c>
      <c r="B22" s="102" t="s">
        <v>276</v>
      </c>
      <c r="C22" s="102" t="s">
        <v>276</v>
      </c>
      <c r="D22" s="102" t="s">
        <v>276</v>
      </c>
      <c r="E22" s="102"/>
      <c r="F22" s="102" t="s">
        <v>276</v>
      </c>
      <c r="G22" s="102" t="s">
        <v>276</v>
      </c>
      <c r="H22" s="102" t="s">
        <v>276</v>
      </c>
      <c r="I22" s="102"/>
      <c r="J22" s="102" t="s">
        <v>276</v>
      </c>
      <c r="K22" s="102" t="s">
        <v>276</v>
      </c>
      <c r="L22" s="102" t="s">
        <v>276</v>
      </c>
      <c r="M22" s="102"/>
      <c r="N22" s="102" t="s">
        <v>276</v>
      </c>
      <c r="O22" s="102" t="s">
        <v>276</v>
      </c>
      <c r="P22" s="102" t="s">
        <v>276</v>
      </c>
      <c r="Q22" s="102"/>
      <c r="R22" s="102" t="s">
        <v>276</v>
      </c>
      <c r="S22" s="102" t="s">
        <v>276</v>
      </c>
      <c r="T22" s="102" t="s">
        <v>276</v>
      </c>
      <c r="U22" s="102"/>
      <c r="V22" s="102" t="s">
        <v>276</v>
      </c>
      <c r="W22" s="102" t="s">
        <v>276</v>
      </c>
      <c r="X22" s="102" t="s">
        <v>276</v>
      </c>
      <c r="Y22" s="102"/>
      <c r="Z22" s="102" t="s">
        <v>276</v>
      </c>
      <c r="AA22" s="102" t="s">
        <v>276</v>
      </c>
      <c r="AB22" s="102" t="s">
        <v>276</v>
      </c>
    </row>
    <row r="23" spans="1:30" x14ac:dyDescent="0.35">
      <c r="A23" s="95" t="s">
        <v>295</v>
      </c>
      <c r="B23" s="102">
        <f>F23+J23+N23+R23</f>
        <v>13</v>
      </c>
      <c r="C23" s="102">
        <f>G23+K23+O23+S23</f>
        <v>8</v>
      </c>
      <c r="D23" s="102">
        <f>H23+L23</f>
        <v>5</v>
      </c>
      <c r="E23" s="102"/>
      <c r="F23" s="102">
        <v>4</v>
      </c>
      <c r="G23" s="102">
        <v>2</v>
      </c>
      <c r="H23" s="102">
        <f t="shared" si="3"/>
        <v>2</v>
      </c>
      <c r="I23" s="102"/>
      <c r="J23" s="102">
        <v>5</v>
      </c>
      <c r="K23" s="102">
        <v>2</v>
      </c>
      <c r="L23" s="102">
        <f t="shared" si="4"/>
        <v>3</v>
      </c>
      <c r="M23" s="102"/>
      <c r="N23" s="102">
        <v>1</v>
      </c>
      <c r="O23" s="102">
        <v>1</v>
      </c>
      <c r="P23" s="102" t="s">
        <v>276</v>
      </c>
      <c r="Q23" s="102"/>
      <c r="R23" s="102">
        <v>3</v>
      </c>
      <c r="S23" s="102">
        <v>3</v>
      </c>
      <c r="T23" s="102" t="s">
        <v>276</v>
      </c>
      <c r="U23" s="102"/>
      <c r="V23" s="102" t="s">
        <v>276</v>
      </c>
      <c r="W23" s="102" t="s">
        <v>276</v>
      </c>
      <c r="X23" s="102" t="s">
        <v>276</v>
      </c>
      <c r="Y23" s="102"/>
      <c r="Z23" s="102" t="s">
        <v>276</v>
      </c>
      <c r="AA23" s="102" t="s">
        <v>276</v>
      </c>
      <c r="AB23" s="102" t="s">
        <v>276</v>
      </c>
    </row>
    <row r="24" spans="1:30" x14ac:dyDescent="0.35">
      <c r="A24" s="95" t="s">
        <v>296</v>
      </c>
      <c r="B24" s="102">
        <f>J24</f>
        <v>1</v>
      </c>
      <c r="C24" s="102">
        <f>K24</f>
        <v>1</v>
      </c>
      <c r="D24" s="102" t="s">
        <v>276</v>
      </c>
      <c r="E24" s="102"/>
      <c r="F24" s="102" t="s">
        <v>276</v>
      </c>
      <c r="G24" s="102" t="s">
        <v>276</v>
      </c>
      <c r="H24" s="102" t="s">
        <v>276</v>
      </c>
      <c r="I24" s="102"/>
      <c r="J24" s="102">
        <v>1</v>
      </c>
      <c r="K24" s="102">
        <v>1</v>
      </c>
      <c r="L24" s="102" t="s">
        <v>276</v>
      </c>
      <c r="M24" s="102"/>
      <c r="N24" s="102" t="s">
        <v>276</v>
      </c>
      <c r="O24" s="102" t="s">
        <v>276</v>
      </c>
      <c r="P24" s="102" t="s">
        <v>276</v>
      </c>
      <c r="Q24" s="102"/>
      <c r="R24" s="102" t="s">
        <v>276</v>
      </c>
      <c r="S24" s="102" t="s">
        <v>276</v>
      </c>
      <c r="T24" s="102" t="s">
        <v>276</v>
      </c>
      <c r="U24" s="102"/>
      <c r="V24" s="102" t="s">
        <v>276</v>
      </c>
      <c r="W24" s="102" t="s">
        <v>276</v>
      </c>
      <c r="X24" s="102" t="s">
        <v>276</v>
      </c>
      <c r="Y24" s="102"/>
      <c r="Z24" s="102" t="s">
        <v>276</v>
      </c>
      <c r="AA24" s="102" t="s">
        <v>276</v>
      </c>
      <c r="AB24" s="102" t="s">
        <v>276</v>
      </c>
    </row>
    <row r="25" spans="1:30" x14ac:dyDescent="0.35">
      <c r="A25" s="95" t="s">
        <v>297</v>
      </c>
      <c r="B25" s="102">
        <f>Z25</f>
        <v>1</v>
      </c>
      <c r="C25" s="102">
        <f>AA25</f>
        <v>1</v>
      </c>
      <c r="D25" s="102" t="str">
        <f>AB25</f>
        <v>-</v>
      </c>
      <c r="E25" s="102"/>
      <c r="F25" s="102" t="s">
        <v>276</v>
      </c>
      <c r="G25" s="102" t="s">
        <v>276</v>
      </c>
      <c r="H25" s="102" t="s">
        <v>276</v>
      </c>
      <c r="I25" s="102"/>
      <c r="J25" s="102" t="s">
        <v>276</v>
      </c>
      <c r="K25" s="102" t="s">
        <v>276</v>
      </c>
      <c r="L25" s="102" t="s">
        <v>276</v>
      </c>
      <c r="M25" s="102"/>
      <c r="N25" s="102" t="s">
        <v>276</v>
      </c>
      <c r="O25" s="102" t="s">
        <v>276</v>
      </c>
      <c r="P25" s="102" t="s">
        <v>276</v>
      </c>
      <c r="Q25" s="102"/>
      <c r="R25" s="102" t="s">
        <v>276</v>
      </c>
      <c r="S25" s="102" t="s">
        <v>276</v>
      </c>
      <c r="T25" s="102" t="s">
        <v>276</v>
      </c>
      <c r="U25" s="102"/>
      <c r="V25" s="102" t="s">
        <v>276</v>
      </c>
      <c r="W25" s="102" t="s">
        <v>276</v>
      </c>
      <c r="X25" s="102" t="s">
        <v>276</v>
      </c>
      <c r="Y25" s="102"/>
      <c r="Z25" s="102">
        <v>1</v>
      </c>
      <c r="AA25" s="102">
        <v>1</v>
      </c>
      <c r="AB25" s="102" t="s">
        <v>276</v>
      </c>
    </row>
    <row r="26" spans="1:30" x14ac:dyDescent="0.35">
      <c r="A26" s="95" t="s">
        <v>298</v>
      </c>
      <c r="B26" s="102" t="s">
        <v>276</v>
      </c>
      <c r="C26" s="102" t="s">
        <v>276</v>
      </c>
      <c r="D26" s="102" t="s">
        <v>276</v>
      </c>
      <c r="E26" s="102"/>
      <c r="F26" s="102" t="s">
        <v>276</v>
      </c>
      <c r="G26" s="102" t="s">
        <v>276</v>
      </c>
      <c r="H26" s="102" t="s">
        <v>276</v>
      </c>
      <c r="I26" s="102"/>
      <c r="J26" s="102" t="s">
        <v>276</v>
      </c>
      <c r="K26" s="102" t="s">
        <v>276</v>
      </c>
      <c r="L26" s="102" t="s">
        <v>276</v>
      </c>
      <c r="M26" s="102"/>
      <c r="N26" s="102" t="s">
        <v>276</v>
      </c>
      <c r="O26" s="102" t="s">
        <v>276</v>
      </c>
      <c r="P26" s="102" t="s">
        <v>276</v>
      </c>
      <c r="Q26" s="102"/>
      <c r="R26" s="102" t="s">
        <v>276</v>
      </c>
      <c r="S26" s="102" t="s">
        <v>276</v>
      </c>
      <c r="T26" s="102" t="s">
        <v>276</v>
      </c>
      <c r="U26" s="102"/>
      <c r="V26" s="102" t="s">
        <v>276</v>
      </c>
      <c r="W26" s="102" t="s">
        <v>276</v>
      </c>
      <c r="X26" s="102" t="s">
        <v>276</v>
      </c>
      <c r="Y26" s="102"/>
      <c r="Z26" s="102" t="s">
        <v>276</v>
      </c>
      <c r="AA26" s="102" t="s">
        <v>276</v>
      </c>
      <c r="AB26" s="102" t="s">
        <v>276</v>
      </c>
    </row>
    <row r="27" spans="1:30" x14ac:dyDescent="0.35">
      <c r="A27" s="95" t="s">
        <v>299</v>
      </c>
      <c r="B27" s="102">
        <f>J27+N27+R27+V27+Z27</f>
        <v>9</v>
      </c>
      <c r="C27" s="102">
        <f>K27+O27+S27+W27+AA27</f>
        <v>9</v>
      </c>
      <c r="D27" s="102" t="s">
        <v>276</v>
      </c>
      <c r="E27" s="102"/>
      <c r="F27" s="102" t="s">
        <v>276</v>
      </c>
      <c r="G27" s="102" t="s">
        <v>276</v>
      </c>
      <c r="H27" s="102" t="s">
        <v>276</v>
      </c>
      <c r="I27" s="102"/>
      <c r="J27" s="102">
        <v>3</v>
      </c>
      <c r="K27" s="102">
        <v>3</v>
      </c>
      <c r="L27" s="102" t="s">
        <v>276</v>
      </c>
      <c r="M27" s="102"/>
      <c r="N27" s="102">
        <v>2</v>
      </c>
      <c r="O27" s="102">
        <v>2</v>
      </c>
      <c r="P27" s="102" t="s">
        <v>276</v>
      </c>
      <c r="Q27" s="102"/>
      <c r="R27" s="102">
        <v>1</v>
      </c>
      <c r="S27" s="102">
        <v>1</v>
      </c>
      <c r="T27" s="102" t="s">
        <v>276</v>
      </c>
      <c r="U27" s="102"/>
      <c r="V27" s="102">
        <v>2</v>
      </c>
      <c r="W27" s="102">
        <v>2</v>
      </c>
      <c r="X27" s="102" t="s">
        <v>276</v>
      </c>
      <c r="Y27" s="102"/>
      <c r="Z27" s="102">
        <v>1</v>
      </c>
      <c r="AA27" s="102">
        <v>1</v>
      </c>
      <c r="AB27" s="102" t="s">
        <v>276</v>
      </c>
    </row>
    <row r="28" spans="1:30" x14ac:dyDescent="0.35">
      <c r="A28" s="95" t="s">
        <v>300</v>
      </c>
      <c r="B28" s="102" t="s">
        <v>276</v>
      </c>
      <c r="C28" s="102" t="s">
        <v>276</v>
      </c>
      <c r="D28" s="102" t="s">
        <v>276</v>
      </c>
      <c r="E28" s="102"/>
      <c r="F28" s="102" t="s">
        <v>276</v>
      </c>
      <c r="G28" s="102" t="s">
        <v>276</v>
      </c>
      <c r="H28" s="102" t="s">
        <v>276</v>
      </c>
      <c r="I28" s="102"/>
      <c r="J28" s="102" t="s">
        <v>276</v>
      </c>
      <c r="K28" s="102" t="s">
        <v>276</v>
      </c>
      <c r="L28" s="102" t="s">
        <v>276</v>
      </c>
      <c r="M28" s="102"/>
      <c r="N28" s="102" t="s">
        <v>276</v>
      </c>
      <c r="O28" s="102" t="s">
        <v>276</v>
      </c>
      <c r="P28" s="102" t="s">
        <v>276</v>
      </c>
      <c r="Q28" s="102"/>
      <c r="R28" s="102" t="s">
        <v>276</v>
      </c>
      <c r="S28" s="102" t="s">
        <v>276</v>
      </c>
      <c r="T28" s="102" t="s">
        <v>276</v>
      </c>
      <c r="U28" s="102"/>
      <c r="V28" s="102" t="s">
        <v>276</v>
      </c>
      <c r="W28" s="102" t="s">
        <v>276</v>
      </c>
      <c r="X28" s="102" t="s">
        <v>276</v>
      </c>
      <c r="Y28" s="102"/>
      <c r="Z28" s="102" t="s">
        <v>276</v>
      </c>
      <c r="AA28" s="102" t="s">
        <v>276</v>
      </c>
      <c r="AB28" s="102" t="s">
        <v>276</v>
      </c>
    </row>
    <row r="29" spans="1:30" x14ac:dyDescent="0.35">
      <c r="A29" s="95" t="s">
        <v>301</v>
      </c>
      <c r="B29" s="102">
        <f>F29+J29+N29+R29</f>
        <v>7</v>
      </c>
      <c r="C29" s="102">
        <f>K29+O29</f>
        <v>3</v>
      </c>
      <c r="D29" s="102">
        <f>H29+T29</f>
        <v>4</v>
      </c>
      <c r="E29" s="102"/>
      <c r="F29" s="102">
        <v>3</v>
      </c>
      <c r="G29" s="102" t="s">
        <v>276</v>
      </c>
      <c r="H29" s="102">
        <f>F29</f>
        <v>3</v>
      </c>
      <c r="I29" s="102"/>
      <c r="J29" s="102">
        <v>2</v>
      </c>
      <c r="K29" s="102">
        <v>2</v>
      </c>
      <c r="L29" s="102" t="s">
        <v>276</v>
      </c>
      <c r="M29" s="102"/>
      <c r="N29" s="102">
        <v>1</v>
      </c>
      <c r="O29" s="102">
        <v>1</v>
      </c>
      <c r="P29" s="102" t="s">
        <v>276</v>
      </c>
      <c r="Q29" s="102"/>
      <c r="R29" s="102">
        <v>1</v>
      </c>
      <c r="S29" s="102" t="s">
        <v>276</v>
      </c>
      <c r="T29" s="102">
        <f>R29</f>
        <v>1</v>
      </c>
      <c r="U29" s="102"/>
      <c r="V29" s="102" t="s">
        <v>276</v>
      </c>
      <c r="W29" s="102" t="s">
        <v>276</v>
      </c>
      <c r="X29" s="102" t="s">
        <v>276</v>
      </c>
      <c r="Y29" s="102"/>
      <c r="Z29" s="102" t="s">
        <v>276</v>
      </c>
      <c r="AA29" s="102" t="s">
        <v>276</v>
      </c>
      <c r="AB29" s="102" t="s">
        <v>276</v>
      </c>
    </row>
    <row r="30" spans="1:30" x14ac:dyDescent="0.35">
      <c r="A30" s="95" t="s">
        <v>302</v>
      </c>
      <c r="B30" s="102" t="s">
        <v>276</v>
      </c>
      <c r="C30" s="102" t="s">
        <v>276</v>
      </c>
      <c r="D30" s="102" t="s">
        <v>276</v>
      </c>
      <c r="E30" s="102"/>
      <c r="F30" s="102" t="s">
        <v>276</v>
      </c>
      <c r="G30" s="102" t="s">
        <v>276</v>
      </c>
      <c r="H30" s="102" t="s">
        <v>276</v>
      </c>
      <c r="I30" s="102"/>
      <c r="J30" s="102" t="s">
        <v>276</v>
      </c>
      <c r="K30" s="102" t="s">
        <v>276</v>
      </c>
      <c r="L30" s="102" t="s">
        <v>276</v>
      </c>
      <c r="M30" s="102"/>
      <c r="N30" s="102" t="s">
        <v>276</v>
      </c>
      <c r="O30" s="102" t="s">
        <v>276</v>
      </c>
      <c r="P30" s="102" t="s">
        <v>276</v>
      </c>
      <c r="Q30" s="102"/>
      <c r="R30" s="102" t="s">
        <v>276</v>
      </c>
      <c r="S30" s="102" t="s">
        <v>276</v>
      </c>
      <c r="T30" s="102" t="s">
        <v>276</v>
      </c>
      <c r="U30" s="102"/>
      <c r="V30" s="102" t="s">
        <v>276</v>
      </c>
      <c r="W30" s="102" t="s">
        <v>276</v>
      </c>
      <c r="X30" s="102" t="s">
        <v>276</v>
      </c>
      <c r="Y30" s="102"/>
      <c r="Z30" s="102" t="s">
        <v>276</v>
      </c>
      <c r="AA30" s="102" t="s">
        <v>276</v>
      </c>
      <c r="AB30" s="102" t="s">
        <v>276</v>
      </c>
      <c r="AD30" s="107"/>
    </row>
    <row r="31" spans="1:30" x14ac:dyDescent="0.35">
      <c r="A31" s="95" t="s">
        <v>303</v>
      </c>
      <c r="B31" s="102">
        <f>J31+V31+Z31</f>
        <v>3</v>
      </c>
      <c r="C31" s="102">
        <f>K31+W31+AA31</f>
        <v>3</v>
      </c>
      <c r="D31" s="102" t="s">
        <v>276</v>
      </c>
      <c r="E31" s="102"/>
      <c r="F31" s="102" t="s">
        <v>276</v>
      </c>
      <c r="G31" s="102" t="s">
        <v>276</v>
      </c>
      <c r="H31" s="102" t="s">
        <v>276</v>
      </c>
      <c r="I31" s="102"/>
      <c r="J31" s="102">
        <v>1</v>
      </c>
      <c r="K31" s="102">
        <v>1</v>
      </c>
      <c r="L31" s="102" t="s">
        <v>276</v>
      </c>
      <c r="M31" s="102"/>
      <c r="N31" s="102" t="s">
        <v>276</v>
      </c>
      <c r="O31" s="102" t="s">
        <v>276</v>
      </c>
      <c r="P31" s="102" t="s">
        <v>276</v>
      </c>
      <c r="Q31" s="102"/>
      <c r="R31" s="102" t="s">
        <v>276</v>
      </c>
      <c r="S31" s="102" t="s">
        <v>276</v>
      </c>
      <c r="T31" s="102" t="s">
        <v>276</v>
      </c>
      <c r="U31" s="102"/>
      <c r="V31" s="102">
        <v>1</v>
      </c>
      <c r="W31" s="102">
        <v>1</v>
      </c>
      <c r="X31" s="102" t="s">
        <v>276</v>
      </c>
      <c r="Y31" s="102"/>
      <c r="Z31" s="102">
        <v>1</v>
      </c>
      <c r="AA31" s="102">
        <v>1</v>
      </c>
      <c r="AB31" s="102" t="s">
        <v>276</v>
      </c>
      <c r="AD31" s="107"/>
    </row>
    <row r="32" spans="1:30" x14ac:dyDescent="0.35">
      <c r="A32" s="95" t="s">
        <v>304</v>
      </c>
      <c r="B32" s="102">
        <f>V32+Z32</f>
        <v>2</v>
      </c>
      <c r="C32" s="102">
        <f>W32</f>
        <v>1</v>
      </c>
      <c r="D32" s="102">
        <f>AB32</f>
        <v>1</v>
      </c>
      <c r="E32" s="102"/>
      <c r="F32" s="102" t="s">
        <v>276</v>
      </c>
      <c r="G32" s="102" t="s">
        <v>276</v>
      </c>
      <c r="H32" s="102" t="s">
        <v>276</v>
      </c>
      <c r="I32" s="102"/>
      <c r="J32" s="102" t="s">
        <v>276</v>
      </c>
      <c r="K32" s="102" t="s">
        <v>276</v>
      </c>
      <c r="L32" s="102" t="s">
        <v>276</v>
      </c>
      <c r="M32" s="102"/>
      <c r="N32" s="102" t="s">
        <v>276</v>
      </c>
      <c r="O32" s="102" t="s">
        <v>276</v>
      </c>
      <c r="P32" s="102" t="s">
        <v>276</v>
      </c>
      <c r="Q32" s="102"/>
      <c r="R32" s="102" t="s">
        <v>276</v>
      </c>
      <c r="S32" s="102" t="s">
        <v>276</v>
      </c>
      <c r="T32" s="102" t="s">
        <v>276</v>
      </c>
      <c r="U32" s="102"/>
      <c r="V32" s="102">
        <v>1</v>
      </c>
      <c r="W32" s="102">
        <v>1</v>
      </c>
      <c r="X32" s="102" t="s">
        <v>276</v>
      </c>
      <c r="Y32" s="102"/>
      <c r="Z32" s="102">
        <v>1</v>
      </c>
      <c r="AA32" s="102" t="s">
        <v>276</v>
      </c>
      <c r="AB32" s="102">
        <f>Z32</f>
        <v>1</v>
      </c>
      <c r="AD32" s="107"/>
    </row>
    <row r="33" spans="1:30" x14ac:dyDescent="0.35">
      <c r="A33" s="95" t="s">
        <v>305</v>
      </c>
      <c r="B33" s="102">
        <f>J33</f>
        <v>1</v>
      </c>
      <c r="C33" s="102">
        <f>K33</f>
        <v>1</v>
      </c>
      <c r="D33" s="102" t="str">
        <f>L33</f>
        <v>-</v>
      </c>
      <c r="E33" s="102"/>
      <c r="F33" s="102" t="s">
        <v>276</v>
      </c>
      <c r="G33" s="102" t="s">
        <v>276</v>
      </c>
      <c r="H33" s="102" t="s">
        <v>276</v>
      </c>
      <c r="I33" s="102"/>
      <c r="J33" s="102">
        <v>1</v>
      </c>
      <c r="K33" s="102">
        <v>1</v>
      </c>
      <c r="L33" s="102" t="s">
        <v>276</v>
      </c>
      <c r="M33" s="102"/>
      <c r="N33" s="102" t="s">
        <v>276</v>
      </c>
      <c r="O33" s="102" t="s">
        <v>276</v>
      </c>
      <c r="P33" s="102" t="s">
        <v>276</v>
      </c>
      <c r="Q33" s="102"/>
      <c r="R33" s="102" t="s">
        <v>276</v>
      </c>
      <c r="S33" s="102" t="s">
        <v>276</v>
      </c>
      <c r="T33" s="102" t="s">
        <v>276</v>
      </c>
      <c r="U33" s="102"/>
      <c r="V33" s="102" t="s">
        <v>276</v>
      </c>
      <c r="W33" s="102" t="s">
        <v>276</v>
      </c>
      <c r="X33" s="102" t="s">
        <v>276</v>
      </c>
      <c r="Y33" s="102"/>
      <c r="Z33" s="102" t="s">
        <v>276</v>
      </c>
      <c r="AA33" s="102" t="s">
        <v>276</v>
      </c>
      <c r="AB33" s="102" t="s">
        <v>276</v>
      </c>
      <c r="AD33" s="107"/>
    </row>
    <row r="34" spans="1:30" x14ac:dyDescent="0.35">
      <c r="A34" s="95" t="s">
        <v>306</v>
      </c>
      <c r="B34" s="102">
        <f>F34+J34+V34</f>
        <v>3</v>
      </c>
      <c r="C34" s="102">
        <f>G34+K34+W34</f>
        <v>3</v>
      </c>
      <c r="D34" s="102" t="s">
        <v>276</v>
      </c>
      <c r="E34" s="102"/>
      <c r="F34" s="102">
        <v>1</v>
      </c>
      <c r="G34" s="102">
        <v>1</v>
      </c>
      <c r="H34" s="102" t="s">
        <v>276</v>
      </c>
      <c r="I34" s="102"/>
      <c r="J34" s="102">
        <v>1</v>
      </c>
      <c r="K34" s="102">
        <v>1</v>
      </c>
      <c r="L34" s="102" t="s">
        <v>276</v>
      </c>
      <c r="M34" s="102"/>
      <c r="N34" s="102" t="s">
        <v>276</v>
      </c>
      <c r="O34" s="102" t="s">
        <v>276</v>
      </c>
      <c r="P34" s="102" t="s">
        <v>276</v>
      </c>
      <c r="Q34" s="102"/>
      <c r="R34" s="102" t="s">
        <v>276</v>
      </c>
      <c r="S34" s="102" t="s">
        <v>276</v>
      </c>
      <c r="T34" s="102" t="s">
        <v>276</v>
      </c>
      <c r="U34" s="102"/>
      <c r="V34" s="102">
        <v>1</v>
      </c>
      <c r="W34" s="102">
        <v>1</v>
      </c>
      <c r="X34" s="102" t="s">
        <v>276</v>
      </c>
      <c r="Y34" s="102"/>
      <c r="Z34" s="102" t="s">
        <v>276</v>
      </c>
      <c r="AA34" s="102" t="s">
        <v>276</v>
      </c>
      <c r="AB34" s="102" t="s">
        <v>276</v>
      </c>
      <c r="AD34" s="107"/>
    </row>
    <row r="35" spans="1:30" ht="15" thickBot="1" x14ac:dyDescent="0.4">
      <c r="A35" s="123" t="s">
        <v>307</v>
      </c>
      <c r="B35" s="103">
        <f>F35+J35+N35+V35+Z35</f>
        <v>5</v>
      </c>
      <c r="C35" s="103" t="str">
        <f>G35</f>
        <v>-</v>
      </c>
      <c r="D35" s="103">
        <f>H35+L35+P35+X35+AB35</f>
        <v>5</v>
      </c>
      <c r="E35" s="103"/>
      <c r="F35" s="103">
        <v>1</v>
      </c>
      <c r="G35" s="103" t="s">
        <v>276</v>
      </c>
      <c r="H35" s="103">
        <f>F35</f>
        <v>1</v>
      </c>
      <c r="I35" s="103"/>
      <c r="J35" s="103">
        <v>1</v>
      </c>
      <c r="K35" s="103" t="s">
        <v>276</v>
      </c>
      <c r="L35" s="103">
        <f>J35</f>
        <v>1</v>
      </c>
      <c r="M35" s="103"/>
      <c r="N35" s="103">
        <v>1</v>
      </c>
      <c r="O35" s="103" t="s">
        <v>276</v>
      </c>
      <c r="P35" s="103">
        <f>N35</f>
        <v>1</v>
      </c>
      <c r="Q35" s="103"/>
      <c r="R35" s="103" t="s">
        <v>276</v>
      </c>
      <c r="S35" s="103" t="s">
        <v>276</v>
      </c>
      <c r="T35" s="103" t="s">
        <v>276</v>
      </c>
      <c r="U35" s="103"/>
      <c r="V35" s="103">
        <v>1</v>
      </c>
      <c r="W35" s="103" t="s">
        <v>276</v>
      </c>
      <c r="X35" s="103">
        <f>V35</f>
        <v>1</v>
      </c>
      <c r="Y35" s="103"/>
      <c r="Z35" s="103">
        <v>1</v>
      </c>
      <c r="AA35" s="103" t="s">
        <v>276</v>
      </c>
      <c r="AB35" s="103">
        <f>Z35</f>
        <v>1</v>
      </c>
      <c r="AD35" s="107"/>
    </row>
    <row r="36" spans="1:30" x14ac:dyDescent="0.35">
      <c r="A36" s="223" t="s">
        <v>249</v>
      </c>
      <c r="B36" s="223"/>
      <c r="C36" s="223"/>
      <c r="D36" s="223"/>
      <c r="E36" s="223"/>
      <c r="F36" s="223"/>
      <c r="G36" s="223"/>
      <c r="H36" s="223"/>
      <c r="I36" s="223"/>
      <c r="J36" s="223"/>
      <c r="K36" s="223"/>
      <c r="L36" s="223"/>
      <c r="M36" s="223"/>
      <c r="N36" s="223"/>
      <c r="O36" s="223"/>
      <c r="P36" s="223"/>
      <c r="Q36" s="223"/>
      <c r="R36" s="223"/>
      <c r="S36" s="223"/>
      <c r="T36" s="223"/>
      <c r="U36" s="223"/>
      <c r="V36" s="223"/>
      <c r="W36" s="223"/>
      <c r="X36" s="223"/>
      <c r="Y36" s="223"/>
      <c r="Z36" s="223"/>
      <c r="AA36" s="223"/>
      <c r="AB36" s="223"/>
      <c r="AD36" s="107"/>
    </row>
    <row r="37" spans="1:30" x14ac:dyDescent="0.35">
      <c r="AD37" s="107"/>
    </row>
    <row r="38" spans="1:30" x14ac:dyDescent="0.35">
      <c r="AD38" s="107"/>
    </row>
    <row r="39" spans="1:30" x14ac:dyDescent="0.35">
      <c r="AD39" s="107"/>
    </row>
    <row r="40" spans="1:30" x14ac:dyDescent="0.35">
      <c r="L40" s="22"/>
      <c r="AD40" s="107"/>
    </row>
    <row r="41" spans="1:30" x14ac:dyDescent="0.35">
      <c r="AD41" s="107"/>
    </row>
    <row r="42" spans="1:30" x14ac:dyDescent="0.35">
      <c r="AD42" s="107"/>
    </row>
    <row r="43" spans="1:30" x14ac:dyDescent="0.35">
      <c r="AD43" s="107"/>
    </row>
    <row r="44" spans="1:30" x14ac:dyDescent="0.35">
      <c r="AD44" s="107"/>
    </row>
    <row r="45" spans="1:30" x14ac:dyDescent="0.35">
      <c r="AD45" s="107"/>
    </row>
  </sheetData>
  <mergeCells count="15">
    <mergeCell ref="AD2:AD3"/>
    <mergeCell ref="A36:AB36"/>
    <mergeCell ref="R7:T7"/>
    <mergeCell ref="V7:X7"/>
    <mergeCell ref="Z7:AB7"/>
    <mergeCell ref="A7:A8"/>
    <mergeCell ref="B7:D7"/>
    <mergeCell ref="F7:H7"/>
    <mergeCell ref="J7:L7"/>
    <mergeCell ref="N7:P7"/>
    <mergeCell ref="A1:AB1"/>
    <mergeCell ref="A2:AB2"/>
    <mergeCell ref="A3:AB3"/>
    <mergeCell ref="A4:AB4"/>
    <mergeCell ref="A5:AB5"/>
  </mergeCells>
  <hyperlinks>
    <hyperlink ref="AD2" location="INDICE!A1" display="INDICE" xr:uid="{5119F4A4-C0E8-46BC-A6DA-C8890196DED4}"/>
    <hyperlink ref="AD2:AD3" location="CONTENIDO!A1" display="Contenido" xr:uid="{E1F15D7B-6753-49DA-B06B-A8ABFA8D6475}"/>
  </hyperlinks>
  <pageMargins left="0.7" right="0.7" top="0.75" bottom="0.75" header="0.3" footer="0.3"/>
  <pageSetup scale="59" orientation="landscape" r:id="rId1"/>
  <ignoredErrors>
    <ignoredError sqref="C35" formula="1"/>
  </ignoredError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794C5E-37AA-4A15-9FE1-09A5DB854275}">
  <sheetPr>
    <tabColor rgb="FFF2DAB1"/>
    <pageSetUpPr fitToPage="1"/>
  </sheetPr>
  <dimension ref="A1:AD45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9" sqref="A9:XFD9"/>
    </sheetView>
  </sheetViews>
  <sheetFormatPr baseColWidth="10" defaultColWidth="11.453125" defaultRowHeight="14.5" x14ac:dyDescent="0.35"/>
  <cols>
    <col min="1" max="1" width="18.54296875" style="113" customWidth="1"/>
    <col min="2" max="4" width="8.453125" customWidth="1"/>
    <col min="5" max="5" width="1.81640625" customWidth="1"/>
    <col min="6" max="8" width="8.453125" customWidth="1"/>
    <col min="9" max="9" width="1.81640625" customWidth="1"/>
    <col min="10" max="12" width="8.453125" customWidth="1"/>
    <col min="13" max="13" width="2.1796875" customWidth="1"/>
    <col min="14" max="16" width="8.453125" customWidth="1"/>
    <col min="17" max="17" width="2.1796875" customWidth="1"/>
    <col min="18" max="20" width="8.453125" customWidth="1"/>
    <col min="21" max="21" width="1.81640625" customWidth="1"/>
    <col min="22" max="24" width="8.453125" customWidth="1"/>
    <col min="25" max="25" width="1.54296875" customWidth="1"/>
    <col min="26" max="28" width="8.453125" customWidth="1"/>
  </cols>
  <sheetData>
    <row r="1" spans="1:30" x14ac:dyDescent="0.35">
      <c r="A1" s="230" t="s">
        <v>323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313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320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D5" s="36"/>
    </row>
    <row r="6" spans="1:30" x14ac:dyDescent="0.35">
      <c r="A6" s="124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D6" s="36"/>
    </row>
    <row r="7" spans="1:30" x14ac:dyDescent="0.35">
      <c r="A7" s="235" t="s">
        <v>281</v>
      </c>
      <c r="B7" s="229" t="s">
        <v>214</v>
      </c>
      <c r="C7" s="229"/>
      <c r="D7" s="229"/>
      <c r="E7" s="16"/>
      <c r="F7" s="229" t="s">
        <v>216</v>
      </c>
      <c r="G7" s="229"/>
      <c r="H7" s="229"/>
      <c r="I7" s="16"/>
      <c r="J7" s="229" t="s">
        <v>217</v>
      </c>
      <c r="K7" s="229"/>
      <c r="L7" s="229"/>
      <c r="M7" s="16"/>
      <c r="N7" s="229" t="s">
        <v>218</v>
      </c>
      <c r="O7" s="229"/>
      <c r="P7" s="229"/>
      <c r="Q7" s="16"/>
      <c r="R7" s="229" t="s">
        <v>220</v>
      </c>
      <c r="S7" s="229"/>
      <c r="T7" s="229"/>
      <c r="U7" s="16"/>
      <c r="V7" s="229" t="s">
        <v>221</v>
      </c>
      <c r="W7" s="229"/>
      <c r="X7" s="229"/>
      <c r="Y7" s="16"/>
      <c r="Z7" s="229" t="s">
        <v>222</v>
      </c>
      <c r="AA7" s="229"/>
      <c r="AB7" s="229"/>
      <c r="AD7" s="36"/>
    </row>
    <row r="8" spans="1:30" x14ac:dyDescent="0.35">
      <c r="A8" s="235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D8" s="36"/>
    </row>
    <row r="9" spans="1:30" s="22" customFormat="1" x14ac:dyDescent="0.35">
      <c r="A9" s="110"/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D9" s="107"/>
    </row>
    <row r="10" spans="1:30" s="22" customFormat="1" x14ac:dyDescent="0.35">
      <c r="A10" s="110" t="s">
        <v>214</v>
      </c>
      <c r="B10" s="75">
        <v>0.52221943258850112</v>
      </c>
      <c r="C10" s="75">
        <v>0.64240878775990584</v>
      </c>
      <c r="D10" s="75">
        <v>0.39613128922728674</v>
      </c>
      <c r="E10" s="75"/>
      <c r="F10" s="75">
        <v>0.41299559471365638</v>
      </c>
      <c r="G10" s="75">
        <v>0.42564511838254859</v>
      </c>
      <c r="H10" s="75">
        <v>0.39942938659058491</v>
      </c>
      <c r="I10" s="75"/>
      <c r="J10" s="75">
        <v>0.76571933441319395</v>
      </c>
      <c r="K10" s="75">
        <v>0.88596741926264644</v>
      </c>
      <c r="L10" s="75">
        <v>0.63791008505467806</v>
      </c>
      <c r="M10" s="75"/>
      <c r="N10" s="75">
        <v>0.38121378469045442</v>
      </c>
      <c r="O10" s="75">
        <v>0.54005400540054005</v>
      </c>
      <c r="P10" s="75">
        <v>0.21705426356589144</v>
      </c>
      <c r="Q10" s="75"/>
      <c r="R10" s="75">
        <v>0.49026890506611204</v>
      </c>
      <c r="S10" s="75">
        <v>0.63675832127351673</v>
      </c>
      <c r="T10" s="75">
        <v>0.3357753357753358</v>
      </c>
      <c r="U10" s="75"/>
      <c r="V10" s="75">
        <v>0.54627750897455907</v>
      </c>
      <c r="W10" s="75">
        <v>0.73778051029818625</v>
      </c>
      <c r="X10" s="75">
        <v>0.34876347495244131</v>
      </c>
      <c r="Y10" s="75">
        <v>0</v>
      </c>
      <c r="Z10" s="75">
        <v>0.54285244283599277</v>
      </c>
      <c r="AA10" s="75">
        <v>0.64662140316844485</v>
      </c>
      <c r="AB10" s="75">
        <v>0.43536503683858008</v>
      </c>
      <c r="AD10" s="107"/>
    </row>
    <row r="11" spans="1:30" s="22" customFormat="1" x14ac:dyDescent="0.35">
      <c r="A11" s="110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D11" s="107"/>
    </row>
    <row r="12" spans="1:30" x14ac:dyDescent="0.35">
      <c r="A12" s="95" t="s">
        <v>282</v>
      </c>
      <c r="B12" s="63">
        <v>0.62142679592344019</v>
      </c>
      <c r="C12" s="63">
        <v>0.90047393364928907</v>
      </c>
      <c r="D12" s="63">
        <v>0.31364349189754315</v>
      </c>
      <c r="E12" s="63"/>
      <c r="F12" s="63">
        <v>0.43165467625899279</v>
      </c>
      <c r="G12" s="63">
        <v>0.55248618784530379</v>
      </c>
      <c r="H12" s="63">
        <v>0.3003003003003003</v>
      </c>
      <c r="I12" s="63"/>
      <c r="J12" s="63">
        <v>0.57636887608069165</v>
      </c>
      <c r="K12" s="63">
        <v>0.51282051282051277</v>
      </c>
      <c r="L12" s="63">
        <v>0.6578947368421052</v>
      </c>
      <c r="M12" s="63"/>
      <c r="N12" s="63" t="s">
        <v>276</v>
      </c>
      <c r="O12" s="63" t="s">
        <v>276</v>
      </c>
      <c r="P12" s="63" t="s">
        <v>276</v>
      </c>
      <c r="Q12" s="63"/>
      <c r="R12" s="63">
        <v>0.85592011412268187</v>
      </c>
      <c r="S12" s="63">
        <v>1.3586956521739131</v>
      </c>
      <c r="T12" s="63">
        <v>0.3003003003003003</v>
      </c>
      <c r="U12" s="63"/>
      <c r="V12" s="63">
        <v>0.59701492537313439</v>
      </c>
      <c r="W12" s="63">
        <v>1.1799410029498525</v>
      </c>
      <c r="X12" s="63" t="s">
        <v>276</v>
      </c>
      <c r="Y12" s="63"/>
      <c r="Z12" s="63">
        <v>1.2539184952978055</v>
      </c>
      <c r="AA12" s="63">
        <v>1.8181818181818181</v>
      </c>
      <c r="AB12" s="63">
        <v>0.64935064935064934</v>
      </c>
      <c r="AD12" s="22"/>
    </row>
    <row r="13" spans="1:30" x14ac:dyDescent="0.35">
      <c r="A13" s="95" t="s">
        <v>283</v>
      </c>
      <c r="B13" s="63">
        <v>0.82921152167588008</v>
      </c>
      <c r="C13" s="63">
        <v>1.1325028312570782</v>
      </c>
      <c r="D13" s="63">
        <v>0.50867743865948534</v>
      </c>
      <c r="E13" s="63"/>
      <c r="F13" s="63">
        <v>0.55999999999999994</v>
      </c>
      <c r="G13" s="63">
        <v>0.93167701863354035</v>
      </c>
      <c r="H13" s="63">
        <v>0.16501650165016502</v>
      </c>
      <c r="I13" s="63"/>
      <c r="J13" s="63">
        <v>1.132404181184669</v>
      </c>
      <c r="K13" s="63">
        <v>1.5625</v>
      </c>
      <c r="L13" s="63">
        <v>0.69930069930069927</v>
      </c>
      <c r="M13" s="63"/>
      <c r="N13" s="63">
        <v>0.3686635944700461</v>
      </c>
      <c r="O13" s="63">
        <v>0.54151624548736454</v>
      </c>
      <c r="P13" s="63">
        <v>0.18832391713747645</v>
      </c>
      <c r="Q13" s="63"/>
      <c r="R13" s="63">
        <v>0.95403295750216832</v>
      </c>
      <c r="S13" s="63">
        <v>1.1784511784511784</v>
      </c>
      <c r="T13" s="63">
        <v>0.7155635062611807</v>
      </c>
      <c r="U13" s="63"/>
      <c r="V13" s="63">
        <v>0.95486111111111116</v>
      </c>
      <c r="W13" s="63">
        <v>1.3377926421404682</v>
      </c>
      <c r="X13" s="63">
        <v>0.54151624548736454</v>
      </c>
      <c r="Y13" s="63"/>
      <c r="Z13" s="63">
        <v>1.0128913443830572</v>
      </c>
      <c r="AA13" s="63">
        <v>1.2367491166077738</v>
      </c>
      <c r="AB13" s="63">
        <v>0.76923076923076927</v>
      </c>
    </row>
    <row r="14" spans="1:30" x14ac:dyDescent="0.35">
      <c r="A14" s="95" t="s">
        <v>284</v>
      </c>
      <c r="B14" s="63">
        <v>0.42140750105351876</v>
      </c>
      <c r="C14" s="63">
        <v>0.45871559633027525</v>
      </c>
      <c r="D14" s="63">
        <v>0.38330494037478707</v>
      </c>
      <c r="E14" s="63"/>
      <c r="F14" s="63">
        <v>0.49751243781094528</v>
      </c>
      <c r="G14" s="63">
        <v>0.74812967581047385</v>
      </c>
      <c r="H14" s="63">
        <v>0.24813895781637718</v>
      </c>
      <c r="I14" s="63"/>
      <c r="J14" s="63">
        <v>0.24570024570024571</v>
      </c>
      <c r="K14" s="63">
        <v>0.24038461538461539</v>
      </c>
      <c r="L14" s="63">
        <v>0.25125628140703515</v>
      </c>
      <c r="M14" s="63"/>
      <c r="N14" s="63">
        <v>0.5161290322580645</v>
      </c>
      <c r="O14" s="63">
        <v>0.50125313283208017</v>
      </c>
      <c r="P14" s="63">
        <v>0.53191489361702127</v>
      </c>
      <c r="Q14" s="63"/>
      <c r="R14" s="63">
        <v>0.63613231552162841</v>
      </c>
      <c r="S14" s="63">
        <v>0.49504950495049505</v>
      </c>
      <c r="T14" s="63">
        <v>0.78534031413612559</v>
      </c>
      <c r="U14" s="63"/>
      <c r="V14" s="63">
        <v>0.2544529262086514</v>
      </c>
      <c r="W14" s="63">
        <v>0.24752475247524752</v>
      </c>
      <c r="X14" s="63">
        <v>0.26178010471204188</v>
      </c>
      <c r="Y14" s="63"/>
      <c r="Z14" s="63">
        <v>0.38412291933418691</v>
      </c>
      <c r="AA14" s="63">
        <v>0.53475935828876997</v>
      </c>
      <c r="AB14" s="63">
        <v>0.24570024570024571</v>
      </c>
    </row>
    <row r="15" spans="1:30" x14ac:dyDescent="0.35">
      <c r="A15" s="95" t="s">
        <v>285</v>
      </c>
      <c r="B15" s="63">
        <v>1.5651201788708775</v>
      </c>
      <c r="C15" s="63">
        <v>1.2711864406779663</v>
      </c>
      <c r="D15" s="63">
        <v>1.8934911242603552</v>
      </c>
      <c r="E15" s="63"/>
      <c r="F15" s="63">
        <v>1.3605442176870748</v>
      </c>
      <c r="G15" s="63">
        <v>0.62893081761006298</v>
      </c>
      <c r="H15" s="63">
        <v>2.2222222222222223</v>
      </c>
      <c r="I15" s="63"/>
      <c r="J15" s="63">
        <v>1.6339869281045754</v>
      </c>
      <c r="K15" s="63">
        <v>0.60606060606060608</v>
      </c>
      <c r="L15" s="63">
        <v>2.8368794326241136</v>
      </c>
      <c r="M15" s="63"/>
      <c r="N15" s="63">
        <v>1.2539184952978055</v>
      </c>
      <c r="O15" s="63">
        <v>2.3809523809523809</v>
      </c>
      <c r="P15" s="63" t="s">
        <v>276</v>
      </c>
      <c r="Q15" s="63"/>
      <c r="R15" s="63">
        <v>0.65146579804560267</v>
      </c>
      <c r="S15" s="63">
        <v>0.63694267515923575</v>
      </c>
      <c r="T15" s="63">
        <v>0.66666666666666674</v>
      </c>
      <c r="U15" s="63"/>
      <c r="V15" s="63">
        <v>3.0303030303030303</v>
      </c>
      <c r="W15" s="63">
        <v>1.89873417721519</v>
      </c>
      <c r="X15" s="63">
        <v>4.3165467625899279</v>
      </c>
      <c r="Y15" s="63"/>
      <c r="Z15" s="63">
        <v>1.5037593984962405</v>
      </c>
      <c r="AA15" s="63">
        <v>1.4598540145985401</v>
      </c>
      <c r="AB15" s="63">
        <v>1.5503875968992249</v>
      </c>
    </row>
    <row r="16" spans="1:30" x14ac:dyDescent="0.35">
      <c r="A16" s="95" t="s">
        <v>286</v>
      </c>
      <c r="B16" s="63" t="s">
        <v>276</v>
      </c>
      <c r="C16" s="63" t="s">
        <v>276</v>
      </c>
      <c r="D16" s="63" t="s">
        <v>276</v>
      </c>
      <c r="E16" s="63"/>
      <c r="F16" s="63" t="s">
        <v>276</v>
      </c>
      <c r="G16" s="63" t="s">
        <v>276</v>
      </c>
      <c r="H16" s="63" t="s">
        <v>276</v>
      </c>
      <c r="I16" s="63"/>
      <c r="J16" s="63" t="s">
        <v>276</v>
      </c>
      <c r="K16" s="63" t="s">
        <v>276</v>
      </c>
      <c r="L16" s="63" t="s">
        <v>276</v>
      </c>
      <c r="M16" s="63"/>
      <c r="N16" s="63" t="s">
        <v>276</v>
      </c>
      <c r="O16" s="63" t="s">
        <v>276</v>
      </c>
      <c r="P16" s="63" t="s">
        <v>276</v>
      </c>
      <c r="Q16" s="63"/>
      <c r="R16" s="63" t="s">
        <v>276</v>
      </c>
      <c r="S16" s="63" t="s">
        <v>276</v>
      </c>
      <c r="T16" s="63" t="s">
        <v>276</v>
      </c>
      <c r="U16" s="63"/>
      <c r="V16" s="63" t="s">
        <v>276</v>
      </c>
      <c r="W16" s="63" t="s">
        <v>276</v>
      </c>
      <c r="X16" s="63" t="s">
        <v>276</v>
      </c>
      <c r="Y16" s="63"/>
      <c r="Z16" s="63" t="s">
        <v>276</v>
      </c>
      <c r="AA16" s="63" t="s">
        <v>276</v>
      </c>
      <c r="AB16" s="63" t="s">
        <v>276</v>
      </c>
    </row>
    <row r="17" spans="1:30" x14ac:dyDescent="0.35">
      <c r="A17" s="95" t="s">
        <v>287</v>
      </c>
      <c r="B17" s="63" t="s">
        <v>276</v>
      </c>
      <c r="C17" s="63" t="s">
        <v>276</v>
      </c>
      <c r="D17" s="63" t="s">
        <v>276</v>
      </c>
      <c r="E17" s="63"/>
      <c r="F17" s="63" t="s">
        <v>276</v>
      </c>
      <c r="G17" s="63" t="s">
        <v>276</v>
      </c>
      <c r="H17" s="63" t="s">
        <v>276</v>
      </c>
      <c r="I17" s="63"/>
      <c r="J17" s="63" t="s">
        <v>276</v>
      </c>
      <c r="K17" s="63" t="s">
        <v>276</v>
      </c>
      <c r="L17" s="63" t="s">
        <v>276</v>
      </c>
      <c r="M17" s="63"/>
      <c r="N17" s="63" t="s">
        <v>276</v>
      </c>
      <c r="O17" s="63" t="s">
        <v>276</v>
      </c>
      <c r="P17" s="63" t="s">
        <v>276</v>
      </c>
      <c r="Q17" s="63"/>
      <c r="R17" s="63" t="s">
        <v>276</v>
      </c>
      <c r="S17" s="63" t="s">
        <v>276</v>
      </c>
      <c r="T17" s="63" t="s">
        <v>276</v>
      </c>
      <c r="U17" s="63"/>
      <c r="V17" s="63" t="s">
        <v>276</v>
      </c>
      <c r="W17" s="63" t="s">
        <v>276</v>
      </c>
      <c r="X17" s="63" t="s">
        <v>276</v>
      </c>
      <c r="Y17" s="63"/>
      <c r="Z17" s="63" t="s">
        <v>276</v>
      </c>
      <c r="AA17" s="63" t="s">
        <v>276</v>
      </c>
      <c r="AB17" s="63" t="s">
        <v>276</v>
      </c>
    </row>
    <row r="18" spans="1:30" x14ac:dyDescent="0.35">
      <c r="A18" s="95" t="s">
        <v>289</v>
      </c>
      <c r="B18" s="63">
        <v>0.12115338017930699</v>
      </c>
      <c r="C18" s="63">
        <v>9.5465393794749401E-2</v>
      </c>
      <c r="D18" s="63">
        <v>0.14763779527559054</v>
      </c>
      <c r="E18" s="63"/>
      <c r="F18" s="63">
        <v>0.23866348448687352</v>
      </c>
      <c r="G18" s="63" t="s">
        <v>276</v>
      </c>
      <c r="H18" s="63">
        <v>0.5</v>
      </c>
      <c r="I18" s="63"/>
      <c r="J18" s="63" t="s">
        <v>276</v>
      </c>
      <c r="K18" s="63" t="s">
        <v>276</v>
      </c>
      <c r="L18" s="63" t="s">
        <v>276</v>
      </c>
      <c r="M18" s="63"/>
      <c r="N18" s="63">
        <v>0.29368575624082233</v>
      </c>
      <c r="O18" s="63">
        <v>0.3105590062111801</v>
      </c>
      <c r="P18" s="63">
        <v>0.2785515320334262</v>
      </c>
      <c r="Q18" s="63"/>
      <c r="R18" s="63" t="s">
        <v>276</v>
      </c>
      <c r="S18" s="63" t="s">
        <v>276</v>
      </c>
      <c r="T18" s="63" t="s">
        <v>276</v>
      </c>
      <c r="U18" s="63"/>
      <c r="V18" s="63">
        <v>0.16233766233766234</v>
      </c>
      <c r="W18" s="63">
        <v>0.35842293906810035</v>
      </c>
      <c r="X18" s="63" t="s">
        <v>276</v>
      </c>
      <c r="Y18" s="63"/>
      <c r="Z18" s="63" t="s">
        <v>276</v>
      </c>
      <c r="AA18" s="63" t="s">
        <v>276</v>
      </c>
      <c r="AB18" s="63" t="s">
        <v>276</v>
      </c>
    </row>
    <row r="19" spans="1:30" x14ac:dyDescent="0.35">
      <c r="A19" s="95" t="s">
        <v>290</v>
      </c>
      <c r="B19" s="63" t="s">
        <v>276</v>
      </c>
      <c r="C19" s="63" t="s">
        <v>276</v>
      </c>
      <c r="D19" s="63" t="s">
        <v>276</v>
      </c>
      <c r="E19" s="63"/>
      <c r="F19" s="63" t="s">
        <v>276</v>
      </c>
      <c r="G19" s="63" t="s">
        <v>276</v>
      </c>
      <c r="H19" s="63" t="s">
        <v>276</v>
      </c>
      <c r="I19" s="63"/>
      <c r="J19" s="63" t="s">
        <v>276</v>
      </c>
      <c r="K19" s="63" t="s">
        <v>276</v>
      </c>
      <c r="L19" s="63" t="s">
        <v>276</v>
      </c>
      <c r="M19" s="63"/>
      <c r="N19" s="63" t="s">
        <v>276</v>
      </c>
      <c r="O19" s="63" t="s">
        <v>276</v>
      </c>
      <c r="P19" s="63" t="s">
        <v>276</v>
      </c>
      <c r="Q19" s="63"/>
      <c r="R19" s="63" t="s">
        <v>276</v>
      </c>
      <c r="S19" s="63" t="s">
        <v>276</v>
      </c>
      <c r="T19" s="63" t="s">
        <v>276</v>
      </c>
      <c r="U19" s="63"/>
      <c r="V19" s="63" t="s">
        <v>276</v>
      </c>
      <c r="W19" s="63" t="s">
        <v>276</v>
      </c>
      <c r="X19" s="63" t="s">
        <v>276</v>
      </c>
      <c r="Y19" s="63"/>
      <c r="Z19" s="63" t="s">
        <v>276</v>
      </c>
      <c r="AA19" s="63" t="s">
        <v>276</v>
      </c>
      <c r="AB19" s="63" t="s">
        <v>276</v>
      </c>
    </row>
    <row r="20" spans="1:30" x14ac:dyDescent="0.35">
      <c r="A20" s="95" t="s">
        <v>291</v>
      </c>
      <c r="B20" s="63">
        <v>1.9047619047619049</v>
      </c>
      <c r="C20" s="63">
        <v>2.2099447513812152</v>
      </c>
      <c r="D20" s="63">
        <v>1.6085790884718498</v>
      </c>
      <c r="E20" s="63"/>
      <c r="F20" s="63" t="s">
        <v>276</v>
      </c>
      <c r="G20" s="63" t="s">
        <v>276</v>
      </c>
      <c r="H20" s="63" t="s">
        <v>276</v>
      </c>
      <c r="I20" s="63"/>
      <c r="J20" s="63">
        <v>5.4794520547945202</v>
      </c>
      <c r="K20" s="63">
        <v>5.1948051948051948</v>
      </c>
      <c r="L20" s="63">
        <v>5.7971014492753623</v>
      </c>
      <c r="M20" s="63"/>
      <c r="N20" s="63">
        <v>3.669724770642202</v>
      </c>
      <c r="O20" s="63">
        <v>4.5454545454545459</v>
      </c>
      <c r="P20" s="63">
        <v>3.0769230769230771</v>
      </c>
      <c r="Q20" s="63"/>
      <c r="R20" s="63">
        <v>0.82644628099173556</v>
      </c>
      <c r="S20" s="63">
        <v>1.5384615384615385</v>
      </c>
      <c r="T20" s="63" t="s">
        <v>276</v>
      </c>
      <c r="U20" s="63"/>
      <c r="V20" s="63">
        <v>0.81300813008130091</v>
      </c>
      <c r="W20" s="63">
        <v>1.6666666666666667</v>
      </c>
      <c r="X20" s="63" t="s">
        <v>276</v>
      </c>
      <c r="Y20" s="63"/>
      <c r="Z20" s="63" t="s">
        <v>276</v>
      </c>
      <c r="AA20" s="63" t="s">
        <v>276</v>
      </c>
      <c r="AB20" s="63" t="s">
        <v>276</v>
      </c>
    </row>
    <row r="21" spans="1:30" x14ac:dyDescent="0.35">
      <c r="A21" s="122" t="s">
        <v>293</v>
      </c>
      <c r="B21" s="63">
        <v>0.4728132387706856</v>
      </c>
      <c r="C21" s="63">
        <v>0.58670143415906129</v>
      </c>
      <c r="D21" s="63">
        <v>0.35038542396636296</v>
      </c>
      <c r="E21" s="63"/>
      <c r="F21" s="63">
        <v>0.18083182640144665</v>
      </c>
      <c r="G21" s="63">
        <v>0.3546099290780142</v>
      </c>
      <c r="H21" s="63" t="s">
        <v>276</v>
      </c>
      <c r="I21" s="63"/>
      <c r="J21" s="63">
        <v>1.0266940451745379</v>
      </c>
      <c r="K21" s="63">
        <v>1.1811023622047243</v>
      </c>
      <c r="L21" s="63">
        <v>0.85836909871244638</v>
      </c>
      <c r="M21" s="63"/>
      <c r="N21" s="63">
        <v>0.39447731755424065</v>
      </c>
      <c r="O21" s="63">
        <v>0.76045627376425851</v>
      </c>
      <c r="P21" s="63" t="s">
        <v>276</v>
      </c>
      <c r="Q21" s="63"/>
      <c r="R21" s="63">
        <v>0.58365758754863817</v>
      </c>
      <c r="S21" s="63">
        <v>0.74906367041198507</v>
      </c>
      <c r="T21" s="63">
        <v>0.40485829959514169</v>
      </c>
      <c r="U21" s="63"/>
      <c r="V21" s="63">
        <v>0.22779043280182232</v>
      </c>
      <c r="W21" s="63">
        <v>0.42553191489361702</v>
      </c>
      <c r="X21" s="63" t="s">
        <v>276</v>
      </c>
      <c r="Y21" s="63"/>
      <c r="Z21" s="63">
        <v>0.43383947939262474</v>
      </c>
      <c r="AA21" s="63" t="s">
        <v>276</v>
      </c>
      <c r="AB21" s="63">
        <v>0.8771929824561403</v>
      </c>
    </row>
    <row r="22" spans="1:30" x14ac:dyDescent="0.35">
      <c r="A22" s="95" t="s">
        <v>294</v>
      </c>
      <c r="B22" s="63" t="s">
        <v>276</v>
      </c>
      <c r="C22" s="63" t="s">
        <v>276</v>
      </c>
      <c r="D22" s="63" t="s">
        <v>276</v>
      </c>
      <c r="E22" s="63"/>
      <c r="F22" s="63" t="s">
        <v>276</v>
      </c>
      <c r="G22" s="63" t="s">
        <v>276</v>
      </c>
      <c r="H22" s="63" t="s">
        <v>276</v>
      </c>
      <c r="I22" s="63"/>
      <c r="J22" s="63" t="s">
        <v>276</v>
      </c>
      <c r="K22" s="63" t="s">
        <v>276</v>
      </c>
      <c r="L22" s="63" t="s">
        <v>276</v>
      </c>
      <c r="M22" s="63"/>
      <c r="N22" s="63" t="s">
        <v>276</v>
      </c>
      <c r="O22" s="63" t="s">
        <v>276</v>
      </c>
      <c r="P22" s="63" t="s">
        <v>276</v>
      </c>
      <c r="Q22" s="63"/>
      <c r="R22" s="63" t="s">
        <v>276</v>
      </c>
      <c r="S22" s="63" t="s">
        <v>276</v>
      </c>
      <c r="T22" s="63" t="s">
        <v>276</v>
      </c>
      <c r="U22" s="63"/>
      <c r="V22" s="63" t="s">
        <v>276</v>
      </c>
      <c r="W22" s="63" t="s">
        <v>276</v>
      </c>
      <c r="X22" s="63" t="s">
        <v>276</v>
      </c>
      <c r="Y22" s="63"/>
      <c r="Z22" s="63" t="s">
        <v>276</v>
      </c>
      <c r="AA22" s="63" t="s">
        <v>276</v>
      </c>
      <c r="AB22" s="63" t="s">
        <v>276</v>
      </c>
    </row>
    <row r="23" spans="1:30" x14ac:dyDescent="0.35">
      <c r="A23" s="95" t="s">
        <v>295</v>
      </c>
      <c r="B23" s="63">
        <v>0.20756825802331152</v>
      </c>
      <c r="C23" s="63">
        <v>0.25</v>
      </c>
      <c r="D23" s="63">
        <v>0.16323865491348349</v>
      </c>
      <c r="E23" s="63"/>
      <c r="F23" s="63">
        <v>0.35555555555555557</v>
      </c>
      <c r="G23" s="63">
        <v>0.33277870216306155</v>
      </c>
      <c r="H23" s="63">
        <v>0.38167938931297707</v>
      </c>
      <c r="I23" s="63"/>
      <c r="J23" s="63">
        <v>0.47619047619047622</v>
      </c>
      <c r="K23" s="63">
        <v>0.3780718336483932</v>
      </c>
      <c r="L23" s="63">
        <v>0.57581573896353166</v>
      </c>
      <c r="M23" s="63"/>
      <c r="N23" s="63">
        <v>9.5147478591817325E-2</v>
      </c>
      <c r="O23" s="63">
        <v>0.18416206261510129</v>
      </c>
      <c r="P23" s="63" t="s">
        <v>276</v>
      </c>
      <c r="Q23" s="63"/>
      <c r="R23" s="63">
        <v>0.27573529411764708</v>
      </c>
      <c r="S23" s="63">
        <v>0.55045871559633031</v>
      </c>
      <c r="T23" s="63" t="s">
        <v>276</v>
      </c>
      <c r="U23" s="63"/>
      <c r="V23" s="63" t="s">
        <v>276</v>
      </c>
      <c r="W23" s="63" t="s">
        <v>276</v>
      </c>
      <c r="X23" s="63" t="s">
        <v>276</v>
      </c>
      <c r="Y23" s="63"/>
      <c r="Z23" s="63" t="s">
        <v>276</v>
      </c>
      <c r="AA23" s="63" t="s">
        <v>276</v>
      </c>
      <c r="AB23" s="63" t="s">
        <v>276</v>
      </c>
    </row>
    <row r="24" spans="1:30" x14ac:dyDescent="0.35">
      <c r="A24" s="95" t="s">
        <v>296</v>
      </c>
      <c r="B24" s="63">
        <v>2.0408163265306123</v>
      </c>
      <c r="C24" s="63">
        <v>3.4482758620689653</v>
      </c>
      <c r="D24" s="63" t="s">
        <v>276</v>
      </c>
      <c r="E24" s="63"/>
      <c r="F24" s="63" t="s">
        <v>276</v>
      </c>
      <c r="G24" s="63" t="s">
        <v>276</v>
      </c>
      <c r="H24" s="63" t="s">
        <v>276</v>
      </c>
      <c r="I24" s="63"/>
      <c r="J24" s="63">
        <v>14.285714285714285</v>
      </c>
      <c r="K24" s="63">
        <v>20</v>
      </c>
      <c r="L24" s="63" t="s">
        <v>276</v>
      </c>
      <c r="M24" s="63"/>
      <c r="N24" s="63" t="s">
        <v>276</v>
      </c>
      <c r="O24" s="63" t="s">
        <v>276</v>
      </c>
      <c r="P24" s="63" t="s">
        <v>276</v>
      </c>
      <c r="Q24" s="63"/>
      <c r="R24" s="63" t="s">
        <v>276</v>
      </c>
      <c r="S24" s="63" t="s">
        <v>276</v>
      </c>
      <c r="T24" s="63" t="s">
        <v>276</v>
      </c>
      <c r="U24" s="63"/>
      <c r="V24" s="63" t="s">
        <v>276</v>
      </c>
      <c r="W24" s="63" t="s">
        <v>276</v>
      </c>
      <c r="X24" s="63" t="s">
        <v>276</v>
      </c>
      <c r="Y24" s="63"/>
      <c r="Z24" s="63" t="s">
        <v>276</v>
      </c>
      <c r="AA24" s="63" t="s">
        <v>276</v>
      </c>
      <c r="AB24" s="63" t="s">
        <v>276</v>
      </c>
    </row>
    <row r="25" spans="1:30" x14ac:dyDescent="0.35">
      <c r="A25" s="95" t="s">
        <v>297</v>
      </c>
      <c r="B25" s="63">
        <v>0.14224751066856331</v>
      </c>
      <c r="C25" s="63">
        <v>0.30211480362537763</v>
      </c>
      <c r="D25" s="63" t="s">
        <v>276</v>
      </c>
      <c r="E25" s="63"/>
      <c r="F25" s="63" t="s">
        <v>276</v>
      </c>
      <c r="G25" s="63" t="s">
        <v>276</v>
      </c>
      <c r="H25" s="63" t="s">
        <v>276</v>
      </c>
      <c r="I25" s="63"/>
      <c r="J25" s="63" t="s">
        <v>276</v>
      </c>
      <c r="K25" s="63" t="s">
        <v>276</v>
      </c>
      <c r="L25" s="63" t="s">
        <v>276</v>
      </c>
      <c r="M25" s="63"/>
      <c r="N25" s="63" t="s">
        <v>276</v>
      </c>
      <c r="O25" s="63" t="s">
        <v>276</v>
      </c>
      <c r="P25" s="63" t="s">
        <v>276</v>
      </c>
      <c r="Q25" s="63"/>
      <c r="R25" s="63" t="s">
        <v>276</v>
      </c>
      <c r="S25" s="63" t="s">
        <v>276</v>
      </c>
      <c r="T25" s="63" t="s">
        <v>276</v>
      </c>
      <c r="U25" s="63"/>
      <c r="V25" s="63" t="s">
        <v>276</v>
      </c>
      <c r="W25" s="63" t="s">
        <v>276</v>
      </c>
      <c r="X25" s="63" t="s">
        <v>276</v>
      </c>
      <c r="Y25" s="63"/>
      <c r="Z25" s="63">
        <v>0.98039215686274506</v>
      </c>
      <c r="AA25" s="63">
        <v>1.9607843137254901</v>
      </c>
      <c r="AB25" s="63" t="s">
        <v>276</v>
      </c>
    </row>
    <row r="26" spans="1:30" x14ac:dyDescent="0.35">
      <c r="A26" s="95" t="s">
        <v>298</v>
      </c>
      <c r="B26" s="63" t="s">
        <v>276</v>
      </c>
      <c r="C26" s="63" t="s">
        <v>276</v>
      </c>
      <c r="D26" s="63" t="s">
        <v>276</v>
      </c>
      <c r="E26" s="63"/>
      <c r="F26" s="63" t="s">
        <v>276</v>
      </c>
      <c r="G26" s="63" t="s">
        <v>276</v>
      </c>
      <c r="H26" s="63" t="s">
        <v>276</v>
      </c>
      <c r="I26" s="63"/>
      <c r="J26" s="63" t="s">
        <v>276</v>
      </c>
      <c r="K26" s="63" t="s">
        <v>276</v>
      </c>
      <c r="L26" s="63" t="s">
        <v>276</v>
      </c>
      <c r="M26" s="63"/>
      <c r="N26" s="63" t="s">
        <v>276</v>
      </c>
      <c r="O26" s="63" t="s">
        <v>276</v>
      </c>
      <c r="P26" s="63" t="s">
        <v>276</v>
      </c>
      <c r="Q26" s="63"/>
      <c r="R26" s="63" t="s">
        <v>276</v>
      </c>
      <c r="S26" s="63" t="s">
        <v>276</v>
      </c>
      <c r="T26" s="63" t="s">
        <v>276</v>
      </c>
      <c r="U26" s="63"/>
      <c r="V26" s="63" t="s">
        <v>276</v>
      </c>
      <c r="W26" s="63" t="s">
        <v>276</v>
      </c>
      <c r="X26" s="63" t="s">
        <v>276</v>
      </c>
      <c r="Y26" s="63"/>
      <c r="Z26" s="63" t="s">
        <v>276</v>
      </c>
      <c r="AA26" s="63" t="s">
        <v>276</v>
      </c>
      <c r="AB26" s="63" t="s">
        <v>276</v>
      </c>
    </row>
    <row r="27" spans="1:30" x14ac:dyDescent="0.35">
      <c r="A27" s="95" t="s">
        <v>299</v>
      </c>
      <c r="B27" s="63">
        <v>0.74074074074074081</v>
      </c>
      <c r="C27" s="63">
        <v>1.4539579967689822</v>
      </c>
      <c r="D27" s="63" t="s">
        <v>276</v>
      </c>
      <c r="E27" s="63"/>
      <c r="F27" s="63" t="s">
        <v>276</v>
      </c>
      <c r="G27" s="63" t="s">
        <v>276</v>
      </c>
      <c r="H27" s="63" t="s">
        <v>276</v>
      </c>
      <c r="I27" s="63"/>
      <c r="J27" s="63">
        <v>1.5384615384615385</v>
      </c>
      <c r="K27" s="63">
        <v>3.125</v>
      </c>
      <c r="L27" s="63" t="s">
        <v>276</v>
      </c>
      <c r="M27" s="63"/>
      <c r="N27" s="63">
        <v>0.98039215686274506</v>
      </c>
      <c r="O27" s="63">
        <v>1.9047619047619049</v>
      </c>
      <c r="P27" s="63" t="s">
        <v>276</v>
      </c>
      <c r="Q27" s="63"/>
      <c r="R27" s="63">
        <v>0.47393364928909953</v>
      </c>
      <c r="S27" s="63">
        <v>0.88495575221238942</v>
      </c>
      <c r="T27" s="63" t="s">
        <v>276</v>
      </c>
      <c r="U27" s="63"/>
      <c r="V27" s="63">
        <v>0.95238095238095244</v>
      </c>
      <c r="W27" s="63">
        <v>2</v>
      </c>
      <c r="X27" s="63" t="s">
        <v>276</v>
      </c>
      <c r="Y27" s="63"/>
      <c r="Z27" s="63">
        <v>0.58139534883720934</v>
      </c>
      <c r="AA27" s="63">
        <v>1.2048192771084338</v>
      </c>
      <c r="AB27" s="63" t="s">
        <v>276</v>
      </c>
    </row>
    <row r="28" spans="1:30" x14ac:dyDescent="0.35">
      <c r="A28" s="95" t="s">
        <v>300</v>
      </c>
      <c r="B28" s="63" t="s">
        <v>276</v>
      </c>
      <c r="C28" s="63" t="s">
        <v>276</v>
      </c>
      <c r="D28" s="63" t="s">
        <v>276</v>
      </c>
      <c r="E28" s="63"/>
      <c r="F28" s="63" t="s">
        <v>276</v>
      </c>
      <c r="G28" s="63" t="s">
        <v>276</v>
      </c>
      <c r="H28" s="63" t="s">
        <v>276</v>
      </c>
      <c r="I28" s="63"/>
      <c r="J28" s="63" t="s">
        <v>276</v>
      </c>
      <c r="K28" s="63" t="s">
        <v>276</v>
      </c>
      <c r="L28" s="63" t="s">
        <v>276</v>
      </c>
      <c r="M28" s="63"/>
      <c r="N28" s="63" t="s">
        <v>276</v>
      </c>
      <c r="O28" s="63" t="s">
        <v>276</v>
      </c>
      <c r="P28" s="63" t="s">
        <v>276</v>
      </c>
      <c r="Q28" s="63"/>
      <c r="R28" s="63" t="s">
        <v>276</v>
      </c>
      <c r="S28" s="63" t="s">
        <v>276</v>
      </c>
      <c r="T28" s="63" t="s">
        <v>276</v>
      </c>
      <c r="U28" s="63"/>
      <c r="V28" s="63" t="s">
        <v>276</v>
      </c>
      <c r="W28" s="63" t="s">
        <v>276</v>
      </c>
      <c r="X28" s="63" t="s">
        <v>276</v>
      </c>
      <c r="Y28" s="63"/>
      <c r="Z28" s="63" t="s">
        <v>276</v>
      </c>
      <c r="AA28" s="63" t="s">
        <v>276</v>
      </c>
      <c r="AB28" s="63" t="s">
        <v>276</v>
      </c>
    </row>
    <row r="29" spans="1:30" x14ac:dyDescent="0.35">
      <c r="A29" s="95" t="s">
        <v>301</v>
      </c>
      <c r="B29" s="63">
        <v>0.83333333333333337</v>
      </c>
      <c r="C29" s="63">
        <v>0.66079295154185025</v>
      </c>
      <c r="D29" s="63">
        <v>1.0362694300518136</v>
      </c>
      <c r="E29" s="63"/>
      <c r="F29" s="63">
        <v>1.7964071856287425</v>
      </c>
      <c r="G29" s="63" t="s">
        <v>276</v>
      </c>
      <c r="H29" s="63">
        <v>4.10958904109589</v>
      </c>
      <c r="I29" s="63"/>
      <c r="J29" s="63">
        <v>1.4598540145985401</v>
      </c>
      <c r="K29" s="63">
        <v>2.5974025974025974</v>
      </c>
      <c r="L29" s="63" t="s">
        <v>276</v>
      </c>
      <c r="M29" s="63"/>
      <c r="N29" s="63">
        <v>0.6578947368421052</v>
      </c>
      <c r="O29" s="63">
        <v>1.1764705882352942</v>
      </c>
      <c r="P29" s="63" t="s">
        <v>276</v>
      </c>
      <c r="Q29" s="63"/>
      <c r="R29" s="63">
        <v>0.72992700729927007</v>
      </c>
      <c r="S29" s="63" t="s">
        <v>276</v>
      </c>
      <c r="T29" s="63">
        <v>1.639344262295082</v>
      </c>
      <c r="U29" s="63"/>
      <c r="V29" s="63" t="s">
        <v>276</v>
      </c>
      <c r="W29" s="63" t="s">
        <v>276</v>
      </c>
      <c r="X29" s="63" t="s">
        <v>276</v>
      </c>
      <c r="Y29" s="63"/>
      <c r="Z29" s="63" t="s">
        <v>276</v>
      </c>
      <c r="AA29" s="63" t="s">
        <v>276</v>
      </c>
      <c r="AB29" s="63" t="s">
        <v>276</v>
      </c>
    </row>
    <row r="30" spans="1:30" x14ac:dyDescent="0.35">
      <c r="A30" s="95" t="s">
        <v>302</v>
      </c>
      <c r="B30" s="63" t="s">
        <v>276</v>
      </c>
      <c r="C30" s="63" t="s">
        <v>276</v>
      </c>
      <c r="D30" s="63" t="s">
        <v>276</v>
      </c>
      <c r="E30" s="63"/>
      <c r="F30" s="63" t="s">
        <v>276</v>
      </c>
      <c r="G30" s="63" t="s">
        <v>276</v>
      </c>
      <c r="H30" s="63" t="s">
        <v>276</v>
      </c>
      <c r="I30" s="63"/>
      <c r="J30" s="63" t="s">
        <v>276</v>
      </c>
      <c r="K30" s="63" t="s">
        <v>276</v>
      </c>
      <c r="L30" s="63" t="s">
        <v>276</v>
      </c>
      <c r="M30" s="63"/>
      <c r="N30" s="63" t="s">
        <v>276</v>
      </c>
      <c r="O30" s="63" t="s">
        <v>276</v>
      </c>
      <c r="P30" s="63" t="s">
        <v>276</v>
      </c>
      <c r="Q30" s="63"/>
      <c r="R30" s="63" t="s">
        <v>276</v>
      </c>
      <c r="S30" s="63" t="s">
        <v>276</v>
      </c>
      <c r="T30" s="63" t="s">
        <v>276</v>
      </c>
      <c r="U30" s="63"/>
      <c r="V30" s="63" t="s">
        <v>276</v>
      </c>
      <c r="W30" s="63" t="s">
        <v>276</v>
      </c>
      <c r="X30" s="63" t="s">
        <v>276</v>
      </c>
      <c r="Y30" s="63"/>
      <c r="Z30" s="63" t="s">
        <v>276</v>
      </c>
      <c r="AA30" s="63" t="s">
        <v>276</v>
      </c>
      <c r="AB30" s="63" t="s">
        <v>276</v>
      </c>
      <c r="AD30" s="107"/>
    </row>
    <row r="31" spans="1:30" x14ac:dyDescent="0.35">
      <c r="A31" s="95" t="s">
        <v>303</v>
      </c>
      <c r="B31" s="63">
        <v>0.58823529411764708</v>
      </c>
      <c r="C31" s="63">
        <v>1.2345679012345678</v>
      </c>
      <c r="D31" s="63" t="s">
        <v>276</v>
      </c>
      <c r="E31" s="63"/>
      <c r="F31" s="63" t="s">
        <v>276</v>
      </c>
      <c r="G31" s="63" t="s">
        <v>276</v>
      </c>
      <c r="H31" s="63" t="s">
        <v>276</v>
      </c>
      <c r="I31" s="63"/>
      <c r="J31" s="63">
        <v>1.25</v>
      </c>
      <c r="K31" s="63">
        <v>2.7027027027027026</v>
      </c>
      <c r="L31" s="63" t="s">
        <v>276</v>
      </c>
      <c r="M31" s="63"/>
      <c r="N31" s="63" t="s">
        <v>276</v>
      </c>
      <c r="O31" s="63" t="s">
        <v>276</v>
      </c>
      <c r="P31" s="63" t="s">
        <v>276</v>
      </c>
      <c r="Q31" s="63"/>
      <c r="R31" s="63" t="s">
        <v>276</v>
      </c>
      <c r="S31" s="63" t="s">
        <v>276</v>
      </c>
      <c r="T31" s="63" t="s">
        <v>276</v>
      </c>
      <c r="U31" s="63"/>
      <c r="V31" s="63">
        <v>1.25</v>
      </c>
      <c r="W31" s="63">
        <v>2.5</v>
      </c>
      <c r="X31" s="63" t="s">
        <v>276</v>
      </c>
      <c r="Y31" s="63"/>
      <c r="Z31" s="63">
        <v>1.3698630136986301</v>
      </c>
      <c r="AA31" s="63">
        <v>3.125</v>
      </c>
      <c r="AB31" s="63" t="s">
        <v>276</v>
      </c>
      <c r="AD31" s="107"/>
    </row>
    <row r="32" spans="1:30" x14ac:dyDescent="0.35">
      <c r="A32" s="95" t="s">
        <v>304</v>
      </c>
      <c r="B32" s="63">
        <v>1.2987012987012987</v>
      </c>
      <c r="C32" s="63">
        <v>1.4925373134328357</v>
      </c>
      <c r="D32" s="63">
        <v>1.1494252873563218</v>
      </c>
      <c r="E32" s="63"/>
      <c r="F32" s="63" t="s">
        <v>276</v>
      </c>
      <c r="G32" s="63" t="s">
        <v>276</v>
      </c>
      <c r="H32" s="63" t="s">
        <v>276</v>
      </c>
      <c r="I32" s="63"/>
      <c r="J32" s="63" t="s">
        <v>276</v>
      </c>
      <c r="K32" s="63" t="s">
        <v>276</v>
      </c>
      <c r="L32" s="63" t="s">
        <v>276</v>
      </c>
      <c r="M32" s="63"/>
      <c r="N32" s="63" t="s">
        <v>276</v>
      </c>
      <c r="O32" s="63" t="s">
        <v>276</v>
      </c>
      <c r="P32" s="63" t="s">
        <v>276</v>
      </c>
      <c r="Q32" s="63"/>
      <c r="R32" s="63" t="s">
        <v>276</v>
      </c>
      <c r="S32" s="63" t="s">
        <v>276</v>
      </c>
      <c r="T32" s="63" t="s">
        <v>276</v>
      </c>
      <c r="U32" s="63"/>
      <c r="V32" s="63">
        <v>4.5454545454545459</v>
      </c>
      <c r="W32" s="63">
        <v>6.666666666666667</v>
      </c>
      <c r="X32" s="63" t="s">
        <v>276</v>
      </c>
      <c r="Y32" s="63"/>
      <c r="Z32" s="63">
        <v>4.1666666666666661</v>
      </c>
      <c r="AA32" s="63" t="s">
        <v>276</v>
      </c>
      <c r="AB32" s="63">
        <v>5.8823529411764701</v>
      </c>
      <c r="AD32" s="107"/>
    </row>
    <row r="33" spans="1:30" x14ac:dyDescent="0.35">
      <c r="A33" s="95" t="s">
        <v>305</v>
      </c>
      <c r="B33" s="63">
        <v>0.45454545454545453</v>
      </c>
      <c r="C33" s="63">
        <v>0.90090090090090091</v>
      </c>
      <c r="D33" s="63" t="s">
        <v>276</v>
      </c>
      <c r="E33" s="63"/>
      <c r="F33" s="63" t="s">
        <v>276</v>
      </c>
      <c r="G33" s="63" t="s">
        <v>276</v>
      </c>
      <c r="H33" s="63" t="s">
        <v>276</v>
      </c>
      <c r="I33" s="63"/>
      <c r="J33" s="63">
        <v>2.5641025641025639</v>
      </c>
      <c r="K33" s="63">
        <v>5.5555555555555554</v>
      </c>
      <c r="L33" s="63" t="s">
        <v>276</v>
      </c>
      <c r="M33" s="63"/>
      <c r="N33" s="63" t="s">
        <v>276</v>
      </c>
      <c r="O33" s="63" t="s">
        <v>276</v>
      </c>
      <c r="P33" s="63" t="s">
        <v>276</v>
      </c>
      <c r="Q33" s="63"/>
      <c r="R33" s="63" t="s">
        <v>276</v>
      </c>
      <c r="S33" s="63" t="s">
        <v>276</v>
      </c>
      <c r="T33" s="63" t="s">
        <v>276</v>
      </c>
      <c r="U33" s="63"/>
      <c r="V33" s="63" t="s">
        <v>276</v>
      </c>
      <c r="W33" s="63" t="s">
        <v>276</v>
      </c>
      <c r="X33" s="63" t="s">
        <v>276</v>
      </c>
      <c r="Y33" s="63"/>
      <c r="Z33" s="63" t="s">
        <v>276</v>
      </c>
      <c r="AA33" s="63" t="s">
        <v>276</v>
      </c>
      <c r="AB33" s="63" t="s">
        <v>276</v>
      </c>
      <c r="AD33" s="107"/>
    </row>
    <row r="34" spans="1:30" x14ac:dyDescent="0.35">
      <c r="A34" s="95" t="s">
        <v>306</v>
      </c>
      <c r="B34" s="63">
        <v>0.33860045146726864</v>
      </c>
      <c r="C34" s="63">
        <v>0.65075921908893708</v>
      </c>
      <c r="D34" s="63" t="s">
        <v>276</v>
      </c>
      <c r="E34" s="63"/>
      <c r="F34" s="63">
        <v>0.66225165562913912</v>
      </c>
      <c r="G34" s="63">
        <v>1.2048192771084338</v>
      </c>
      <c r="H34" s="63" t="s">
        <v>276</v>
      </c>
      <c r="I34" s="63"/>
      <c r="J34" s="63">
        <v>0.72463768115942029</v>
      </c>
      <c r="K34" s="63">
        <v>1.2658227848101267</v>
      </c>
      <c r="L34" s="63" t="s">
        <v>276</v>
      </c>
      <c r="M34" s="63"/>
      <c r="N34" s="63" t="s">
        <v>276</v>
      </c>
      <c r="O34" s="63" t="s">
        <v>276</v>
      </c>
      <c r="P34" s="63" t="s">
        <v>276</v>
      </c>
      <c r="Q34" s="63"/>
      <c r="R34" s="63" t="s">
        <v>276</v>
      </c>
      <c r="S34" s="63" t="s">
        <v>276</v>
      </c>
      <c r="T34" s="63" t="s">
        <v>276</v>
      </c>
      <c r="U34" s="63"/>
      <c r="V34" s="63">
        <v>0.65359477124183007</v>
      </c>
      <c r="W34" s="63">
        <v>1.25</v>
      </c>
      <c r="X34" s="63" t="s">
        <v>276</v>
      </c>
      <c r="Y34" s="63"/>
      <c r="Z34" s="63" t="s">
        <v>276</v>
      </c>
      <c r="AA34" s="63" t="s">
        <v>276</v>
      </c>
      <c r="AB34" s="63" t="s">
        <v>276</v>
      </c>
      <c r="AD34" s="107"/>
    </row>
    <row r="35" spans="1:30" ht="15" thickBot="1" x14ac:dyDescent="0.4">
      <c r="A35" s="123" t="s">
        <v>307</v>
      </c>
      <c r="B35" s="64">
        <v>0.54347826086956519</v>
      </c>
      <c r="C35" s="64" t="s">
        <v>276</v>
      </c>
      <c r="D35" s="64">
        <v>1.1086474501108647</v>
      </c>
      <c r="E35" s="64"/>
      <c r="F35" s="64">
        <v>0.5988023952095809</v>
      </c>
      <c r="G35" s="64" t="s">
        <v>276</v>
      </c>
      <c r="H35" s="64">
        <v>1.2658227848101267</v>
      </c>
      <c r="I35" s="64"/>
      <c r="J35" s="64">
        <v>0.54347826086956519</v>
      </c>
      <c r="K35" s="64" t="s">
        <v>276</v>
      </c>
      <c r="L35" s="64">
        <v>1.2345679012345678</v>
      </c>
      <c r="M35" s="64"/>
      <c r="N35" s="64">
        <v>0.625</v>
      </c>
      <c r="O35" s="64" t="s">
        <v>276</v>
      </c>
      <c r="P35" s="64">
        <v>1.1235955056179776</v>
      </c>
      <c r="Q35" s="64"/>
      <c r="R35" s="64" t="s">
        <v>276</v>
      </c>
      <c r="S35" s="64" t="s">
        <v>276</v>
      </c>
      <c r="T35" s="64" t="s">
        <v>276</v>
      </c>
      <c r="U35" s="64"/>
      <c r="V35" s="64">
        <v>0.78740157480314954</v>
      </c>
      <c r="W35" s="64" t="s">
        <v>276</v>
      </c>
      <c r="X35" s="64">
        <v>1.4285714285714286</v>
      </c>
      <c r="Y35" s="64"/>
      <c r="Z35" s="64">
        <v>0.75187969924812026</v>
      </c>
      <c r="AA35" s="64" t="s">
        <v>276</v>
      </c>
      <c r="AB35" s="64">
        <v>1.7241379310344827</v>
      </c>
      <c r="AD35" s="107"/>
    </row>
    <row r="36" spans="1:30" x14ac:dyDescent="0.35">
      <c r="A36" s="223" t="s">
        <v>249</v>
      </c>
      <c r="B36" s="223"/>
      <c r="C36" s="223"/>
      <c r="D36" s="223"/>
      <c r="E36" s="223"/>
      <c r="F36" s="223"/>
      <c r="G36" s="223"/>
      <c r="H36" s="223"/>
      <c r="I36" s="223"/>
      <c r="J36" s="223"/>
      <c r="K36" s="223"/>
      <c r="L36" s="223"/>
      <c r="M36" s="223"/>
      <c r="N36" s="223"/>
      <c r="O36" s="223"/>
      <c r="P36" s="223"/>
      <c r="Q36" s="223"/>
      <c r="R36" s="223"/>
      <c r="S36" s="223"/>
      <c r="T36" s="223"/>
      <c r="U36" s="223"/>
      <c r="V36" s="223"/>
      <c r="W36" s="223"/>
      <c r="X36" s="223"/>
      <c r="Y36" s="223"/>
      <c r="Z36" s="223"/>
      <c r="AA36" s="223"/>
      <c r="AB36" s="223"/>
      <c r="AD36" s="107"/>
    </row>
    <row r="37" spans="1:30" x14ac:dyDescent="0.35">
      <c r="AD37" s="107"/>
    </row>
    <row r="38" spans="1:30" x14ac:dyDescent="0.35">
      <c r="AD38" s="107"/>
    </row>
    <row r="39" spans="1:30" x14ac:dyDescent="0.35">
      <c r="AD39" s="107"/>
    </row>
    <row r="40" spans="1:30" x14ac:dyDescent="0.35">
      <c r="AD40" s="107"/>
    </row>
    <row r="41" spans="1:30" x14ac:dyDescent="0.35">
      <c r="AD41" s="107"/>
    </row>
    <row r="42" spans="1:30" x14ac:dyDescent="0.35">
      <c r="AD42" s="107"/>
    </row>
    <row r="43" spans="1:30" x14ac:dyDescent="0.35">
      <c r="AD43" s="107"/>
    </row>
    <row r="44" spans="1:30" x14ac:dyDescent="0.35">
      <c r="AD44" s="107"/>
    </row>
    <row r="45" spans="1:30" x14ac:dyDescent="0.35">
      <c r="AD45" s="107"/>
    </row>
  </sheetData>
  <mergeCells count="15">
    <mergeCell ref="AD2:AD3"/>
    <mergeCell ref="R7:T7"/>
    <mergeCell ref="V7:X7"/>
    <mergeCell ref="Z7:AB7"/>
    <mergeCell ref="A36:AB36"/>
    <mergeCell ref="A7:A8"/>
    <mergeCell ref="B7:D7"/>
    <mergeCell ref="F7:H7"/>
    <mergeCell ref="J7:L7"/>
    <mergeCell ref="N7:P7"/>
    <mergeCell ref="A1:AB1"/>
    <mergeCell ref="A2:AB2"/>
    <mergeCell ref="A3:AB3"/>
    <mergeCell ref="A4:AB4"/>
    <mergeCell ref="A5:AB5"/>
  </mergeCells>
  <hyperlinks>
    <hyperlink ref="AD2" location="INDICE!A1" display="INDICE" xr:uid="{4BC69991-9940-4EE7-B7C7-36DDCBF65BAC}"/>
    <hyperlink ref="AD2:AD3" location="CONTENIDO!A1" display="Contenido" xr:uid="{34657C47-487C-4F46-A4C5-9F312953125E}"/>
  </hyperlinks>
  <pageMargins left="0.7" right="0.7" top="0.75" bottom="0.75" header="0.3" footer="0.3"/>
  <pageSetup paperSize="9" scale="63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796B06-F531-4740-8446-6A6CEA867801}">
  <sheetPr>
    <tabColor rgb="FFF2DAB1"/>
    <pageSetUpPr fitToPage="1"/>
  </sheetPr>
  <dimension ref="A1:AD43"/>
  <sheetViews>
    <sheetView showGridLines="0" zoomScale="90" zoomScaleNormal="9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9" sqref="A9:XFD9"/>
    </sheetView>
  </sheetViews>
  <sheetFormatPr baseColWidth="10" defaultColWidth="11.453125" defaultRowHeight="14.5" x14ac:dyDescent="0.35"/>
  <cols>
    <col min="1" max="1" width="18.54296875" customWidth="1"/>
    <col min="2" max="4" width="8.453125" customWidth="1"/>
    <col min="5" max="5" width="1.81640625" customWidth="1"/>
    <col min="6" max="8" width="8.453125" customWidth="1"/>
    <col min="9" max="9" width="1.54296875" customWidth="1"/>
    <col min="10" max="12" width="8.453125" customWidth="1"/>
    <col min="13" max="13" width="1.54296875" customWidth="1"/>
    <col min="14" max="16" width="8.453125" customWidth="1"/>
    <col min="17" max="17" width="1.81640625" customWidth="1"/>
    <col min="18" max="20" width="8.453125" customWidth="1"/>
    <col min="21" max="21" width="1.54296875" customWidth="1"/>
    <col min="22" max="24" width="8.453125" customWidth="1"/>
    <col min="25" max="25" width="1.81640625" customWidth="1"/>
    <col min="26" max="28" width="8.453125" customWidth="1"/>
  </cols>
  <sheetData>
    <row r="1" spans="1:30" x14ac:dyDescent="0.35">
      <c r="A1" s="230" t="s">
        <v>324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265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325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D5" s="36"/>
    </row>
    <row r="6" spans="1:30" x14ac:dyDescent="0.35">
      <c r="A6" s="15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D6" s="36"/>
    </row>
    <row r="7" spans="1:30" x14ac:dyDescent="0.35">
      <c r="A7" s="234" t="s">
        <v>281</v>
      </c>
      <c r="B7" s="229" t="s">
        <v>214</v>
      </c>
      <c r="C7" s="229"/>
      <c r="D7" s="229"/>
      <c r="E7" s="16"/>
      <c r="F7" s="229" t="s">
        <v>216</v>
      </c>
      <c r="G7" s="229"/>
      <c r="H7" s="229"/>
      <c r="I7" s="16"/>
      <c r="J7" s="229" t="s">
        <v>217</v>
      </c>
      <c r="K7" s="229"/>
      <c r="L7" s="229"/>
      <c r="M7" s="16"/>
      <c r="N7" s="229" t="s">
        <v>218</v>
      </c>
      <c r="O7" s="229"/>
      <c r="P7" s="229"/>
      <c r="Q7" s="16"/>
      <c r="R7" s="229" t="s">
        <v>220</v>
      </c>
      <c r="S7" s="229"/>
      <c r="T7" s="229"/>
      <c r="U7" s="16"/>
      <c r="V7" s="229" t="s">
        <v>221</v>
      </c>
      <c r="W7" s="229"/>
      <c r="X7" s="229"/>
      <c r="Y7" s="16"/>
      <c r="Z7" s="229" t="s">
        <v>222</v>
      </c>
      <c r="AA7" s="229"/>
      <c r="AB7" s="229"/>
      <c r="AD7" s="36"/>
    </row>
    <row r="8" spans="1:30" x14ac:dyDescent="0.35">
      <c r="A8" s="234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D8" s="36"/>
    </row>
    <row r="9" spans="1:30" x14ac:dyDescent="0.35">
      <c r="A9" s="199" t="s">
        <v>231</v>
      </c>
      <c r="B9" s="200"/>
      <c r="C9" s="200"/>
      <c r="D9" s="200"/>
      <c r="E9" s="200"/>
      <c r="F9" s="200"/>
      <c r="G9" s="200"/>
      <c r="H9" s="200"/>
      <c r="I9" s="200"/>
      <c r="J9" s="200"/>
      <c r="K9" s="200"/>
      <c r="L9" s="200"/>
      <c r="M9" s="200"/>
      <c r="N9" s="200"/>
      <c r="O9" s="200"/>
      <c r="P9" s="200"/>
      <c r="Q9" s="200"/>
      <c r="R9" s="200"/>
      <c r="S9" s="200"/>
      <c r="T9" s="200"/>
      <c r="U9" s="200"/>
      <c r="V9" s="200"/>
      <c r="W9" s="200"/>
      <c r="X9" s="200"/>
      <c r="Y9" s="200"/>
      <c r="Z9" s="200"/>
      <c r="AA9" s="200"/>
      <c r="AB9" s="200"/>
      <c r="AD9" s="107"/>
    </row>
    <row r="10" spans="1:30" s="22" customFormat="1" x14ac:dyDescent="0.35">
      <c r="A10" s="24" t="s">
        <v>214</v>
      </c>
      <c r="B10" s="99">
        <f>SUM(B11:B22)</f>
        <v>4754</v>
      </c>
      <c r="C10" s="99">
        <f t="shared" ref="C10:AB10" si="0">SUM(C11:C22)</f>
        <v>2211</v>
      </c>
      <c r="D10" s="99">
        <f t="shared" si="0"/>
        <v>2543</v>
      </c>
      <c r="E10" s="99"/>
      <c r="F10" s="99">
        <f t="shared" si="0"/>
        <v>742</v>
      </c>
      <c r="G10" s="99">
        <f t="shared" si="0"/>
        <v>365</v>
      </c>
      <c r="H10" s="99">
        <f t="shared" si="0"/>
        <v>377</v>
      </c>
      <c r="I10" s="99"/>
      <c r="J10" s="99">
        <f t="shared" si="0"/>
        <v>739</v>
      </c>
      <c r="K10" s="99">
        <f t="shared" si="0"/>
        <v>340</v>
      </c>
      <c r="L10" s="99">
        <f t="shared" si="0"/>
        <v>399</v>
      </c>
      <c r="M10" s="99"/>
      <c r="N10" s="99">
        <f t="shared" si="0"/>
        <v>776</v>
      </c>
      <c r="O10" s="99">
        <f t="shared" si="0"/>
        <v>352</v>
      </c>
      <c r="P10" s="99">
        <f t="shared" si="0"/>
        <v>424</v>
      </c>
      <c r="Q10" s="99"/>
      <c r="R10" s="99">
        <f t="shared" si="0"/>
        <v>801</v>
      </c>
      <c r="S10" s="99">
        <f t="shared" si="0"/>
        <v>380</v>
      </c>
      <c r="T10" s="99">
        <f t="shared" si="0"/>
        <v>421</v>
      </c>
      <c r="U10" s="99"/>
      <c r="V10" s="99">
        <f t="shared" si="0"/>
        <v>903</v>
      </c>
      <c r="W10" s="99">
        <f t="shared" si="0"/>
        <v>420</v>
      </c>
      <c r="X10" s="99">
        <f t="shared" si="0"/>
        <v>483</v>
      </c>
      <c r="Y10" s="99"/>
      <c r="Z10" s="99">
        <f t="shared" si="0"/>
        <v>793</v>
      </c>
      <c r="AA10" s="99">
        <f t="shared" si="0"/>
        <v>354</v>
      </c>
      <c r="AB10" s="99">
        <f t="shared" si="0"/>
        <v>439</v>
      </c>
    </row>
    <row r="11" spans="1:30" x14ac:dyDescent="0.35">
      <c r="A11" s="125" t="s">
        <v>282</v>
      </c>
      <c r="B11" s="100">
        <f t="shared" ref="B11:B22" si="1">F11+J11+N11+R11+V11+Z11</f>
        <v>843</v>
      </c>
      <c r="C11" s="100">
        <f t="shared" ref="C11:C22" si="2">G11+K11+O11+S11+W11+AA11</f>
        <v>386</v>
      </c>
      <c r="D11" s="100">
        <f t="shared" ref="D11:D22" si="3">H11+L11+P11+T11+X11+AB11</f>
        <v>457</v>
      </c>
      <c r="E11" s="100"/>
      <c r="F11" s="100">
        <v>131</v>
      </c>
      <c r="G11" s="100">
        <v>60</v>
      </c>
      <c r="H11" s="100">
        <f t="shared" ref="H11:H22" si="4">F11-G11</f>
        <v>71</v>
      </c>
      <c r="I11" s="100"/>
      <c r="J11" s="100">
        <v>142</v>
      </c>
      <c r="K11" s="100">
        <v>65</v>
      </c>
      <c r="L11" s="100">
        <f t="shared" ref="L11:L22" si="5">J11-K11</f>
        <v>77</v>
      </c>
      <c r="M11" s="100"/>
      <c r="N11" s="100">
        <v>146</v>
      </c>
      <c r="O11" s="100">
        <v>68</v>
      </c>
      <c r="P11" s="100">
        <f t="shared" ref="P11:P22" si="6">N11-O11</f>
        <v>78</v>
      </c>
      <c r="Q11" s="100"/>
      <c r="R11" s="100">
        <v>143</v>
      </c>
      <c r="S11" s="100">
        <v>71</v>
      </c>
      <c r="T11" s="100">
        <f t="shared" ref="T11:T22" si="7">R11-S11</f>
        <v>72</v>
      </c>
      <c r="U11" s="100"/>
      <c r="V11" s="100">
        <v>144</v>
      </c>
      <c r="W11" s="100">
        <v>61</v>
      </c>
      <c r="X11" s="100">
        <f t="shared" ref="X11:X22" si="8">V11-W11</f>
        <v>83</v>
      </c>
      <c r="Y11" s="100"/>
      <c r="Z11" s="100">
        <v>137</v>
      </c>
      <c r="AA11" s="100">
        <v>61</v>
      </c>
      <c r="AB11" s="100">
        <f t="shared" ref="AB11:AB22" si="9">Z11-AA11</f>
        <v>76</v>
      </c>
    </row>
    <row r="12" spans="1:30" x14ac:dyDescent="0.35">
      <c r="A12" s="125" t="s">
        <v>283</v>
      </c>
      <c r="B12" s="100">
        <f t="shared" si="1"/>
        <v>991</v>
      </c>
      <c r="C12" s="100">
        <f t="shared" si="2"/>
        <v>433</v>
      </c>
      <c r="D12" s="100">
        <f t="shared" si="3"/>
        <v>558</v>
      </c>
      <c r="E12" s="100"/>
      <c r="F12" s="100">
        <v>161</v>
      </c>
      <c r="G12" s="100">
        <v>67</v>
      </c>
      <c r="H12" s="100">
        <f t="shared" si="4"/>
        <v>94</v>
      </c>
      <c r="I12" s="100"/>
      <c r="J12" s="100">
        <v>127</v>
      </c>
      <c r="K12" s="100">
        <v>50</v>
      </c>
      <c r="L12" s="100">
        <f t="shared" si="5"/>
        <v>77</v>
      </c>
      <c r="M12" s="100"/>
      <c r="N12" s="100">
        <v>200</v>
      </c>
      <c r="O12" s="100">
        <v>81</v>
      </c>
      <c r="P12" s="100">
        <f t="shared" si="6"/>
        <v>119</v>
      </c>
      <c r="Q12" s="100"/>
      <c r="R12" s="100">
        <v>150</v>
      </c>
      <c r="S12" s="100">
        <v>66</v>
      </c>
      <c r="T12" s="100">
        <f t="shared" si="7"/>
        <v>84</v>
      </c>
      <c r="U12" s="100"/>
      <c r="V12" s="100">
        <v>195</v>
      </c>
      <c r="W12" s="100">
        <v>99</v>
      </c>
      <c r="X12" s="100">
        <f t="shared" si="8"/>
        <v>96</v>
      </c>
      <c r="Y12" s="100"/>
      <c r="Z12" s="100">
        <v>158</v>
      </c>
      <c r="AA12" s="100">
        <v>70</v>
      </c>
      <c r="AB12" s="100">
        <f t="shared" si="9"/>
        <v>88</v>
      </c>
    </row>
    <row r="13" spans="1:30" x14ac:dyDescent="0.35">
      <c r="A13" s="125" t="s">
        <v>284</v>
      </c>
      <c r="B13" s="100">
        <f t="shared" si="1"/>
        <v>645</v>
      </c>
      <c r="C13" s="100">
        <f t="shared" si="2"/>
        <v>274</v>
      </c>
      <c r="D13" s="100">
        <f t="shared" si="3"/>
        <v>371</v>
      </c>
      <c r="E13" s="100"/>
      <c r="F13" s="100">
        <v>101</v>
      </c>
      <c r="G13" s="100">
        <v>47</v>
      </c>
      <c r="H13" s="100">
        <f t="shared" si="4"/>
        <v>54</v>
      </c>
      <c r="I13" s="100"/>
      <c r="J13" s="100">
        <v>98</v>
      </c>
      <c r="K13" s="100">
        <v>44</v>
      </c>
      <c r="L13" s="100">
        <f t="shared" si="5"/>
        <v>54</v>
      </c>
      <c r="M13" s="100"/>
      <c r="N13" s="100">
        <v>108</v>
      </c>
      <c r="O13" s="100">
        <v>45</v>
      </c>
      <c r="P13" s="100">
        <f t="shared" si="6"/>
        <v>63</v>
      </c>
      <c r="Q13" s="100"/>
      <c r="R13" s="100">
        <v>110</v>
      </c>
      <c r="S13" s="100">
        <v>46</v>
      </c>
      <c r="T13" s="100">
        <f t="shared" si="7"/>
        <v>64</v>
      </c>
      <c r="U13" s="100"/>
      <c r="V13" s="100">
        <v>113</v>
      </c>
      <c r="W13" s="100">
        <v>45</v>
      </c>
      <c r="X13" s="100">
        <f t="shared" si="8"/>
        <v>68</v>
      </c>
      <c r="Y13" s="100"/>
      <c r="Z13" s="100">
        <v>115</v>
      </c>
      <c r="AA13" s="100">
        <v>47</v>
      </c>
      <c r="AB13" s="100">
        <f t="shared" si="9"/>
        <v>68</v>
      </c>
    </row>
    <row r="14" spans="1:30" x14ac:dyDescent="0.35">
      <c r="A14" s="125" t="s">
        <v>287</v>
      </c>
      <c r="B14" s="100">
        <f t="shared" si="1"/>
        <v>250</v>
      </c>
      <c r="C14" s="100">
        <f t="shared" si="2"/>
        <v>115</v>
      </c>
      <c r="D14" s="100">
        <f t="shared" si="3"/>
        <v>135</v>
      </c>
      <c r="E14" s="100"/>
      <c r="F14" s="100">
        <v>41</v>
      </c>
      <c r="G14" s="100">
        <v>22</v>
      </c>
      <c r="H14" s="100">
        <f t="shared" si="4"/>
        <v>19</v>
      </c>
      <c r="I14" s="100"/>
      <c r="J14" s="100">
        <v>38</v>
      </c>
      <c r="K14" s="100">
        <v>24</v>
      </c>
      <c r="L14" s="100">
        <f t="shared" si="5"/>
        <v>14</v>
      </c>
      <c r="M14" s="100"/>
      <c r="N14" s="100">
        <v>33</v>
      </c>
      <c r="O14" s="100">
        <v>16</v>
      </c>
      <c r="P14" s="100">
        <f t="shared" si="6"/>
        <v>17</v>
      </c>
      <c r="Q14" s="100"/>
      <c r="R14" s="100">
        <v>47</v>
      </c>
      <c r="S14" s="100">
        <v>19</v>
      </c>
      <c r="T14" s="100">
        <f t="shared" si="7"/>
        <v>28</v>
      </c>
      <c r="U14" s="100"/>
      <c r="V14" s="100">
        <v>51</v>
      </c>
      <c r="W14" s="100">
        <v>19</v>
      </c>
      <c r="X14" s="100">
        <f t="shared" si="8"/>
        <v>32</v>
      </c>
      <c r="Y14" s="100"/>
      <c r="Z14" s="100">
        <v>40</v>
      </c>
      <c r="AA14" s="100">
        <v>15</v>
      </c>
      <c r="AB14" s="100">
        <f t="shared" si="9"/>
        <v>25</v>
      </c>
    </row>
    <row r="15" spans="1:30" x14ac:dyDescent="0.35">
      <c r="A15" s="125" t="s">
        <v>289</v>
      </c>
      <c r="B15" s="100">
        <f t="shared" si="1"/>
        <v>542</v>
      </c>
      <c r="C15" s="100">
        <f t="shared" si="2"/>
        <v>267</v>
      </c>
      <c r="D15" s="100">
        <f t="shared" si="3"/>
        <v>275</v>
      </c>
      <c r="E15" s="100"/>
      <c r="F15" s="100">
        <v>90</v>
      </c>
      <c r="G15" s="100">
        <v>49</v>
      </c>
      <c r="H15" s="100">
        <f t="shared" si="4"/>
        <v>41</v>
      </c>
      <c r="I15" s="100"/>
      <c r="J15" s="100">
        <v>91</v>
      </c>
      <c r="K15" s="100">
        <v>42</v>
      </c>
      <c r="L15" s="100">
        <f t="shared" si="5"/>
        <v>49</v>
      </c>
      <c r="M15" s="100"/>
      <c r="N15" s="100">
        <v>80</v>
      </c>
      <c r="O15" s="100">
        <v>33</v>
      </c>
      <c r="P15" s="100">
        <f t="shared" si="6"/>
        <v>47</v>
      </c>
      <c r="Q15" s="100"/>
      <c r="R15" s="100">
        <v>85</v>
      </c>
      <c r="S15" s="100">
        <v>47</v>
      </c>
      <c r="T15" s="100">
        <f t="shared" si="7"/>
        <v>38</v>
      </c>
      <c r="U15" s="100"/>
      <c r="V15" s="100">
        <v>112</v>
      </c>
      <c r="W15" s="100">
        <v>58</v>
      </c>
      <c r="X15" s="100">
        <f t="shared" si="8"/>
        <v>54</v>
      </c>
      <c r="Y15" s="100"/>
      <c r="Z15" s="100">
        <v>84</v>
      </c>
      <c r="AA15" s="100">
        <v>38</v>
      </c>
      <c r="AB15" s="100">
        <f t="shared" si="9"/>
        <v>46</v>
      </c>
    </row>
    <row r="16" spans="1:30" x14ac:dyDescent="0.35">
      <c r="A16" s="125" t="s">
        <v>290</v>
      </c>
      <c r="B16" s="100">
        <f t="shared" si="1"/>
        <v>240</v>
      </c>
      <c r="C16" s="100">
        <f t="shared" si="2"/>
        <v>125</v>
      </c>
      <c r="D16" s="100">
        <f t="shared" si="3"/>
        <v>115</v>
      </c>
      <c r="E16" s="100"/>
      <c r="F16" s="100">
        <v>39</v>
      </c>
      <c r="G16" s="100">
        <v>23</v>
      </c>
      <c r="H16" s="100">
        <f t="shared" si="4"/>
        <v>16</v>
      </c>
      <c r="I16" s="100"/>
      <c r="J16" s="100">
        <v>40</v>
      </c>
      <c r="K16" s="100">
        <v>23</v>
      </c>
      <c r="L16" s="100">
        <f t="shared" si="5"/>
        <v>17</v>
      </c>
      <c r="M16" s="100"/>
      <c r="N16" s="100">
        <v>31</v>
      </c>
      <c r="O16" s="100">
        <v>18</v>
      </c>
      <c r="P16" s="100">
        <f t="shared" si="6"/>
        <v>13</v>
      </c>
      <c r="Q16" s="100"/>
      <c r="R16" s="100">
        <v>48</v>
      </c>
      <c r="S16" s="100">
        <v>22</v>
      </c>
      <c r="T16" s="100">
        <f t="shared" si="7"/>
        <v>26</v>
      </c>
      <c r="U16" s="100"/>
      <c r="V16" s="100">
        <v>39</v>
      </c>
      <c r="W16" s="100">
        <v>18</v>
      </c>
      <c r="X16" s="100">
        <f t="shared" si="8"/>
        <v>21</v>
      </c>
      <c r="Y16" s="100"/>
      <c r="Z16" s="100">
        <v>43</v>
      </c>
      <c r="AA16" s="100">
        <v>21</v>
      </c>
      <c r="AB16" s="100">
        <f t="shared" si="9"/>
        <v>22</v>
      </c>
    </row>
    <row r="17" spans="1:30" x14ac:dyDescent="0.35">
      <c r="A17" s="125" t="s">
        <v>291</v>
      </c>
      <c r="B17" s="100">
        <f t="shared" si="1"/>
        <v>258</v>
      </c>
      <c r="C17" s="100">
        <f t="shared" si="2"/>
        <v>112</v>
      </c>
      <c r="D17" s="100">
        <f t="shared" si="3"/>
        <v>146</v>
      </c>
      <c r="E17" s="100"/>
      <c r="F17" s="100">
        <v>32</v>
      </c>
      <c r="G17" s="100">
        <v>16</v>
      </c>
      <c r="H17" s="100">
        <f t="shared" si="4"/>
        <v>16</v>
      </c>
      <c r="I17" s="100"/>
      <c r="J17" s="100">
        <v>38</v>
      </c>
      <c r="K17" s="100">
        <v>12</v>
      </c>
      <c r="L17" s="100">
        <f t="shared" si="5"/>
        <v>26</v>
      </c>
      <c r="M17" s="100"/>
      <c r="N17" s="100">
        <v>39</v>
      </c>
      <c r="O17" s="100">
        <v>18</v>
      </c>
      <c r="P17" s="100">
        <f t="shared" si="6"/>
        <v>21</v>
      </c>
      <c r="Q17" s="100"/>
      <c r="R17" s="100">
        <v>47</v>
      </c>
      <c r="S17" s="100">
        <v>21</v>
      </c>
      <c r="T17" s="100">
        <f t="shared" si="7"/>
        <v>26</v>
      </c>
      <c r="U17" s="100"/>
      <c r="V17" s="100">
        <v>48</v>
      </c>
      <c r="W17" s="100">
        <v>21</v>
      </c>
      <c r="X17" s="100">
        <f t="shared" si="8"/>
        <v>27</v>
      </c>
      <c r="Y17" s="100"/>
      <c r="Z17" s="100">
        <v>54</v>
      </c>
      <c r="AA17" s="100">
        <v>24</v>
      </c>
      <c r="AB17" s="100">
        <f t="shared" si="9"/>
        <v>30</v>
      </c>
    </row>
    <row r="18" spans="1:30" x14ac:dyDescent="0.35">
      <c r="A18" s="125" t="s">
        <v>294</v>
      </c>
      <c r="B18" s="100">
        <f t="shared" si="1"/>
        <v>256</v>
      </c>
      <c r="C18" s="100">
        <f t="shared" si="2"/>
        <v>120</v>
      </c>
      <c r="D18" s="100">
        <f t="shared" si="3"/>
        <v>136</v>
      </c>
      <c r="E18" s="100"/>
      <c r="F18" s="100">
        <v>30</v>
      </c>
      <c r="G18" s="100">
        <v>13</v>
      </c>
      <c r="H18" s="100">
        <f t="shared" si="4"/>
        <v>17</v>
      </c>
      <c r="I18" s="100"/>
      <c r="J18" s="100">
        <v>44</v>
      </c>
      <c r="K18" s="100">
        <v>18</v>
      </c>
      <c r="L18" s="100">
        <f t="shared" si="5"/>
        <v>26</v>
      </c>
      <c r="M18" s="100"/>
      <c r="N18" s="100">
        <v>42</v>
      </c>
      <c r="O18" s="100">
        <v>19</v>
      </c>
      <c r="P18" s="100">
        <f t="shared" si="6"/>
        <v>23</v>
      </c>
      <c r="Q18" s="100"/>
      <c r="R18" s="100">
        <v>41</v>
      </c>
      <c r="S18" s="100">
        <v>20</v>
      </c>
      <c r="T18" s="100">
        <f t="shared" si="7"/>
        <v>21</v>
      </c>
      <c r="U18" s="100"/>
      <c r="V18" s="100">
        <v>61</v>
      </c>
      <c r="W18" s="100">
        <v>32</v>
      </c>
      <c r="X18" s="100">
        <f t="shared" si="8"/>
        <v>29</v>
      </c>
      <c r="Y18" s="100"/>
      <c r="Z18" s="100">
        <v>38</v>
      </c>
      <c r="AA18" s="100">
        <v>18</v>
      </c>
      <c r="AB18" s="100">
        <f t="shared" si="9"/>
        <v>20</v>
      </c>
    </row>
    <row r="19" spans="1:30" x14ac:dyDescent="0.35">
      <c r="A19" s="125" t="s">
        <v>295</v>
      </c>
      <c r="B19" s="100">
        <f t="shared" si="1"/>
        <v>212</v>
      </c>
      <c r="C19" s="100">
        <f t="shared" si="2"/>
        <v>105</v>
      </c>
      <c r="D19" s="100">
        <f t="shared" si="3"/>
        <v>107</v>
      </c>
      <c r="E19" s="100"/>
      <c r="F19" s="100">
        <v>31</v>
      </c>
      <c r="G19" s="100">
        <v>19</v>
      </c>
      <c r="H19" s="100">
        <f t="shared" si="4"/>
        <v>12</v>
      </c>
      <c r="I19" s="100"/>
      <c r="J19" s="100">
        <v>33</v>
      </c>
      <c r="K19" s="100">
        <v>16</v>
      </c>
      <c r="L19" s="100">
        <f t="shared" si="5"/>
        <v>17</v>
      </c>
      <c r="M19" s="100"/>
      <c r="N19" s="100">
        <v>32</v>
      </c>
      <c r="O19" s="100">
        <v>17</v>
      </c>
      <c r="P19" s="100">
        <f t="shared" si="6"/>
        <v>15</v>
      </c>
      <c r="Q19" s="100"/>
      <c r="R19" s="100">
        <v>45</v>
      </c>
      <c r="S19" s="100">
        <v>22</v>
      </c>
      <c r="T19" s="100">
        <f t="shared" si="7"/>
        <v>23</v>
      </c>
      <c r="U19" s="100"/>
      <c r="V19" s="100">
        <v>45</v>
      </c>
      <c r="W19" s="100">
        <v>21</v>
      </c>
      <c r="X19" s="100">
        <f t="shared" si="8"/>
        <v>24</v>
      </c>
      <c r="Y19" s="100"/>
      <c r="Z19" s="100">
        <v>26</v>
      </c>
      <c r="AA19" s="100">
        <v>10</v>
      </c>
      <c r="AB19" s="100">
        <f t="shared" si="9"/>
        <v>16</v>
      </c>
    </row>
    <row r="20" spans="1:30" x14ac:dyDescent="0.35">
      <c r="A20" s="125" t="s">
        <v>298</v>
      </c>
      <c r="B20" s="100">
        <f t="shared" si="1"/>
        <v>73</v>
      </c>
      <c r="C20" s="100">
        <f t="shared" si="2"/>
        <v>31</v>
      </c>
      <c r="D20" s="100">
        <f t="shared" si="3"/>
        <v>42</v>
      </c>
      <c r="E20" s="100"/>
      <c r="F20" s="100">
        <v>9</v>
      </c>
      <c r="G20" s="100">
        <v>3</v>
      </c>
      <c r="H20" s="100">
        <f t="shared" si="4"/>
        <v>6</v>
      </c>
      <c r="I20" s="100"/>
      <c r="J20" s="100">
        <v>10</v>
      </c>
      <c r="K20" s="100">
        <v>5</v>
      </c>
      <c r="L20" s="100">
        <f t="shared" si="5"/>
        <v>5</v>
      </c>
      <c r="M20" s="100"/>
      <c r="N20" s="100">
        <v>9</v>
      </c>
      <c r="O20" s="100">
        <v>4</v>
      </c>
      <c r="P20" s="100">
        <f t="shared" si="6"/>
        <v>5</v>
      </c>
      <c r="Q20" s="100"/>
      <c r="R20" s="100">
        <v>14</v>
      </c>
      <c r="S20" s="100">
        <v>6</v>
      </c>
      <c r="T20" s="100">
        <f t="shared" si="7"/>
        <v>8</v>
      </c>
      <c r="U20" s="100"/>
      <c r="V20" s="100">
        <v>12</v>
      </c>
      <c r="W20" s="100">
        <v>5</v>
      </c>
      <c r="X20" s="100">
        <f t="shared" si="8"/>
        <v>7</v>
      </c>
      <c r="Y20" s="100"/>
      <c r="Z20" s="100">
        <v>19</v>
      </c>
      <c r="AA20" s="100">
        <v>8</v>
      </c>
      <c r="AB20" s="100">
        <f t="shared" si="9"/>
        <v>11</v>
      </c>
    </row>
    <row r="21" spans="1:30" x14ac:dyDescent="0.35">
      <c r="A21" s="125" t="s">
        <v>299</v>
      </c>
      <c r="B21" s="100">
        <f t="shared" si="1"/>
        <v>89</v>
      </c>
      <c r="C21" s="100">
        <f t="shared" si="2"/>
        <v>47</v>
      </c>
      <c r="D21" s="100">
        <f t="shared" si="3"/>
        <v>42</v>
      </c>
      <c r="E21" s="100"/>
      <c r="F21" s="100">
        <v>19</v>
      </c>
      <c r="G21" s="100">
        <v>12</v>
      </c>
      <c r="H21" s="100">
        <f t="shared" si="4"/>
        <v>7</v>
      </c>
      <c r="I21" s="100"/>
      <c r="J21" s="100">
        <v>15</v>
      </c>
      <c r="K21" s="100">
        <v>7</v>
      </c>
      <c r="L21" s="100">
        <f t="shared" si="5"/>
        <v>8</v>
      </c>
      <c r="M21" s="100"/>
      <c r="N21" s="100">
        <v>8</v>
      </c>
      <c r="O21" s="100">
        <v>4</v>
      </c>
      <c r="P21" s="100">
        <f t="shared" si="6"/>
        <v>4</v>
      </c>
      <c r="Q21" s="100"/>
      <c r="R21" s="100">
        <v>11</v>
      </c>
      <c r="S21" s="100">
        <v>5</v>
      </c>
      <c r="T21" s="100">
        <f t="shared" si="7"/>
        <v>6</v>
      </c>
      <c r="U21" s="100"/>
      <c r="V21" s="100">
        <v>19</v>
      </c>
      <c r="W21" s="100">
        <v>10</v>
      </c>
      <c r="X21" s="100">
        <f t="shared" si="8"/>
        <v>9</v>
      </c>
      <c r="Y21" s="100"/>
      <c r="Z21" s="100">
        <v>17</v>
      </c>
      <c r="AA21" s="100">
        <v>9</v>
      </c>
      <c r="AB21" s="100">
        <f t="shared" si="9"/>
        <v>8</v>
      </c>
    </row>
    <row r="22" spans="1:30" x14ac:dyDescent="0.35">
      <c r="A22" s="125" t="s">
        <v>301</v>
      </c>
      <c r="B22" s="100">
        <f t="shared" si="1"/>
        <v>355</v>
      </c>
      <c r="C22" s="100">
        <f t="shared" si="2"/>
        <v>196</v>
      </c>
      <c r="D22" s="100">
        <f t="shared" si="3"/>
        <v>159</v>
      </c>
      <c r="E22" s="100"/>
      <c r="F22" s="100">
        <v>58</v>
      </c>
      <c r="G22" s="100">
        <v>34</v>
      </c>
      <c r="H22" s="100">
        <f t="shared" si="4"/>
        <v>24</v>
      </c>
      <c r="I22" s="100"/>
      <c r="J22" s="100">
        <v>63</v>
      </c>
      <c r="K22" s="100">
        <v>34</v>
      </c>
      <c r="L22" s="100">
        <f t="shared" si="5"/>
        <v>29</v>
      </c>
      <c r="M22" s="100"/>
      <c r="N22" s="100">
        <v>48</v>
      </c>
      <c r="O22" s="100">
        <v>29</v>
      </c>
      <c r="P22" s="100">
        <f t="shared" si="6"/>
        <v>19</v>
      </c>
      <c r="Q22" s="100"/>
      <c r="R22" s="100">
        <v>60</v>
      </c>
      <c r="S22" s="100">
        <v>35</v>
      </c>
      <c r="T22" s="100">
        <f t="shared" si="7"/>
        <v>25</v>
      </c>
      <c r="U22" s="100"/>
      <c r="V22" s="100">
        <v>64</v>
      </c>
      <c r="W22" s="100">
        <v>31</v>
      </c>
      <c r="X22" s="100">
        <f t="shared" si="8"/>
        <v>33</v>
      </c>
      <c r="Y22" s="100"/>
      <c r="Z22" s="100">
        <v>62</v>
      </c>
      <c r="AA22" s="100">
        <v>33</v>
      </c>
      <c r="AB22" s="100">
        <f t="shared" si="9"/>
        <v>29</v>
      </c>
    </row>
    <row r="24" spans="1:30" x14ac:dyDescent="0.35">
      <c r="A24" s="199" t="s">
        <v>237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</row>
    <row r="25" spans="1:30" x14ac:dyDescent="0.35">
      <c r="A25" s="24" t="s">
        <v>214</v>
      </c>
      <c r="B25" s="77">
        <v>99.664570230607964</v>
      </c>
      <c r="C25" s="77">
        <v>99.639477242000908</v>
      </c>
      <c r="D25" s="77">
        <v>99.686397491179932</v>
      </c>
      <c r="E25" s="77"/>
      <c r="F25" s="77">
        <v>99.865410497981159</v>
      </c>
      <c r="G25" s="77">
        <v>100</v>
      </c>
      <c r="H25" s="77">
        <v>99.735449735449734</v>
      </c>
      <c r="I25" s="77"/>
      <c r="J25" s="77">
        <v>99.595687331536382</v>
      </c>
      <c r="K25" s="77">
        <v>99.125364431486886</v>
      </c>
      <c r="L25" s="77">
        <v>100</v>
      </c>
      <c r="M25" s="77"/>
      <c r="N25" s="77">
        <v>99.487179487179489</v>
      </c>
      <c r="O25" s="77">
        <v>99.435028248587571</v>
      </c>
      <c r="P25" s="77">
        <v>99.53051643192488</v>
      </c>
      <c r="Q25" s="77"/>
      <c r="R25" s="77">
        <v>99.750933997509335</v>
      </c>
      <c r="S25" s="77">
        <v>100</v>
      </c>
      <c r="T25" s="77">
        <v>99.527186761229316</v>
      </c>
      <c r="U25" s="77"/>
      <c r="V25" s="77">
        <v>99.668874172185426</v>
      </c>
      <c r="W25" s="77">
        <v>99.526066350710892</v>
      </c>
      <c r="X25" s="77">
        <v>99.793388429752056</v>
      </c>
      <c r="Y25" s="77"/>
      <c r="Z25" s="77">
        <v>99.623115577889436</v>
      </c>
      <c r="AA25" s="77">
        <v>99.718309859154928</v>
      </c>
      <c r="AB25" s="77">
        <v>99.546485260770979</v>
      </c>
      <c r="AC25" s="62"/>
    </row>
    <row r="26" spans="1:30" x14ac:dyDescent="0.35">
      <c r="A26" s="125" t="s">
        <v>282</v>
      </c>
      <c r="B26" s="77">
        <v>100</v>
      </c>
      <c r="C26" s="77">
        <v>100</v>
      </c>
      <c r="D26" s="77">
        <v>100</v>
      </c>
      <c r="E26" s="77"/>
      <c r="F26" s="77">
        <v>100</v>
      </c>
      <c r="G26" s="77">
        <v>100</v>
      </c>
      <c r="H26" s="77">
        <v>100</v>
      </c>
      <c r="I26" s="77"/>
      <c r="J26" s="77">
        <v>100</v>
      </c>
      <c r="K26" s="77">
        <v>100</v>
      </c>
      <c r="L26" s="77">
        <v>100</v>
      </c>
      <c r="M26" s="77"/>
      <c r="N26" s="77">
        <v>100</v>
      </c>
      <c r="O26" s="77">
        <v>100</v>
      </c>
      <c r="P26" s="77">
        <v>100</v>
      </c>
      <c r="Q26" s="77"/>
      <c r="R26" s="77">
        <v>100</v>
      </c>
      <c r="S26" s="77">
        <v>100</v>
      </c>
      <c r="T26" s="77">
        <v>100</v>
      </c>
      <c r="U26" s="77"/>
      <c r="V26" s="77">
        <v>100</v>
      </c>
      <c r="W26" s="77">
        <v>100</v>
      </c>
      <c r="X26" s="77">
        <v>100</v>
      </c>
      <c r="Y26" s="77"/>
      <c r="Z26" s="77">
        <v>100</v>
      </c>
      <c r="AA26" s="77">
        <v>100</v>
      </c>
      <c r="AB26" s="77">
        <v>100</v>
      </c>
      <c r="AC26" s="62"/>
    </row>
    <row r="27" spans="1:30" x14ac:dyDescent="0.35">
      <c r="A27" s="125" t="s">
        <v>283</v>
      </c>
      <c r="B27" s="77">
        <v>99.698189134808857</v>
      </c>
      <c r="C27" s="77">
        <v>99.540229885057471</v>
      </c>
      <c r="D27" s="77">
        <v>99.821109123434709</v>
      </c>
      <c r="E27" s="77"/>
      <c r="F27" s="77">
        <v>100</v>
      </c>
      <c r="G27" s="77">
        <v>100</v>
      </c>
      <c r="H27" s="77">
        <v>100</v>
      </c>
      <c r="I27" s="77"/>
      <c r="J27" s="77">
        <v>100</v>
      </c>
      <c r="K27" s="77">
        <v>100</v>
      </c>
      <c r="L27" s="77">
        <v>100</v>
      </c>
      <c r="M27" s="77"/>
      <c r="N27" s="77">
        <v>99.50248756218906</v>
      </c>
      <c r="O27" s="77">
        <v>98.780487804878049</v>
      </c>
      <c r="P27" s="77">
        <v>100</v>
      </c>
      <c r="Q27" s="77"/>
      <c r="R27" s="77">
        <v>99.337748344370851</v>
      </c>
      <c r="S27" s="77">
        <v>100</v>
      </c>
      <c r="T27" s="77">
        <v>98.82352941176471</v>
      </c>
      <c r="U27" s="77"/>
      <c r="V27" s="77">
        <v>100</v>
      </c>
      <c r="W27" s="77">
        <v>100</v>
      </c>
      <c r="X27" s="77">
        <v>100</v>
      </c>
      <c r="Y27" s="77"/>
      <c r="Z27" s="77">
        <v>99.371069182389931</v>
      </c>
      <c r="AA27" s="77">
        <v>98.591549295774655</v>
      </c>
      <c r="AB27" s="77">
        <v>100</v>
      </c>
      <c r="AC27" s="62"/>
    </row>
    <row r="28" spans="1:30" x14ac:dyDescent="0.35">
      <c r="A28" s="125" t="s">
        <v>284</v>
      </c>
      <c r="B28" s="77">
        <v>99.383667180277342</v>
      </c>
      <c r="C28" s="77">
        <v>99.275362318840578</v>
      </c>
      <c r="D28" s="77">
        <v>99.463806970509381</v>
      </c>
      <c r="E28" s="77"/>
      <c r="F28" s="77">
        <v>99.019607843137265</v>
      </c>
      <c r="G28" s="77">
        <v>100</v>
      </c>
      <c r="H28" s="77">
        <v>98.181818181818187</v>
      </c>
      <c r="I28" s="77"/>
      <c r="J28" s="77">
        <v>98.98989898989899</v>
      </c>
      <c r="K28" s="77">
        <v>97.777777777777771</v>
      </c>
      <c r="L28" s="77">
        <v>100</v>
      </c>
      <c r="M28" s="77"/>
      <c r="N28" s="77">
        <v>100</v>
      </c>
      <c r="O28" s="77">
        <v>100</v>
      </c>
      <c r="P28" s="77">
        <v>100</v>
      </c>
      <c r="Q28" s="77"/>
      <c r="R28" s="77">
        <v>100</v>
      </c>
      <c r="S28" s="77">
        <v>100</v>
      </c>
      <c r="T28" s="77">
        <v>100</v>
      </c>
      <c r="U28" s="77"/>
      <c r="V28" s="77">
        <v>98.260869565217391</v>
      </c>
      <c r="W28" s="77">
        <v>97.826086956521735</v>
      </c>
      <c r="X28" s="77">
        <v>98.550724637681171</v>
      </c>
      <c r="Y28" s="77"/>
      <c r="Z28" s="77">
        <v>100</v>
      </c>
      <c r="AA28" s="77">
        <v>100</v>
      </c>
      <c r="AB28" s="77">
        <v>100</v>
      </c>
      <c r="AC28" s="62"/>
      <c r="AD28" s="107"/>
    </row>
    <row r="29" spans="1:30" x14ac:dyDescent="0.35">
      <c r="A29" s="125" t="s">
        <v>287</v>
      </c>
      <c r="B29" s="77">
        <v>100</v>
      </c>
      <c r="C29" s="77">
        <v>100</v>
      </c>
      <c r="D29" s="77">
        <v>100</v>
      </c>
      <c r="E29" s="77"/>
      <c r="F29" s="77">
        <v>100</v>
      </c>
      <c r="G29" s="77">
        <v>100</v>
      </c>
      <c r="H29" s="77">
        <v>100</v>
      </c>
      <c r="I29" s="77"/>
      <c r="J29" s="77">
        <v>100</v>
      </c>
      <c r="K29" s="77">
        <v>100</v>
      </c>
      <c r="L29" s="77">
        <v>100</v>
      </c>
      <c r="M29" s="77"/>
      <c r="N29" s="77">
        <v>100</v>
      </c>
      <c r="O29" s="77">
        <v>100</v>
      </c>
      <c r="P29" s="77">
        <v>100</v>
      </c>
      <c r="Q29" s="77"/>
      <c r="R29" s="77">
        <v>100</v>
      </c>
      <c r="S29" s="77">
        <v>100</v>
      </c>
      <c r="T29" s="77">
        <v>100</v>
      </c>
      <c r="U29" s="77"/>
      <c r="V29" s="77">
        <v>100</v>
      </c>
      <c r="W29" s="77">
        <v>100</v>
      </c>
      <c r="X29" s="77">
        <v>100</v>
      </c>
      <c r="Y29" s="77"/>
      <c r="Z29" s="77">
        <v>100</v>
      </c>
      <c r="AA29" s="77">
        <v>100</v>
      </c>
      <c r="AB29" s="77">
        <v>100</v>
      </c>
      <c r="AC29" s="62"/>
      <c r="AD29" s="107"/>
    </row>
    <row r="30" spans="1:30" x14ac:dyDescent="0.35">
      <c r="A30" s="125" t="s">
        <v>289</v>
      </c>
      <c r="B30" s="77">
        <v>99.085923217550274</v>
      </c>
      <c r="C30" s="77">
        <v>99.626865671641795</v>
      </c>
      <c r="D30" s="77">
        <v>98.56630824372759</v>
      </c>
      <c r="E30" s="77"/>
      <c r="F30" s="77">
        <v>100</v>
      </c>
      <c r="G30" s="77">
        <v>100</v>
      </c>
      <c r="H30" s="77">
        <v>100</v>
      </c>
      <c r="I30" s="77"/>
      <c r="J30" s="77">
        <v>100</v>
      </c>
      <c r="K30" s="77">
        <v>100</v>
      </c>
      <c r="L30" s="77">
        <v>100</v>
      </c>
      <c r="M30" s="77"/>
      <c r="N30" s="77">
        <v>98.76543209876543</v>
      </c>
      <c r="O30" s="77">
        <v>100</v>
      </c>
      <c r="P30" s="77">
        <v>97.916666666666657</v>
      </c>
      <c r="Q30" s="77"/>
      <c r="R30" s="77">
        <v>98.837209302325576</v>
      </c>
      <c r="S30" s="77">
        <v>100</v>
      </c>
      <c r="T30" s="77">
        <v>97.435897435897431</v>
      </c>
      <c r="U30" s="77"/>
      <c r="V30" s="77">
        <v>99.115044247787608</v>
      </c>
      <c r="W30" s="77">
        <v>98.305084745762713</v>
      </c>
      <c r="X30" s="77">
        <v>100</v>
      </c>
      <c r="Y30" s="77"/>
      <c r="Z30" s="77">
        <v>97.674418604651152</v>
      </c>
      <c r="AA30" s="77">
        <v>100</v>
      </c>
      <c r="AB30" s="77">
        <v>95.833333333333343</v>
      </c>
      <c r="AC30" s="62"/>
      <c r="AD30" s="107"/>
    </row>
    <row r="31" spans="1:30" x14ac:dyDescent="0.35">
      <c r="A31" s="125" t="s">
        <v>290</v>
      </c>
      <c r="B31" s="77">
        <v>100</v>
      </c>
      <c r="C31" s="77">
        <v>100</v>
      </c>
      <c r="D31" s="77">
        <v>100</v>
      </c>
      <c r="E31" s="77"/>
      <c r="F31" s="77">
        <v>100</v>
      </c>
      <c r="G31" s="77">
        <v>100</v>
      </c>
      <c r="H31" s="77">
        <v>100</v>
      </c>
      <c r="I31" s="77"/>
      <c r="J31" s="77">
        <v>100</v>
      </c>
      <c r="K31" s="77">
        <v>100</v>
      </c>
      <c r="L31" s="77">
        <v>100</v>
      </c>
      <c r="M31" s="77"/>
      <c r="N31" s="77">
        <v>100</v>
      </c>
      <c r="O31" s="77">
        <v>100</v>
      </c>
      <c r="P31" s="77">
        <v>100</v>
      </c>
      <c r="Q31" s="77"/>
      <c r="R31" s="77">
        <v>100</v>
      </c>
      <c r="S31" s="77">
        <v>100</v>
      </c>
      <c r="T31" s="77">
        <v>100</v>
      </c>
      <c r="U31" s="77"/>
      <c r="V31" s="77">
        <v>100</v>
      </c>
      <c r="W31" s="77">
        <v>100</v>
      </c>
      <c r="X31" s="77">
        <v>100</v>
      </c>
      <c r="Y31" s="77"/>
      <c r="Z31" s="77">
        <v>100</v>
      </c>
      <c r="AA31" s="77">
        <v>100</v>
      </c>
      <c r="AB31" s="77">
        <v>100</v>
      </c>
      <c r="AC31" s="62"/>
      <c r="AD31" s="107"/>
    </row>
    <row r="32" spans="1:30" x14ac:dyDescent="0.35">
      <c r="A32" s="125" t="s">
        <v>291</v>
      </c>
      <c r="B32" s="77">
        <v>100</v>
      </c>
      <c r="C32" s="77">
        <v>100</v>
      </c>
      <c r="D32" s="77">
        <v>100</v>
      </c>
      <c r="E32" s="77"/>
      <c r="F32" s="77">
        <v>100</v>
      </c>
      <c r="G32" s="77">
        <v>100</v>
      </c>
      <c r="H32" s="77">
        <v>100</v>
      </c>
      <c r="I32" s="77"/>
      <c r="J32" s="77">
        <v>100</v>
      </c>
      <c r="K32" s="77">
        <v>100</v>
      </c>
      <c r="L32" s="77">
        <v>100</v>
      </c>
      <c r="M32" s="77"/>
      <c r="N32" s="77">
        <v>100</v>
      </c>
      <c r="O32" s="77">
        <v>100</v>
      </c>
      <c r="P32" s="77">
        <v>100</v>
      </c>
      <c r="Q32" s="77"/>
      <c r="R32" s="77">
        <v>100</v>
      </c>
      <c r="S32" s="77">
        <v>100</v>
      </c>
      <c r="T32" s="77">
        <v>100</v>
      </c>
      <c r="U32" s="77"/>
      <c r="V32" s="77">
        <v>100</v>
      </c>
      <c r="W32" s="77">
        <v>100</v>
      </c>
      <c r="X32" s="77">
        <v>100</v>
      </c>
      <c r="Y32" s="77"/>
      <c r="Z32" s="77">
        <v>100</v>
      </c>
      <c r="AA32" s="77">
        <v>100</v>
      </c>
      <c r="AB32" s="77">
        <v>100</v>
      </c>
      <c r="AC32" s="62"/>
      <c r="AD32" s="107"/>
    </row>
    <row r="33" spans="1:30" x14ac:dyDescent="0.35">
      <c r="A33" s="125" t="s">
        <v>294</v>
      </c>
      <c r="B33" s="77">
        <v>100</v>
      </c>
      <c r="C33" s="77">
        <v>100</v>
      </c>
      <c r="D33" s="77">
        <v>100</v>
      </c>
      <c r="E33" s="77"/>
      <c r="F33" s="77">
        <v>100</v>
      </c>
      <c r="G33" s="77">
        <v>100</v>
      </c>
      <c r="H33" s="77">
        <v>100</v>
      </c>
      <c r="I33" s="77"/>
      <c r="J33" s="77">
        <v>100</v>
      </c>
      <c r="K33" s="77">
        <v>100</v>
      </c>
      <c r="L33" s="77">
        <v>100</v>
      </c>
      <c r="M33" s="77"/>
      <c r="N33" s="77">
        <v>100</v>
      </c>
      <c r="O33" s="77">
        <v>100</v>
      </c>
      <c r="P33" s="77">
        <v>100</v>
      </c>
      <c r="Q33" s="77"/>
      <c r="R33" s="77">
        <v>100</v>
      </c>
      <c r="S33" s="77">
        <v>100</v>
      </c>
      <c r="T33" s="77">
        <v>100</v>
      </c>
      <c r="U33" s="77"/>
      <c r="V33" s="77">
        <v>100</v>
      </c>
      <c r="W33" s="77">
        <v>100</v>
      </c>
      <c r="X33" s="77">
        <v>100</v>
      </c>
      <c r="Y33" s="77"/>
      <c r="Z33" s="77">
        <v>100</v>
      </c>
      <c r="AA33" s="77">
        <v>100</v>
      </c>
      <c r="AB33" s="77">
        <v>100</v>
      </c>
      <c r="AC33" s="62"/>
      <c r="AD33" s="107"/>
    </row>
    <row r="34" spans="1:30" x14ac:dyDescent="0.35">
      <c r="A34" s="125" t="s">
        <v>295</v>
      </c>
      <c r="B34" s="77">
        <v>98.604651162790702</v>
      </c>
      <c r="C34" s="77">
        <v>97.222222222222214</v>
      </c>
      <c r="D34" s="77">
        <v>100</v>
      </c>
      <c r="E34" s="77"/>
      <c r="F34" s="77">
        <v>100</v>
      </c>
      <c r="G34" s="77">
        <v>100</v>
      </c>
      <c r="H34" s="77">
        <v>100</v>
      </c>
      <c r="I34" s="77"/>
      <c r="J34" s="77">
        <v>94.285714285714278</v>
      </c>
      <c r="K34" s="77">
        <v>88.888888888888886</v>
      </c>
      <c r="L34" s="77">
        <v>100</v>
      </c>
      <c r="M34" s="77"/>
      <c r="N34" s="77">
        <v>96.969696969696969</v>
      </c>
      <c r="O34" s="77">
        <v>94.444444444444443</v>
      </c>
      <c r="P34" s="77">
        <v>100</v>
      </c>
      <c r="Q34" s="77"/>
      <c r="R34" s="77">
        <v>100</v>
      </c>
      <c r="S34" s="77">
        <v>100</v>
      </c>
      <c r="T34" s="77">
        <v>100</v>
      </c>
      <c r="U34" s="77"/>
      <c r="V34" s="77">
        <v>100</v>
      </c>
      <c r="W34" s="77">
        <v>100</v>
      </c>
      <c r="X34" s="77">
        <v>100</v>
      </c>
      <c r="Y34" s="77"/>
      <c r="Z34" s="77">
        <v>100</v>
      </c>
      <c r="AA34" s="77">
        <v>100</v>
      </c>
      <c r="AB34" s="77">
        <v>100</v>
      </c>
      <c r="AC34" s="62"/>
      <c r="AD34" s="107"/>
    </row>
    <row r="35" spans="1:30" x14ac:dyDescent="0.35">
      <c r="A35" s="125" t="s">
        <v>298</v>
      </c>
      <c r="B35" s="77">
        <v>98.648648648648646</v>
      </c>
      <c r="C35" s="77">
        <v>100</v>
      </c>
      <c r="D35" s="77">
        <v>97.674418604651152</v>
      </c>
      <c r="E35" s="77"/>
      <c r="F35" s="77">
        <v>100</v>
      </c>
      <c r="G35" s="77">
        <v>100</v>
      </c>
      <c r="H35" s="77">
        <v>100</v>
      </c>
      <c r="I35" s="77"/>
      <c r="J35" s="77">
        <v>100</v>
      </c>
      <c r="K35" s="77">
        <v>100</v>
      </c>
      <c r="L35" s="77">
        <v>100</v>
      </c>
      <c r="M35" s="77"/>
      <c r="N35" s="77">
        <v>90</v>
      </c>
      <c r="O35" s="77">
        <v>100</v>
      </c>
      <c r="P35" s="77">
        <v>83.333333333333343</v>
      </c>
      <c r="Q35" s="77"/>
      <c r="R35" s="77">
        <v>100</v>
      </c>
      <c r="S35" s="77">
        <v>100</v>
      </c>
      <c r="T35" s="77">
        <v>100</v>
      </c>
      <c r="U35" s="77"/>
      <c r="V35" s="77">
        <v>100</v>
      </c>
      <c r="W35" s="77">
        <v>100</v>
      </c>
      <c r="X35" s="77">
        <v>100</v>
      </c>
      <c r="Y35" s="77"/>
      <c r="Z35" s="77">
        <v>100</v>
      </c>
      <c r="AA35" s="77">
        <v>100</v>
      </c>
      <c r="AB35" s="77">
        <v>100</v>
      </c>
      <c r="AC35" s="62"/>
      <c r="AD35" s="107"/>
    </row>
    <row r="36" spans="1:30" x14ac:dyDescent="0.35">
      <c r="A36" s="125" t="s">
        <v>299</v>
      </c>
      <c r="B36" s="77">
        <v>100</v>
      </c>
      <c r="C36" s="77">
        <v>100</v>
      </c>
      <c r="D36" s="77">
        <v>100</v>
      </c>
      <c r="E36" s="77"/>
      <c r="F36" s="77">
        <v>100</v>
      </c>
      <c r="G36" s="77">
        <v>100</v>
      </c>
      <c r="H36" s="77">
        <v>100</v>
      </c>
      <c r="I36" s="77"/>
      <c r="J36" s="77">
        <v>100</v>
      </c>
      <c r="K36" s="77">
        <v>100</v>
      </c>
      <c r="L36" s="77">
        <v>100</v>
      </c>
      <c r="M36" s="77"/>
      <c r="N36" s="77">
        <v>100</v>
      </c>
      <c r="O36" s="77">
        <v>100</v>
      </c>
      <c r="P36" s="77">
        <v>100</v>
      </c>
      <c r="Q36" s="77"/>
      <c r="R36" s="77">
        <v>100</v>
      </c>
      <c r="S36" s="77">
        <v>100</v>
      </c>
      <c r="T36" s="77">
        <v>100</v>
      </c>
      <c r="U36" s="77"/>
      <c r="V36" s="77">
        <v>100</v>
      </c>
      <c r="W36" s="77">
        <v>100</v>
      </c>
      <c r="X36" s="77">
        <v>100</v>
      </c>
      <c r="Y36" s="77"/>
      <c r="Z36" s="77">
        <v>100</v>
      </c>
      <c r="AA36" s="77">
        <v>100</v>
      </c>
      <c r="AB36" s="77">
        <v>100</v>
      </c>
      <c r="AC36" s="62"/>
      <c r="AD36" s="107"/>
    </row>
    <row r="37" spans="1:30" ht="15" thickBot="1" x14ac:dyDescent="0.4">
      <c r="A37" s="126" t="s">
        <v>301</v>
      </c>
      <c r="B37" s="78">
        <v>100</v>
      </c>
      <c r="C37" s="78">
        <v>100</v>
      </c>
      <c r="D37" s="78">
        <v>100</v>
      </c>
      <c r="E37" s="78"/>
      <c r="F37" s="78">
        <v>100</v>
      </c>
      <c r="G37" s="78">
        <v>100</v>
      </c>
      <c r="H37" s="78">
        <v>100</v>
      </c>
      <c r="I37" s="78"/>
      <c r="J37" s="78">
        <v>100</v>
      </c>
      <c r="K37" s="78">
        <v>100</v>
      </c>
      <c r="L37" s="78">
        <v>100</v>
      </c>
      <c r="M37" s="78"/>
      <c r="N37" s="78">
        <v>100</v>
      </c>
      <c r="O37" s="78">
        <v>100</v>
      </c>
      <c r="P37" s="78">
        <v>100</v>
      </c>
      <c r="Q37" s="78"/>
      <c r="R37" s="78">
        <v>100</v>
      </c>
      <c r="S37" s="78">
        <v>100</v>
      </c>
      <c r="T37" s="78">
        <v>100</v>
      </c>
      <c r="U37" s="78"/>
      <c r="V37" s="78">
        <v>100</v>
      </c>
      <c r="W37" s="78">
        <v>100</v>
      </c>
      <c r="X37" s="78">
        <v>100</v>
      </c>
      <c r="Y37" s="78"/>
      <c r="Z37" s="78">
        <v>100</v>
      </c>
      <c r="AA37" s="78">
        <v>100</v>
      </c>
      <c r="AB37" s="78">
        <v>100</v>
      </c>
      <c r="AC37" s="62"/>
      <c r="AD37" s="107"/>
    </row>
    <row r="38" spans="1:30" x14ac:dyDescent="0.35">
      <c r="A38" s="223" t="s">
        <v>249</v>
      </c>
      <c r="B38" s="223"/>
      <c r="C38" s="223"/>
      <c r="D38" s="223"/>
      <c r="E38" s="223"/>
      <c r="F38" s="223"/>
      <c r="G38" s="223"/>
      <c r="H38" s="223"/>
      <c r="I38" s="223"/>
      <c r="J38" s="223"/>
      <c r="K38" s="223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23"/>
      <c r="W38" s="223"/>
      <c r="X38" s="223"/>
      <c r="Y38" s="223"/>
      <c r="Z38" s="223"/>
      <c r="AA38" s="223"/>
      <c r="AB38" s="223"/>
      <c r="AD38" s="107"/>
    </row>
    <row r="39" spans="1:30" x14ac:dyDescent="0.35">
      <c r="AD39" s="107"/>
    </row>
    <row r="40" spans="1:30" x14ac:dyDescent="0.35">
      <c r="AD40" s="107"/>
    </row>
    <row r="41" spans="1:30" x14ac:dyDescent="0.35">
      <c r="AD41" s="107"/>
    </row>
    <row r="42" spans="1:30" x14ac:dyDescent="0.35">
      <c r="AD42" s="107"/>
    </row>
    <row r="43" spans="1:30" x14ac:dyDescent="0.35">
      <c r="AD43" s="107"/>
    </row>
  </sheetData>
  <mergeCells count="15">
    <mergeCell ref="AD2:AD3"/>
    <mergeCell ref="A38:AB38"/>
    <mergeCell ref="R7:T7"/>
    <mergeCell ref="V7:X7"/>
    <mergeCell ref="Z7:AB7"/>
    <mergeCell ref="A7:A8"/>
    <mergeCell ref="B7:D7"/>
    <mergeCell ref="F7:H7"/>
    <mergeCell ref="J7:L7"/>
    <mergeCell ref="N7:P7"/>
    <mergeCell ref="A1:AB1"/>
    <mergeCell ref="A2:AB2"/>
    <mergeCell ref="A3:AB3"/>
    <mergeCell ref="A4:AB4"/>
    <mergeCell ref="A5:AB5"/>
  </mergeCells>
  <hyperlinks>
    <hyperlink ref="AD2" location="INDICE!A1" display="INDICE" xr:uid="{F536844A-7510-4359-862E-F07CC670058D}"/>
    <hyperlink ref="AD2:AD3" location="CONTENIDO!A1" display="Contenido" xr:uid="{165AE007-2778-4255-A92A-0BB8ED28BD64}"/>
  </hyperlinks>
  <pageMargins left="0.7" right="0.7" top="0.75" bottom="0.75" header="0.3" footer="0.3"/>
  <pageSetup paperSize="9" scale="63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40587-A419-4FAD-85DE-598E78D84A26}">
  <sheetPr>
    <tabColor rgb="FFF2DAB1"/>
    <pageSetUpPr fitToPage="1"/>
  </sheetPr>
  <dimension ref="A1:AD43"/>
  <sheetViews>
    <sheetView showGridLines="0" zoomScale="98" zoomScaleNormal="98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9" sqref="A9:XFD9"/>
    </sheetView>
  </sheetViews>
  <sheetFormatPr baseColWidth="10" defaultColWidth="11.453125" defaultRowHeight="14.5" x14ac:dyDescent="0.35"/>
  <cols>
    <col min="1" max="1" width="18.54296875" customWidth="1"/>
    <col min="2" max="4" width="8.453125" customWidth="1"/>
    <col min="5" max="5" width="1.54296875" customWidth="1"/>
    <col min="6" max="8" width="8.453125" customWidth="1"/>
    <col min="9" max="9" width="1.54296875" customWidth="1"/>
    <col min="10" max="12" width="8.453125" customWidth="1"/>
    <col min="13" max="13" width="2" customWidth="1"/>
    <col min="14" max="16" width="8.453125" customWidth="1"/>
    <col min="17" max="17" width="1.81640625" customWidth="1"/>
    <col min="18" max="20" width="8.453125" customWidth="1"/>
    <col min="21" max="21" width="1.81640625" customWidth="1"/>
    <col min="22" max="24" width="8.453125" customWidth="1"/>
    <col min="25" max="25" width="2.453125" customWidth="1"/>
    <col min="26" max="28" width="8.453125" customWidth="1"/>
  </cols>
  <sheetData>
    <row r="1" spans="1:30" x14ac:dyDescent="0.35">
      <c r="A1" s="230" t="s">
        <v>326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278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325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D5" s="36"/>
    </row>
    <row r="6" spans="1:30" x14ac:dyDescent="0.35">
      <c r="A6" s="15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D6" s="36"/>
    </row>
    <row r="7" spans="1:30" x14ac:dyDescent="0.35">
      <c r="A7" s="234" t="s">
        <v>281</v>
      </c>
      <c r="B7" s="229" t="s">
        <v>214</v>
      </c>
      <c r="C7" s="229"/>
      <c r="D7" s="229"/>
      <c r="E7" s="16"/>
      <c r="F7" s="229" t="s">
        <v>216</v>
      </c>
      <c r="G7" s="229"/>
      <c r="H7" s="229"/>
      <c r="I7" s="16"/>
      <c r="J7" s="229" t="s">
        <v>217</v>
      </c>
      <c r="K7" s="229"/>
      <c r="L7" s="229"/>
      <c r="M7" s="16"/>
      <c r="N7" s="229" t="s">
        <v>218</v>
      </c>
      <c r="O7" s="229"/>
      <c r="P7" s="229"/>
      <c r="Q7" s="16"/>
      <c r="R7" s="229" t="s">
        <v>220</v>
      </c>
      <c r="S7" s="229"/>
      <c r="T7" s="229"/>
      <c r="U7" s="16"/>
      <c r="V7" s="229" t="s">
        <v>221</v>
      </c>
      <c r="W7" s="229"/>
      <c r="X7" s="229"/>
      <c r="Y7" s="16"/>
      <c r="Z7" s="229" t="s">
        <v>222</v>
      </c>
      <c r="AA7" s="229"/>
      <c r="AB7" s="229"/>
      <c r="AD7" s="36"/>
    </row>
    <row r="8" spans="1:30" x14ac:dyDescent="0.35">
      <c r="A8" s="234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D8" s="36"/>
    </row>
    <row r="9" spans="1:30" x14ac:dyDescent="0.35">
      <c r="A9" s="199" t="s">
        <v>231</v>
      </c>
      <c r="B9" s="200"/>
      <c r="C9" s="200"/>
      <c r="D9" s="200"/>
      <c r="E9" s="200"/>
      <c r="F9" s="200"/>
      <c r="G9" s="200"/>
      <c r="H9" s="200"/>
      <c r="I9" s="200"/>
      <c r="J9" s="200"/>
      <c r="K9" s="200"/>
      <c r="L9" s="200"/>
      <c r="M9" s="200"/>
      <c r="N9" s="200"/>
      <c r="O9" s="200"/>
      <c r="P9" s="200"/>
      <c r="Q9" s="200"/>
      <c r="R9" s="200"/>
      <c r="S9" s="200"/>
      <c r="T9" s="200"/>
      <c r="U9" s="200"/>
      <c r="V9" s="200"/>
      <c r="W9" s="200"/>
      <c r="X9" s="200"/>
      <c r="Y9" s="200"/>
      <c r="Z9" s="200"/>
      <c r="AA9" s="200"/>
      <c r="AB9" s="200"/>
      <c r="AD9" s="107"/>
    </row>
    <row r="10" spans="1:30" s="22" customFormat="1" x14ac:dyDescent="0.35">
      <c r="A10" s="24" t="s">
        <v>214</v>
      </c>
      <c r="B10" s="26">
        <f>SUM(B11:B22)</f>
        <v>16</v>
      </c>
      <c r="C10" s="26">
        <f t="shared" ref="C10:AB10" si="0">SUM(C11:C22)</f>
        <v>8</v>
      </c>
      <c r="D10" s="26">
        <f>SUM(D11:D22)</f>
        <v>8</v>
      </c>
      <c r="E10" s="26"/>
      <c r="F10" s="26">
        <f t="shared" si="0"/>
        <v>1</v>
      </c>
      <c r="G10" s="25" t="s">
        <v>276</v>
      </c>
      <c r="H10" s="26">
        <f t="shared" si="0"/>
        <v>1</v>
      </c>
      <c r="I10" s="26"/>
      <c r="J10" s="26">
        <f t="shared" si="0"/>
        <v>3</v>
      </c>
      <c r="K10" s="26">
        <f t="shared" si="0"/>
        <v>3</v>
      </c>
      <c r="L10" s="25" t="s">
        <v>276</v>
      </c>
      <c r="M10" s="26"/>
      <c r="N10" s="26">
        <f t="shared" si="0"/>
        <v>4</v>
      </c>
      <c r="O10" s="26">
        <f t="shared" si="0"/>
        <v>2</v>
      </c>
      <c r="P10" s="26">
        <f t="shared" si="0"/>
        <v>2</v>
      </c>
      <c r="Q10" s="26"/>
      <c r="R10" s="26">
        <f t="shared" si="0"/>
        <v>2</v>
      </c>
      <c r="S10" s="25" t="s">
        <v>276</v>
      </c>
      <c r="T10" s="26">
        <f t="shared" si="0"/>
        <v>2</v>
      </c>
      <c r="U10" s="26"/>
      <c r="V10" s="26">
        <f t="shared" si="0"/>
        <v>3</v>
      </c>
      <c r="W10" s="26">
        <f t="shared" si="0"/>
        <v>2</v>
      </c>
      <c r="X10" s="26">
        <f t="shared" si="0"/>
        <v>1</v>
      </c>
      <c r="Y10" s="26"/>
      <c r="Z10" s="26">
        <f t="shared" si="0"/>
        <v>3</v>
      </c>
      <c r="AA10" s="26">
        <f t="shared" si="0"/>
        <v>1</v>
      </c>
      <c r="AB10" s="26">
        <f t="shared" si="0"/>
        <v>2</v>
      </c>
    </row>
    <row r="11" spans="1:30" x14ac:dyDescent="0.35">
      <c r="A11" s="127" t="s">
        <v>282</v>
      </c>
      <c r="B11" s="25" t="s">
        <v>276</v>
      </c>
      <c r="C11" s="25" t="s">
        <v>276</v>
      </c>
      <c r="D11" s="25" t="s">
        <v>276</v>
      </c>
      <c r="E11" s="25"/>
      <c r="F11" s="25" t="s">
        <v>276</v>
      </c>
      <c r="G11" s="25" t="s">
        <v>276</v>
      </c>
      <c r="H11" s="25" t="s">
        <v>276</v>
      </c>
      <c r="I11" s="25"/>
      <c r="J11" s="25" t="s">
        <v>276</v>
      </c>
      <c r="K11" s="25" t="s">
        <v>276</v>
      </c>
      <c r="L11" s="25" t="s">
        <v>276</v>
      </c>
      <c r="M11" s="25"/>
      <c r="N11" s="25" t="s">
        <v>276</v>
      </c>
      <c r="O11" s="25" t="s">
        <v>276</v>
      </c>
      <c r="P11" s="25" t="s">
        <v>276</v>
      </c>
      <c r="Q11" s="25"/>
      <c r="R11" s="25" t="s">
        <v>276</v>
      </c>
      <c r="S11" s="25" t="s">
        <v>276</v>
      </c>
      <c r="T11" s="25" t="s">
        <v>276</v>
      </c>
      <c r="U11" s="25"/>
      <c r="V11" s="25" t="s">
        <v>276</v>
      </c>
      <c r="W11" s="25" t="s">
        <v>276</v>
      </c>
      <c r="X11" s="25" t="s">
        <v>276</v>
      </c>
      <c r="Y11" s="25"/>
      <c r="Z11" s="25" t="s">
        <v>276</v>
      </c>
      <c r="AA11" s="25" t="s">
        <v>276</v>
      </c>
      <c r="AB11" s="25" t="s">
        <v>276</v>
      </c>
    </row>
    <row r="12" spans="1:30" x14ac:dyDescent="0.35">
      <c r="A12" s="127" t="s">
        <v>283</v>
      </c>
      <c r="B12" s="25">
        <f>N12+R12+Z12</f>
        <v>3</v>
      </c>
      <c r="C12" s="25">
        <f>O12+AA12</f>
        <v>2</v>
      </c>
      <c r="D12" s="25">
        <f>B12-C12</f>
        <v>1</v>
      </c>
      <c r="E12" s="25"/>
      <c r="F12" s="25" t="s">
        <v>276</v>
      </c>
      <c r="G12" s="25" t="s">
        <v>276</v>
      </c>
      <c r="H12" s="25" t="s">
        <v>276</v>
      </c>
      <c r="I12" s="25"/>
      <c r="J12" s="25" t="s">
        <v>276</v>
      </c>
      <c r="K12" s="25" t="s">
        <v>276</v>
      </c>
      <c r="L12" s="25" t="s">
        <v>276</v>
      </c>
      <c r="M12" s="25"/>
      <c r="N12" s="25">
        <v>1</v>
      </c>
      <c r="O12" s="25">
        <v>1</v>
      </c>
      <c r="P12" s="25" t="s">
        <v>276</v>
      </c>
      <c r="Q12" s="25"/>
      <c r="R12" s="25">
        <v>1</v>
      </c>
      <c r="S12" s="25" t="s">
        <v>276</v>
      </c>
      <c r="T12" s="25">
        <v>1</v>
      </c>
      <c r="U12" s="25"/>
      <c r="V12" s="25" t="s">
        <v>276</v>
      </c>
      <c r="W12" s="25" t="s">
        <v>276</v>
      </c>
      <c r="X12" s="25" t="s">
        <v>276</v>
      </c>
      <c r="Y12" s="25"/>
      <c r="Z12" s="25">
        <v>1</v>
      </c>
      <c r="AA12" s="25">
        <v>1</v>
      </c>
      <c r="AB12" s="25" t="s">
        <v>276</v>
      </c>
    </row>
    <row r="13" spans="1:30" x14ac:dyDescent="0.35">
      <c r="A13" s="127" t="s">
        <v>284</v>
      </c>
      <c r="B13" s="25">
        <f>F13+J13+V13</f>
        <v>4</v>
      </c>
      <c r="C13" s="25">
        <f>K13+W13</f>
        <v>2</v>
      </c>
      <c r="D13" s="25">
        <f>H13+X13</f>
        <v>2</v>
      </c>
      <c r="E13" s="25"/>
      <c r="F13" s="25">
        <v>1</v>
      </c>
      <c r="G13" s="25" t="s">
        <v>276</v>
      </c>
      <c r="H13" s="25">
        <v>1</v>
      </c>
      <c r="I13" s="25"/>
      <c r="J13" s="25">
        <v>1</v>
      </c>
      <c r="K13" s="25">
        <v>1</v>
      </c>
      <c r="L13" s="25" t="s">
        <v>276</v>
      </c>
      <c r="M13" s="25"/>
      <c r="N13" s="25" t="s">
        <v>276</v>
      </c>
      <c r="O13" s="25" t="s">
        <v>276</v>
      </c>
      <c r="P13" s="25" t="s">
        <v>276</v>
      </c>
      <c r="Q13" s="25"/>
      <c r="R13" s="25" t="s">
        <v>276</v>
      </c>
      <c r="S13" s="25" t="s">
        <v>276</v>
      </c>
      <c r="T13" s="25" t="s">
        <v>276</v>
      </c>
      <c r="U13" s="25"/>
      <c r="V13" s="25">
        <v>2</v>
      </c>
      <c r="W13" s="25">
        <v>1</v>
      </c>
      <c r="X13" s="25">
        <f>V13-W13</f>
        <v>1</v>
      </c>
      <c r="Y13" s="25"/>
      <c r="Z13" s="25" t="s">
        <v>276</v>
      </c>
      <c r="AA13" s="25" t="s">
        <v>276</v>
      </c>
      <c r="AB13" s="25" t="s">
        <v>276</v>
      </c>
    </row>
    <row r="14" spans="1:30" x14ac:dyDescent="0.35">
      <c r="A14" s="127" t="s">
        <v>287</v>
      </c>
      <c r="B14" s="25" t="s">
        <v>276</v>
      </c>
      <c r="C14" s="25" t="s">
        <v>276</v>
      </c>
      <c r="D14" s="25" t="s">
        <v>276</v>
      </c>
      <c r="E14" s="25"/>
      <c r="F14" s="25" t="s">
        <v>276</v>
      </c>
      <c r="G14" s="25" t="s">
        <v>276</v>
      </c>
      <c r="H14" s="25" t="s">
        <v>276</v>
      </c>
      <c r="I14" s="25"/>
      <c r="J14" s="25" t="s">
        <v>276</v>
      </c>
      <c r="K14" s="25" t="s">
        <v>276</v>
      </c>
      <c r="L14" s="25" t="s">
        <v>276</v>
      </c>
      <c r="M14" s="25"/>
      <c r="N14" s="25" t="s">
        <v>276</v>
      </c>
      <c r="O14" s="25" t="s">
        <v>276</v>
      </c>
      <c r="P14" s="25" t="s">
        <v>276</v>
      </c>
      <c r="Q14" s="25"/>
      <c r="R14" s="25" t="s">
        <v>276</v>
      </c>
      <c r="S14" s="25" t="s">
        <v>276</v>
      </c>
      <c r="T14" s="25" t="s">
        <v>276</v>
      </c>
      <c r="U14" s="25"/>
      <c r="V14" s="25" t="s">
        <v>276</v>
      </c>
      <c r="W14" s="25" t="s">
        <v>276</v>
      </c>
      <c r="X14" s="25" t="s">
        <v>276</v>
      </c>
      <c r="Y14" s="25"/>
      <c r="Z14" s="25" t="s">
        <v>276</v>
      </c>
      <c r="AA14" s="25" t="s">
        <v>276</v>
      </c>
      <c r="AB14" s="25" t="s">
        <v>276</v>
      </c>
    </row>
    <row r="15" spans="1:30" x14ac:dyDescent="0.35">
      <c r="A15" s="127" t="s">
        <v>289</v>
      </c>
      <c r="B15" s="25">
        <f>N15+R15+V15+Z15</f>
        <v>5</v>
      </c>
      <c r="C15" s="25">
        <f>W15</f>
        <v>1</v>
      </c>
      <c r="D15" s="25">
        <f>P15+T15+AB15</f>
        <v>4</v>
      </c>
      <c r="E15" s="25"/>
      <c r="F15" s="25" t="s">
        <v>276</v>
      </c>
      <c r="G15" s="25" t="s">
        <v>276</v>
      </c>
      <c r="H15" s="25" t="s">
        <v>276</v>
      </c>
      <c r="I15" s="25"/>
      <c r="J15" s="25" t="s">
        <v>276</v>
      </c>
      <c r="K15" s="25" t="s">
        <v>276</v>
      </c>
      <c r="L15" s="25" t="s">
        <v>276</v>
      </c>
      <c r="M15" s="25"/>
      <c r="N15" s="25">
        <v>1</v>
      </c>
      <c r="O15" s="25" t="s">
        <v>276</v>
      </c>
      <c r="P15" s="25">
        <f>N15</f>
        <v>1</v>
      </c>
      <c r="Q15" s="25"/>
      <c r="R15" s="25">
        <v>1</v>
      </c>
      <c r="S15" s="25" t="s">
        <v>276</v>
      </c>
      <c r="T15" s="25">
        <v>1</v>
      </c>
      <c r="U15" s="25"/>
      <c r="V15" s="25">
        <v>1</v>
      </c>
      <c r="W15" s="25">
        <v>1</v>
      </c>
      <c r="X15" s="25" t="s">
        <v>276</v>
      </c>
      <c r="Y15" s="25"/>
      <c r="Z15" s="25">
        <v>2</v>
      </c>
      <c r="AA15" s="25" t="s">
        <v>276</v>
      </c>
      <c r="AB15" s="25">
        <f>Z15</f>
        <v>2</v>
      </c>
    </row>
    <row r="16" spans="1:30" x14ac:dyDescent="0.35">
      <c r="A16" s="127" t="s">
        <v>290</v>
      </c>
      <c r="B16" s="25" t="s">
        <v>276</v>
      </c>
      <c r="C16" s="25" t="s">
        <v>276</v>
      </c>
      <c r="D16" s="25" t="s">
        <v>276</v>
      </c>
      <c r="E16" s="25"/>
      <c r="F16" s="25" t="s">
        <v>276</v>
      </c>
      <c r="G16" s="25" t="s">
        <v>276</v>
      </c>
      <c r="H16" s="25" t="s">
        <v>276</v>
      </c>
      <c r="I16" s="25"/>
      <c r="J16" s="25" t="s">
        <v>276</v>
      </c>
      <c r="K16" s="25" t="s">
        <v>276</v>
      </c>
      <c r="L16" s="25" t="s">
        <v>276</v>
      </c>
      <c r="M16" s="25"/>
      <c r="N16" s="25" t="s">
        <v>276</v>
      </c>
      <c r="O16" s="25" t="s">
        <v>276</v>
      </c>
      <c r="P16" s="25" t="s">
        <v>276</v>
      </c>
      <c r="Q16" s="25"/>
      <c r="R16" s="25" t="s">
        <v>276</v>
      </c>
      <c r="S16" s="25" t="s">
        <v>276</v>
      </c>
      <c r="T16" s="25" t="s">
        <v>276</v>
      </c>
      <c r="U16" s="25"/>
      <c r="V16" s="25" t="s">
        <v>276</v>
      </c>
      <c r="W16" s="25" t="s">
        <v>276</v>
      </c>
      <c r="X16" s="25" t="s">
        <v>276</v>
      </c>
      <c r="Y16" s="25"/>
      <c r="Z16" s="25" t="s">
        <v>276</v>
      </c>
      <c r="AA16" s="25" t="s">
        <v>276</v>
      </c>
      <c r="AB16" s="25" t="s">
        <v>276</v>
      </c>
    </row>
    <row r="17" spans="1:30" x14ac:dyDescent="0.35">
      <c r="A17" s="127" t="s">
        <v>291</v>
      </c>
      <c r="B17" s="25" t="s">
        <v>276</v>
      </c>
      <c r="C17" s="25" t="s">
        <v>276</v>
      </c>
      <c r="D17" s="25" t="s">
        <v>276</v>
      </c>
      <c r="E17" s="25"/>
      <c r="F17" s="25" t="s">
        <v>276</v>
      </c>
      <c r="G17" s="25" t="s">
        <v>276</v>
      </c>
      <c r="H17" s="25" t="s">
        <v>276</v>
      </c>
      <c r="I17" s="25"/>
      <c r="J17" s="25" t="s">
        <v>276</v>
      </c>
      <c r="K17" s="25" t="s">
        <v>276</v>
      </c>
      <c r="L17" s="25" t="s">
        <v>276</v>
      </c>
      <c r="M17" s="25"/>
      <c r="N17" s="25" t="s">
        <v>276</v>
      </c>
      <c r="O17" s="25" t="s">
        <v>276</v>
      </c>
      <c r="P17" s="25" t="s">
        <v>276</v>
      </c>
      <c r="Q17" s="25"/>
      <c r="R17" s="25" t="s">
        <v>276</v>
      </c>
      <c r="S17" s="25" t="s">
        <v>276</v>
      </c>
      <c r="T17" s="25" t="s">
        <v>276</v>
      </c>
      <c r="U17" s="25"/>
      <c r="V17" s="25" t="s">
        <v>276</v>
      </c>
      <c r="W17" s="25" t="s">
        <v>276</v>
      </c>
      <c r="X17" s="25" t="s">
        <v>276</v>
      </c>
      <c r="Y17" s="25"/>
      <c r="Z17" s="25" t="s">
        <v>276</v>
      </c>
      <c r="AA17" s="25" t="s">
        <v>276</v>
      </c>
      <c r="AB17" s="25" t="s">
        <v>276</v>
      </c>
    </row>
    <row r="18" spans="1:30" x14ac:dyDescent="0.35">
      <c r="A18" s="127" t="s">
        <v>294</v>
      </c>
      <c r="B18" s="25" t="s">
        <v>276</v>
      </c>
      <c r="C18" s="25" t="s">
        <v>276</v>
      </c>
      <c r="D18" s="25" t="s">
        <v>276</v>
      </c>
      <c r="E18" s="25"/>
      <c r="F18" s="25" t="s">
        <v>276</v>
      </c>
      <c r="G18" s="25" t="s">
        <v>276</v>
      </c>
      <c r="H18" s="25" t="s">
        <v>276</v>
      </c>
      <c r="I18" s="25"/>
      <c r="J18" s="25" t="s">
        <v>276</v>
      </c>
      <c r="K18" s="25" t="s">
        <v>276</v>
      </c>
      <c r="L18" s="25" t="s">
        <v>276</v>
      </c>
      <c r="M18" s="25"/>
      <c r="N18" s="25" t="s">
        <v>276</v>
      </c>
      <c r="O18" s="25" t="s">
        <v>276</v>
      </c>
      <c r="P18" s="25" t="s">
        <v>276</v>
      </c>
      <c r="Q18" s="25"/>
      <c r="R18" s="25" t="s">
        <v>276</v>
      </c>
      <c r="S18" s="25" t="s">
        <v>276</v>
      </c>
      <c r="T18" s="25" t="s">
        <v>276</v>
      </c>
      <c r="U18" s="25"/>
      <c r="V18" s="25" t="s">
        <v>276</v>
      </c>
      <c r="W18" s="25" t="s">
        <v>276</v>
      </c>
      <c r="X18" s="25" t="s">
        <v>276</v>
      </c>
      <c r="Y18" s="25"/>
      <c r="Z18" s="25" t="s">
        <v>276</v>
      </c>
      <c r="AA18" s="25" t="s">
        <v>276</v>
      </c>
      <c r="AB18" s="25" t="s">
        <v>276</v>
      </c>
    </row>
    <row r="19" spans="1:30" x14ac:dyDescent="0.35">
      <c r="A19" s="127" t="s">
        <v>295</v>
      </c>
      <c r="B19" s="25">
        <f>J19+N19</f>
        <v>3</v>
      </c>
      <c r="C19" s="25">
        <f>K19+O19</f>
        <v>3</v>
      </c>
      <c r="D19" s="25" t="s">
        <v>276</v>
      </c>
      <c r="E19" s="25"/>
      <c r="F19" s="25" t="s">
        <v>276</v>
      </c>
      <c r="G19" s="25" t="s">
        <v>276</v>
      </c>
      <c r="H19" s="25" t="s">
        <v>276</v>
      </c>
      <c r="I19" s="25"/>
      <c r="J19" s="25">
        <v>2</v>
      </c>
      <c r="K19" s="25">
        <v>2</v>
      </c>
      <c r="L19" s="25" t="s">
        <v>276</v>
      </c>
      <c r="M19" s="25"/>
      <c r="N19" s="25">
        <v>1</v>
      </c>
      <c r="O19" s="25">
        <v>1</v>
      </c>
      <c r="P19" s="25" t="s">
        <v>276</v>
      </c>
      <c r="Q19" s="25"/>
      <c r="R19" s="25" t="s">
        <v>276</v>
      </c>
      <c r="S19" s="25" t="s">
        <v>276</v>
      </c>
      <c r="T19" s="25" t="s">
        <v>276</v>
      </c>
      <c r="U19" s="25"/>
      <c r="V19" s="25" t="s">
        <v>276</v>
      </c>
      <c r="W19" s="25" t="s">
        <v>276</v>
      </c>
      <c r="X19" s="25" t="s">
        <v>276</v>
      </c>
      <c r="Y19" s="25"/>
      <c r="Z19" s="25" t="s">
        <v>276</v>
      </c>
      <c r="AA19" s="25" t="s">
        <v>276</v>
      </c>
      <c r="AB19" s="25" t="s">
        <v>276</v>
      </c>
    </row>
    <row r="20" spans="1:30" x14ac:dyDescent="0.35">
      <c r="A20" s="127" t="s">
        <v>298</v>
      </c>
      <c r="B20" s="25">
        <f>N20</f>
        <v>1</v>
      </c>
      <c r="C20" s="25" t="s">
        <v>276</v>
      </c>
      <c r="D20" s="25">
        <f>P20</f>
        <v>1</v>
      </c>
      <c r="E20" s="25"/>
      <c r="F20" s="25" t="s">
        <v>276</v>
      </c>
      <c r="G20" s="25" t="s">
        <v>276</v>
      </c>
      <c r="H20" s="25" t="s">
        <v>276</v>
      </c>
      <c r="I20" s="25"/>
      <c r="J20" s="25" t="s">
        <v>276</v>
      </c>
      <c r="K20" s="25" t="s">
        <v>276</v>
      </c>
      <c r="L20" s="25" t="s">
        <v>276</v>
      </c>
      <c r="M20" s="25"/>
      <c r="N20" s="25">
        <v>1</v>
      </c>
      <c r="O20" s="25" t="s">
        <v>276</v>
      </c>
      <c r="P20" s="25">
        <f>N20</f>
        <v>1</v>
      </c>
      <c r="Q20" s="25"/>
      <c r="R20" s="25" t="s">
        <v>276</v>
      </c>
      <c r="S20" s="25" t="s">
        <v>276</v>
      </c>
      <c r="T20" s="25" t="s">
        <v>276</v>
      </c>
      <c r="U20" s="25"/>
      <c r="V20" s="25" t="s">
        <v>276</v>
      </c>
      <c r="W20" s="25" t="s">
        <v>276</v>
      </c>
      <c r="X20" s="25" t="s">
        <v>276</v>
      </c>
      <c r="Y20" s="25"/>
      <c r="Z20" s="25" t="s">
        <v>276</v>
      </c>
      <c r="AA20" s="25" t="s">
        <v>276</v>
      </c>
      <c r="AB20" s="25" t="s">
        <v>276</v>
      </c>
    </row>
    <row r="21" spans="1:30" x14ac:dyDescent="0.35">
      <c r="A21" s="127" t="s">
        <v>299</v>
      </c>
      <c r="B21" s="25" t="s">
        <v>276</v>
      </c>
      <c r="C21" s="25" t="s">
        <v>276</v>
      </c>
      <c r="D21" s="25" t="s">
        <v>276</v>
      </c>
      <c r="E21" s="25"/>
      <c r="F21" s="25" t="s">
        <v>276</v>
      </c>
      <c r="G21" s="25" t="s">
        <v>276</v>
      </c>
      <c r="H21" s="25" t="s">
        <v>276</v>
      </c>
      <c r="I21" s="25"/>
      <c r="J21" s="25" t="s">
        <v>276</v>
      </c>
      <c r="K21" s="25" t="s">
        <v>276</v>
      </c>
      <c r="L21" s="25" t="s">
        <v>276</v>
      </c>
      <c r="M21" s="25"/>
      <c r="N21" s="25" t="s">
        <v>276</v>
      </c>
      <c r="O21" s="25" t="s">
        <v>276</v>
      </c>
      <c r="P21" s="25" t="s">
        <v>276</v>
      </c>
      <c r="Q21" s="25"/>
      <c r="R21" s="25" t="s">
        <v>276</v>
      </c>
      <c r="S21" s="25" t="s">
        <v>276</v>
      </c>
      <c r="T21" s="25" t="s">
        <v>276</v>
      </c>
      <c r="U21" s="25"/>
      <c r="V21" s="25" t="s">
        <v>276</v>
      </c>
      <c r="W21" s="25" t="s">
        <v>276</v>
      </c>
      <c r="X21" s="25" t="s">
        <v>276</v>
      </c>
      <c r="Y21" s="25"/>
      <c r="Z21" s="25" t="s">
        <v>276</v>
      </c>
      <c r="AA21" s="25" t="s">
        <v>276</v>
      </c>
      <c r="AB21" s="25" t="s">
        <v>276</v>
      </c>
    </row>
    <row r="22" spans="1:30" x14ac:dyDescent="0.35">
      <c r="A22" s="127" t="s">
        <v>301</v>
      </c>
      <c r="B22" s="25" t="s">
        <v>276</v>
      </c>
      <c r="C22" s="25" t="s">
        <v>276</v>
      </c>
      <c r="D22" s="25" t="s">
        <v>276</v>
      </c>
      <c r="E22" s="25"/>
      <c r="F22" s="25" t="s">
        <v>276</v>
      </c>
      <c r="G22" s="25" t="s">
        <v>276</v>
      </c>
      <c r="H22" s="25" t="s">
        <v>276</v>
      </c>
      <c r="I22" s="25"/>
      <c r="J22" s="25" t="s">
        <v>276</v>
      </c>
      <c r="K22" s="25" t="s">
        <v>276</v>
      </c>
      <c r="L22" s="25" t="s">
        <v>276</v>
      </c>
      <c r="M22" s="25"/>
      <c r="N22" s="25" t="s">
        <v>276</v>
      </c>
      <c r="O22" s="25" t="s">
        <v>276</v>
      </c>
      <c r="P22" s="25" t="s">
        <v>276</v>
      </c>
      <c r="Q22" s="25"/>
      <c r="R22" s="25" t="s">
        <v>276</v>
      </c>
      <c r="S22" s="25" t="s">
        <v>276</v>
      </c>
      <c r="T22" s="25" t="s">
        <v>276</v>
      </c>
      <c r="U22" s="25"/>
      <c r="V22" s="25" t="s">
        <v>276</v>
      </c>
      <c r="W22" s="25" t="s">
        <v>276</v>
      </c>
      <c r="X22" s="25" t="s">
        <v>276</v>
      </c>
      <c r="Y22" s="25"/>
      <c r="Z22" s="25" t="s">
        <v>276</v>
      </c>
      <c r="AA22" s="25" t="s">
        <v>276</v>
      </c>
      <c r="AB22" s="25" t="s">
        <v>276</v>
      </c>
    </row>
    <row r="24" spans="1:30" x14ac:dyDescent="0.35">
      <c r="A24" s="199" t="s">
        <v>237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</row>
    <row r="25" spans="1:30" s="22" customFormat="1" x14ac:dyDescent="0.35">
      <c r="A25" s="24" t="s">
        <v>214</v>
      </c>
      <c r="B25" s="79">
        <v>0.33542976939203351</v>
      </c>
      <c r="C25" s="79">
        <v>0.36052275799909872</v>
      </c>
      <c r="D25" s="79">
        <v>0.31360250882007057</v>
      </c>
      <c r="E25" s="79"/>
      <c r="F25" s="79">
        <v>0.13458950201884254</v>
      </c>
      <c r="G25" s="80" t="s">
        <v>276</v>
      </c>
      <c r="H25" s="79">
        <v>0.26455026455026454</v>
      </c>
      <c r="I25" s="79"/>
      <c r="J25" s="79">
        <v>0.40431266846361186</v>
      </c>
      <c r="K25" s="79">
        <v>0.87463556851311952</v>
      </c>
      <c r="L25" s="80" t="s">
        <v>276</v>
      </c>
      <c r="M25" s="79"/>
      <c r="N25" s="79">
        <v>0.51282051282051277</v>
      </c>
      <c r="O25" s="79">
        <v>0.56497175141242939</v>
      </c>
      <c r="P25" s="79">
        <v>0.46948356807511737</v>
      </c>
      <c r="Q25" s="79"/>
      <c r="R25" s="79">
        <v>0.24906600249066002</v>
      </c>
      <c r="S25" s="80" t="s">
        <v>276</v>
      </c>
      <c r="T25" s="79">
        <v>0.4728132387706856</v>
      </c>
      <c r="U25" s="79"/>
      <c r="V25" s="79">
        <v>0.33112582781456956</v>
      </c>
      <c r="W25" s="79">
        <v>0.47393364928909953</v>
      </c>
      <c r="X25" s="79">
        <v>0.20661157024793389</v>
      </c>
      <c r="Y25" s="79"/>
      <c r="Z25" s="79">
        <v>0.37688442211055273</v>
      </c>
      <c r="AA25" s="79">
        <v>0.28169014084507044</v>
      </c>
      <c r="AB25" s="79">
        <v>0.45351473922902497</v>
      </c>
      <c r="AD25"/>
    </row>
    <row r="26" spans="1:30" x14ac:dyDescent="0.35">
      <c r="A26" s="125" t="s">
        <v>282</v>
      </c>
      <c r="B26" s="80" t="s">
        <v>276</v>
      </c>
      <c r="C26" s="80" t="s">
        <v>276</v>
      </c>
      <c r="D26" s="80" t="s">
        <v>276</v>
      </c>
      <c r="E26" s="79"/>
      <c r="F26" s="80" t="s">
        <v>276</v>
      </c>
      <c r="G26" s="80" t="s">
        <v>276</v>
      </c>
      <c r="H26" s="80" t="s">
        <v>276</v>
      </c>
      <c r="I26" s="79"/>
      <c r="J26" s="80" t="s">
        <v>276</v>
      </c>
      <c r="K26" s="80" t="s">
        <v>276</v>
      </c>
      <c r="L26" s="80" t="s">
        <v>276</v>
      </c>
      <c r="M26" s="79"/>
      <c r="N26" s="80" t="s">
        <v>276</v>
      </c>
      <c r="O26" s="80" t="s">
        <v>276</v>
      </c>
      <c r="P26" s="80" t="s">
        <v>276</v>
      </c>
      <c r="Q26" s="79"/>
      <c r="R26" s="80" t="s">
        <v>276</v>
      </c>
      <c r="S26" s="80" t="s">
        <v>276</v>
      </c>
      <c r="T26" s="80" t="s">
        <v>276</v>
      </c>
      <c r="U26" s="79"/>
      <c r="V26" s="80" t="s">
        <v>276</v>
      </c>
      <c r="W26" s="80" t="s">
        <v>276</v>
      </c>
      <c r="X26" s="80" t="s">
        <v>276</v>
      </c>
      <c r="Y26" s="79"/>
      <c r="Z26" s="80" t="s">
        <v>276</v>
      </c>
      <c r="AA26" s="80" t="s">
        <v>276</v>
      </c>
      <c r="AB26" s="80" t="s">
        <v>276</v>
      </c>
    </row>
    <row r="27" spans="1:30" x14ac:dyDescent="0.35">
      <c r="A27" s="125" t="s">
        <v>283</v>
      </c>
      <c r="B27" s="81">
        <v>0.30181086519114686</v>
      </c>
      <c r="C27" s="81">
        <v>0.45977011494252873</v>
      </c>
      <c r="D27" s="81">
        <v>0.17889087656529518</v>
      </c>
      <c r="E27" s="79"/>
      <c r="F27" s="80" t="s">
        <v>276</v>
      </c>
      <c r="G27" s="80" t="s">
        <v>276</v>
      </c>
      <c r="H27" s="80" t="s">
        <v>276</v>
      </c>
      <c r="I27" s="79"/>
      <c r="J27" s="80" t="s">
        <v>276</v>
      </c>
      <c r="K27" s="80" t="s">
        <v>276</v>
      </c>
      <c r="L27" s="80" t="s">
        <v>276</v>
      </c>
      <c r="M27" s="79"/>
      <c r="N27" s="81">
        <v>0.49751243781094528</v>
      </c>
      <c r="O27" s="81">
        <v>1.2195121951219512</v>
      </c>
      <c r="P27" s="80" t="s">
        <v>276</v>
      </c>
      <c r="Q27" s="79"/>
      <c r="R27" s="81">
        <v>0.66225165562913912</v>
      </c>
      <c r="S27" s="80" t="s">
        <v>276</v>
      </c>
      <c r="T27" s="81">
        <v>1.1764705882352942</v>
      </c>
      <c r="U27" s="79"/>
      <c r="V27" s="80" t="s">
        <v>276</v>
      </c>
      <c r="W27" s="80" t="s">
        <v>276</v>
      </c>
      <c r="X27" s="80" t="s">
        <v>276</v>
      </c>
      <c r="Y27" s="79"/>
      <c r="Z27" s="81">
        <v>0.62893081761006298</v>
      </c>
      <c r="AA27" s="81">
        <v>1.4084507042253522</v>
      </c>
      <c r="AB27" s="80" t="s">
        <v>276</v>
      </c>
    </row>
    <row r="28" spans="1:30" x14ac:dyDescent="0.35">
      <c r="A28" s="125" t="s">
        <v>284</v>
      </c>
      <c r="B28" s="81">
        <v>0.6163328197226503</v>
      </c>
      <c r="C28" s="81">
        <v>0.72463768115942029</v>
      </c>
      <c r="D28" s="81">
        <v>0.53619302949061665</v>
      </c>
      <c r="E28" s="79"/>
      <c r="F28" s="81">
        <v>0.98039215686274506</v>
      </c>
      <c r="G28" s="80" t="s">
        <v>276</v>
      </c>
      <c r="H28" s="81">
        <v>1.8181818181818181</v>
      </c>
      <c r="I28" s="79"/>
      <c r="J28" s="81">
        <v>1.0101010101010102</v>
      </c>
      <c r="K28" s="81">
        <v>2.2222222222222223</v>
      </c>
      <c r="L28" s="80" t="s">
        <v>276</v>
      </c>
      <c r="M28" s="79"/>
      <c r="N28" s="80" t="s">
        <v>276</v>
      </c>
      <c r="O28" s="80" t="s">
        <v>276</v>
      </c>
      <c r="P28" s="80" t="s">
        <v>276</v>
      </c>
      <c r="Q28" s="79"/>
      <c r="R28" s="80" t="s">
        <v>276</v>
      </c>
      <c r="S28" s="80" t="s">
        <v>276</v>
      </c>
      <c r="T28" s="80" t="s">
        <v>276</v>
      </c>
      <c r="U28" s="79"/>
      <c r="V28" s="81">
        <v>1.7391304347826086</v>
      </c>
      <c r="W28" s="81">
        <v>2.1739130434782608</v>
      </c>
      <c r="X28" s="81">
        <v>1.4492753623188406</v>
      </c>
      <c r="Y28" s="79"/>
      <c r="Z28" s="80" t="s">
        <v>276</v>
      </c>
      <c r="AA28" s="80" t="s">
        <v>276</v>
      </c>
      <c r="AB28" s="80" t="s">
        <v>276</v>
      </c>
      <c r="AD28" s="107"/>
    </row>
    <row r="29" spans="1:30" x14ac:dyDescent="0.35">
      <c r="A29" s="125" t="s">
        <v>287</v>
      </c>
      <c r="B29" s="80" t="s">
        <v>276</v>
      </c>
      <c r="C29" s="80" t="s">
        <v>276</v>
      </c>
      <c r="D29" s="80" t="s">
        <v>276</v>
      </c>
      <c r="E29" s="79"/>
      <c r="F29" s="80" t="s">
        <v>276</v>
      </c>
      <c r="G29" s="80" t="s">
        <v>276</v>
      </c>
      <c r="H29" s="80" t="s">
        <v>276</v>
      </c>
      <c r="I29" s="79"/>
      <c r="J29" s="80" t="s">
        <v>276</v>
      </c>
      <c r="K29" s="80" t="s">
        <v>276</v>
      </c>
      <c r="L29" s="80" t="s">
        <v>276</v>
      </c>
      <c r="M29" s="79"/>
      <c r="N29" s="80" t="s">
        <v>276</v>
      </c>
      <c r="O29" s="80" t="s">
        <v>276</v>
      </c>
      <c r="P29" s="80" t="s">
        <v>276</v>
      </c>
      <c r="Q29" s="79"/>
      <c r="R29" s="80" t="s">
        <v>276</v>
      </c>
      <c r="S29" s="80" t="s">
        <v>276</v>
      </c>
      <c r="T29" s="80" t="s">
        <v>276</v>
      </c>
      <c r="U29" s="79"/>
      <c r="V29" s="80" t="s">
        <v>276</v>
      </c>
      <c r="W29" s="80" t="s">
        <v>276</v>
      </c>
      <c r="X29" s="80" t="s">
        <v>276</v>
      </c>
      <c r="Y29" s="79"/>
      <c r="Z29" s="80" t="s">
        <v>276</v>
      </c>
      <c r="AA29" s="80" t="s">
        <v>276</v>
      </c>
      <c r="AB29" s="80" t="s">
        <v>276</v>
      </c>
      <c r="AD29" s="107"/>
    </row>
    <row r="30" spans="1:30" x14ac:dyDescent="0.35">
      <c r="A30" s="125" t="s">
        <v>289</v>
      </c>
      <c r="B30" s="81">
        <v>0.91407678244972579</v>
      </c>
      <c r="C30" s="81">
        <v>0.37313432835820892</v>
      </c>
      <c r="D30" s="81">
        <v>1.4336917562724014</v>
      </c>
      <c r="E30" s="79"/>
      <c r="F30" s="80" t="s">
        <v>276</v>
      </c>
      <c r="G30" s="80" t="s">
        <v>276</v>
      </c>
      <c r="H30" s="80" t="s">
        <v>276</v>
      </c>
      <c r="I30" s="79"/>
      <c r="J30" s="80" t="s">
        <v>276</v>
      </c>
      <c r="K30" s="80" t="s">
        <v>276</v>
      </c>
      <c r="L30" s="80" t="s">
        <v>276</v>
      </c>
      <c r="M30" s="79"/>
      <c r="N30" s="81">
        <v>1.2345679012345678</v>
      </c>
      <c r="O30" s="80" t="s">
        <v>276</v>
      </c>
      <c r="P30" s="81">
        <v>2.083333333333333</v>
      </c>
      <c r="Q30" s="79"/>
      <c r="R30" s="81">
        <v>1.1627906976744187</v>
      </c>
      <c r="S30" s="80" t="s">
        <v>276</v>
      </c>
      <c r="T30" s="81">
        <v>2.5641025641025639</v>
      </c>
      <c r="U30" s="79"/>
      <c r="V30" s="81">
        <v>0.88495575221238942</v>
      </c>
      <c r="W30" s="81">
        <v>1.6949152542372881</v>
      </c>
      <c r="X30" s="80" t="s">
        <v>276</v>
      </c>
      <c r="Y30" s="79"/>
      <c r="Z30" s="81">
        <v>2.3255813953488373</v>
      </c>
      <c r="AA30" s="80" t="s">
        <v>276</v>
      </c>
      <c r="AB30" s="81">
        <v>4.1666666666666661</v>
      </c>
      <c r="AD30" s="107"/>
    </row>
    <row r="31" spans="1:30" x14ac:dyDescent="0.35">
      <c r="A31" s="125" t="s">
        <v>290</v>
      </c>
      <c r="B31" s="80" t="s">
        <v>276</v>
      </c>
      <c r="C31" s="80" t="s">
        <v>276</v>
      </c>
      <c r="D31" s="80" t="s">
        <v>276</v>
      </c>
      <c r="E31" s="79"/>
      <c r="F31" s="80" t="s">
        <v>276</v>
      </c>
      <c r="G31" s="80" t="s">
        <v>276</v>
      </c>
      <c r="H31" s="80" t="s">
        <v>276</v>
      </c>
      <c r="I31" s="79"/>
      <c r="J31" s="80" t="s">
        <v>276</v>
      </c>
      <c r="K31" s="80" t="s">
        <v>276</v>
      </c>
      <c r="L31" s="80" t="s">
        <v>276</v>
      </c>
      <c r="M31" s="79"/>
      <c r="N31" s="80" t="s">
        <v>276</v>
      </c>
      <c r="O31" s="80" t="s">
        <v>276</v>
      </c>
      <c r="P31" s="80" t="s">
        <v>276</v>
      </c>
      <c r="Q31" s="79"/>
      <c r="R31" s="80" t="s">
        <v>276</v>
      </c>
      <c r="S31" s="80" t="s">
        <v>276</v>
      </c>
      <c r="T31" s="80" t="s">
        <v>276</v>
      </c>
      <c r="U31" s="79"/>
      <c r="V31" s="80" t="s">
        <v>276</v>
      </c>
      <c r="W31" s="80" t="s">
        <v>276</v>
      </c>
      <c r="X31" s="80" t="s">
        <v>276</v>
      </c>
      <c r="Y31" s="79"/>
      <c r="Z31" s="80" t="s">
        <v>276</v>
      </c>
      <c r="AA31" s="80" t="s">
        <v>276</v>
      </c>
      <c r="AB31" s="80" t="s">
        <v>276</v>
      </c>
      <c r="AD31" s="107"/>
    </row>
    <row r="32" spans="1:30" x14ac:dyDescent="0.35">
      <c r="A32" s="125" t="s">
        <v>291</v>
      </c>
      <c r="B32" s="80" t="s">
        <v>276</v>
      </c>
      <c r="C32" s="80" t="s">
        <v>276</v>
      </c>
      <c r="D32" s="80" t="s">
        <v>276</v>
      </c>
      <c r="E32" s="79"/>
      <c r="F32" s="80" t="s">
        <v>276</v>
      </c>
      <c r="G32" s="80" t="s">
        <v>276</v>
      </c>
      <c r="H32" s="80" t="s">
        <v>276</v>
      </c>
      <c r="I32" s="79"/>
      <c r="J32" s="80" t="s">
        <v>276</v>
      </c>
      <c r="K32" s="80" t="s">
        <v>276</v>
      </c>
      <c r="L32" s="80" t="s">
        <v>276</v>
      </c>
      <c r="M32" s="79"/>
      <c r="N32" s="80" t="s">
        <v>276</v>
      </c>
      <c r="O32" s="80" t="s">
        <v>276</v>
      </c>
      <c r="P32" s="80" t="s">
        <v>276</v>
      </c>
      <c r="Q32" s="79"/>
      <c r="R32" s="80" t="s">
        <v>276</v>
      </c>
      <c r="S32" s="80" t="s">
        <v>276</v>
      </c>
      <c r="T32" s="80" t="s">
        <v>276</v>
      </c>
      <c r="U32" s="79"/>
      <c r="V32" s="80" t="s">
        <v>276</v>
      </c>
      <c r="W32" s="80" t="s">
        <v>276</v>
      </c>
      <c r="X32" s="80" t="s">
        <v>276</v>
      </c>
      <c r="Y32" s="79"/>
      <c r="Z32" s="80" t="s">
        <v>276</v>
      </c>
      <c r="AA32" s="80" t="s">
        <v>276</v>
      </c>
      <c r="AB32" s="80" t="s">
        <v>276</v>
      </c>
      <c r="AD32" s="107"/>
    </row>
    <row r="33" spans="1:30" x14ac:dyDescent="0.35">
      <c r="A33" s="125" t="s">
        <v>294</v>
      </c>
      <c r="B33" s="80" t="s">
        <v>276</v>
      </c>
      <c r="C33" s="80" t="s">
        <v>276</v>
      </c>
      <c r="D33" s="80" t="s">
        <v>276</v>
      </c>
      <c r="E33" s="79"/>
      <c r="F33" s="80" t="s">
        <v>276</v>
      </c>
      <c r="G33" s="80" t="s">
        <v>276</v>
      </c>
      <c r="H33" s="80" t="s">
        <v>276</v>
      </c>
      <c r="I33" s="79"/>
      <c r="J33" s="80" t="s">
        <v>276</v>
      </c>
      <c r="K33" s="80" t="s">
        <v>276</v>
      </c>
      <c r="L33" s="80" t="s">
        <v>276</v>
      </c>
      <c r="M33" s="79"/>
      <c r="N33" s="80" t="s">
        <v>276</v>
      </c>
      <c r="O33" s="80" t="s">
        <v>276</v>
      </c>
      <c r="P33" s="80" t="s">
        <v>276</v>
      </c>
      <c r="Q33" s="79"/>
      <c r="R33" s="80" t="s">
        <v>276</v>
      </c>
      <c r="S33" s="80" t="s">
        <v>276</v>
      </c>
      <c r="T33" s="80" t="s">
        <v>276</v>
      </c>
      <c r="U33" s="79"/>
      <c r="V33" s="80" t="s">
        <v>276</v>
      </c>
      <c r="W33" s="80" t="s">
        <v>276</v>
      </c>
      <c r="X33" s="80" t="s">
        <v>276</v>
      </c>
      <c r="Y33" s="79"/>
      <c r="Z33" s="80" t="s">
        <v>276</v>
      </c>
      <c r="AA33" s="80" t="s">
        <v>276</v>
      </c>
      <c r="AB33" s="80" t="s">
        <v>276</v>
      </c>
      <c r="AD33" s="107"/>
    </row>
    <row r="34" spans="1:30" x14ac:dyDescent="0.35">
      <c r="A34" s="125" t="s">
        <v>295</v>
      </c>
      <c r="B34" s="81">
        <v>1.3953488372093024</v>
      </c>
      <c r="C34" s="81">
        <v>2.7777777777777777</v>
      </c>
      <c r="D34" s="80" t="s">
        <v>276</v>
      </c>
      <c r="E34" s="79"/>
      <c r="F34" s="80" t="s">
        <v>276</v>
      </c>
      <c r="G34" s="80" t="s">
        <v>276</v>
      </c>
      <c r="H34" s="80" t="s">
        <v>276</v>
      </c>
      <c r="I34" s="79"/>
      <c r="J34" s="81">
        <v>5.7142857142857144</v>
      </c>
      <c r="K34" s="81">
        <v>11.111111111111111</v>
      </c>
      <c r="L34" s="80" t="s">
        <v>276</v>
      </c>
      <c r="M34" s="79"/>
      <c r="N34" s="81">
        <v>3.0303030303030303</v>
      </c>
      <c r="O34" s="81">
        <v>5.5555555555555554</v>
      </c>
      <c r="P34" s="80" t="s">
        <v>276</v>
      </c>
      <c r="Q34" s="79"/>
      <c r="R34" s="80" t="s">
        <v>276</v>
      </c>
      <c r="S34" s="80" t="s">
        <v>276</v>
      </c>
      <c r="T34" s="80" t="s">
        <v>276</v>
      </c>
      <c r="U34" s="79"/>
      <c r="V34" s="80" t="s">
        <v>276</v>
      </c>
      <c r="W34" s="80" t="s">
        <v>276</v>
      </c>
      <c r="X34" s="80" t="s">
        <v>276</v>
      </c>
      <c r="Y34" s="79"/>
      <c r="Z34" s="80" t="s">
        <v>276</v>
      </c>
      <c r="AA34" s="80" t="s">
        <v>276</v>
      </c>
      <c r="AB34" s="80" t="s">
        <v>276</v>
      </c>
      <c r="AD34" s="107"/>
    </row>
    <row r="35" spans="1:30" x14ac:dyDescent="0.35">
      <c r="A35" s="125" t="s">
        <v>298</v>
      </c>
      <c r="B35" s="81">
        <v>1.3513513513513513</v>
      </c>
      <c r="C35" s="80" t="s">
        <v>276</v>
      </c>
      <c r="D35" s="81">
        <v>2.3255813953488373</v>
      </c>
      <c r="E35" s="79"/>
      <c r="F35" s="80" t="s">
        <v>276</v>
      </c>
      <c r="G35" s="80" t="s">
        <v>276</v>
      </c>
      <c r="H35" s="80" t="s">
        <v>276</v>
      </c>
      <c r="I35" s="79"/>
      <c r="J35" s="80" t="s">
        <v>276</v>
      </c>
      <c r="K35" s="80" t="s">
        <v>276</v>
      </c>
      <c r="L35" s="80" t="s">
        <v>276</v>
      </c>
      <c r="M35" s="79"/>
      <c r="N35" s="81">
        <v>10</v>
      </c>
      <c r="O35" s="80" t="s">
        <v>276</v>
      </c>
      <c r="P35" s="81">
        <v>16.666666666666664</v>
      </c>
      <c r="Q35" s="79"/>
      <c r="R35" s="80" t="s">
        <v>276</v>
      </c>
      <c r="S35" s="80" t="s">
        <v>276</v>
      </c>
      <c r="T35" s="80" t="s">
        <v>276</v>
      </c>
      <c r="U35" s="79"/>
      <c r="V35" s="80" t="s">
        <v>276</v>
      </c>
      <c r="W35" s="80" t="s">
        <v>276</v>
      </c>
      <c r="X35" s="80" t="s">
        <v>276</v>
      </c>
      <c r="Y35" s="79"/>
      <c r="Z35" s="80" t="s">
        <v>276</v>
      </c>
      <c r="AA35" s="80" t="s">
        <v>276</v>
      </c>
      <c r="AB35" s="80" t="s">
        <v>276</v>
      </c>
      <c r="AD35" s="107"/>
    </row>
    <row r="36" spans="1:30" x14ac:dyDescent="0.35">
      <c r="A36" s="125" t="s">
        <v>299</v>
      </c>
      <c r="B36" s="80" t="s">
        <v>276</v>
      </c>
      <c r="C36" s="80" t="s">
        <v>276</v>
      </c>
      <c r="D36" s="80" t="s">
        <v>276</v>
      </c>
      <c r="E36" s="79"/>
      <c r="F36" s="80" t="s">
        <v>276</v>
      </c>
      <c r="G36" s="80" t="s">
        <v>276</v>
      </c>
      <c r="H36" s="80" t="s">
        <v>276</v>
      </c>
      <c r="I36" s="79"/>
      <c r="J36" s="80" t="s">
        <v>276</v>
      </c>
      <c r="K36" s="80" t="s">
        <v>276</v>
      </c>
      <c r="L36" s="80" t="s">
        <v>276</v>
      </c>
      <c r="M36" s="79"/>
      <c r="N36" s="80" t="s">
        <v>276</v>
      </c>
      <c r="O36" s="80" t="s">
        <v>276</v>
      </c>
      <c r="P36" s="80" t="s">
        <v>276</v>
      </c>
      <c r="Q36" s="79"/>
      <c r="R36" s="80" t="s">
        <v>276</v>
      </c>
      <c r="S36" s="80" t="s">
        <v>276</v>
      </c>
      <c r="T36" s="80" t="s">
        <v>276</v>
      </c>
      <c r="U36" s="79"/>
      <c r="V36" s="80" t="s">
        <v>276</v>
      </c>
      <c r="W36" s="80" t="s">
        <v>276</v>
      </c>
      <c r="X36" s="80" t="s">
        <v>276</v>
      </c>
      <c r="Y36" s="79"/>
      <c r="Z36" s="80" t="s">
        <v>276</v>
      </c>
      <c r="AA36" s="80" t="s">
        <v>276</v>
      </c>
      <c r="AB36" s="80" t="s">
        <v>276</v>
      </c>
      <c r="AD36" s="107"/>
    </row>
    <row r="37" spans="1:30" ht="15" thickBot="1" x14ac:dyDescent="0.4">
      <c r="A37" s="126" t="s">
        <v>301</v>
      </c>
      <c r="B37" s="82" t="s">
        <v>276</v>
      </c>
      <c r="C37" s="82" t="s">
        <v>276</v>
      </c>
      <c r="D37" s="82" t="s">
        <v>276</v>
      </c>
      <c r="E37" s="83"/>
      <c r="F37" s="82" t="s">
        <v>276</v>
      </c>
      <c r="G37" s="82" t="s">
        <v>276</v>
      </c>
      <c r="H37" s="82" t="s">
        <v>276</v>
      </c>
      <c r="I37" s="83"/>
      <c r="J37" s="82" t="s">
        <v>276</v>
      </c>
      <c r="K37" s="82" t="s">
        <v>276</v>
      </c>
      <c r="L37" s="82" t="s">
        <v>276</v>
      </c>
      <c r="M37" s="83"/>
      <c r="N37" s="82" t="s">
        <v>276</v>
      </c>
      <c r="O37" s="82" t="s">
        <v>276</v>
      </c>
      <c r="P37" s="82" t="s">
        <v>276</v>
      </c>
      <c r="Q37" s="83"/>
      <c r="R37" s="82" t="s">
        <v>276</v>
      </c>
      <c r="S37" s="82" t="s">
        <v>276</v>
      </c>
      <c r="T37" s="82" t="s">
        <v>276</v>
      </c>
      <c r="U37" s="83"/>
      <c r="V37" s="82" t="s">
        <v>276</v>
      </c>
      <c r="W37" s="82" t="s">
        <v>276</v>
      </c>
      <c r="X37" s="82" t="s">
        <v>276</v>
      </c>
      <c r="Y37" s="83"/>
      <c r="Z37" s="82" t="s">
        <v>276</v>
      </c>
      <c r="AA37" s="82" t="s">
        <v>276</v>
      </c>
      <c r="AB37" s="82" t="s">
        <v>276</v>
      </c>
      <c r="AD37" s="107"/>
    </row>
    <row r="38" spans="1:30" x14ac:dyDescent="0.35">
      <c r="A38" s="223" t="s">
        <v>249</v>
      </c>
      <c r="B38" s="223"/>
      <c r="C38" s="223"/>
      <c r="D38" s="223"/>
      <c r="E38" s="223"/>
      <c r="F38" s="223"/>
      <c r="G38" s="223"/>
      <c r="H38" s="223"/>
      <c r="I38" s="223"/>
      <c r="J38" s="223"/>
      <c r="K38" s="223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23"/>
      <c r="W38" s="223"/>
      <c r="X38" s="223"/>
      <c r="Y38" s="223"/>
      <c r="Z38" s="223"/>
      <c r="AA38" s="223"/>
      <c r="AB38" s="223"/>
      <c r="AD38" s="107"/>
    </row>
    <row r="39" spans="1:30" x14ac:dyDescent="0.35">
      <c r="AD39" s="107"/>
    </row>
    <row r="40" spans="1:30" x14ac:dyDescent="0.35">
      <c r="AD40" s="107"/>
    </row>
    <row r="41" spans="1:30" x14ac:dyDescent="0.35">
      <c r="AD41" s="107"/>
    </row>
    <row r="42" spans="1:30" x14ac:dyDescent="0.35">
      <c r="AD42" s="107"/>
    </row>
    <row r="43" spans="1:30" x14ac:dyDescent="0.35">
      <c r="AD43" s="107"/>
    </row>
  </sheetData>
  <mergeCells count="15">
    <mergeCell ref="AD2:AD3"/>
    <mergeCell ref="A38:AB38"/>
    <mergeCell ref="R7:T7"/>
    <mergeCell ref="V7:X7"/>
    <mergeCell ref="Z7:AB7"/>
    <mergeCell ref="A7:A8"/>
    <mergeCell ref="B7:D7"/>
    <mergeCell ref="F7:H7"/>
    <mergeCell ref="J7:L7"/>
    <mergeCell ref="N7:P7"/>
    <mergeCell ref="A1:AB1"/>
    <mergeCell ref="A2:AB2"/>
    <mergeCell ref="A3:AB3"/>
    <mergeCell ref="A4:AB4"/>
    <mergeCell ref="A5:AB5"/>
  </mergeCells>
  <hyperlinks>
    <hyperlink ref="AD2" location="INDICE!A1" display="INDICE" xr:uid="{DB7B1A75-A69E-45F9-8043-6433BC4ADFE6}"/>
    <hyperlink ref="AD2:AD3" location="CONTENIDO!A1" display="Contenido" xr:uid="{218FBA18-9B53-4CAC-B598-D2175548AC7A}"/>
  </hyperlinks>
  <pageMargins left="0.7" right="0.7" top="0.75" bottom="0.75" header="0.3" footer="0.3"/>
  <pageSetup paperSize="9" scale="63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697C9-BC55-4CAD-AF9C-5E1B3D06C4EB}">
  <sheetPr>
    <tabColor rgb="FFCFAC65"/>
    <pageSetUpPr fitToPage="1"/>
  </sheetPr>
  <dimension ref="B1:L54"/>
  <sheetViews>
    <sheetView showGridLines="0" zoomScale="70" zoomScaleNormal="70" workbookViewId="0">
      <selection activeCell="L2" sqref="L2:L3"/>
    </sheetView>
  </sheetViews>
  <sheetFormatPr baseColWidth="10" defaultColWidth="11.453125" defaultRowHeight="14.5" x14ac:dyDescent="0.35"/>
  <cols>
    <col min="2" max="10" width="11.453125" customWidth="1"/>
  </cols>
  <sheetData>
    <row r="1" spans="2:12" ht="15" thickBot="1" x14ac:dyDescent="0.4">
      <c r="L1" s="36"/>
    </row>
    <row r="2" spans="2:12" ht="15" customHeight="1" x14ac:dyDescent="0.35">
      <c r="B2" s="84"/>
      <c r="C2" s="85"/>
      <c r="D2" s="85"/>
      <c r="E2" s="85"/>
      <c r="F2" s="85"/>
      <c r="G2" s="85"/>
      <c r="H2" s="85"/>
      <c r="I2" s="85"/>
      <c r="J2" s="86"/>
      <c r="L2" s="222" t="s">
        <v>1</v>
      </c>
    </row>
    <row r="3" spans="2:12" ht="15" customHeight="1" x14ac:dyDescent="0.35">
      <c r="B3" s="87"/>
      <c r="C3" s="88"/>
      <c r="D3" s="88"/>
      <c r="E3" s="88"/>
      <c r="F3" s="88"/>
      <c r="G3" s="88"/>
      <c r="H3" s="88"/>
      <c r="I3" s="88"/>
      <c r="J3" s="89"/>
      <c r="L3" s="222"/>
    </row>
    <row r="4" spans="2:12" ht="15" customHeight="1" x14ac:dyDescent="0.35">
      <c r="B4" s="87"/>
      <c r="C4" s="88"/>
      <c r="D4" s="88"/>
      <c r="E4" s="88"/>
      <c r="F4" s="88"/>
      <c r="G4" s="88"/>
      <c r="H4" s="88"/>
      <c r="I4" s="88"/>
      <c r="J4" s="89"/>
      <c r="L4" s="36"/>
    </row>
    <row r="5" spans="2:12" ht="15" customHeight="1" x14ac:dyDescent="0.35">
      <c r="B5" s="87"/>
      <c r="C5" s="88"/>
      <c r="D5" s="88"/>
      <c r="E5" s="88"/>
      <c r="F5" s="88"/>
      <c r="G5" s="88"/>
      <c r="H5" s="88"/>
      <c r="I5" s="88"/>
      <c r="J5" s="89"/>
      <c r="L5" s="36"/>
    </row>
    <row r="6" spans="2:12" ht="15" customHeight="1" x14ac:dyDescent="0.35">
      <c r="B6" s="87"/>
      <c r="C6" s="88"/>
      <c r="D6" s="88"/>
      <c r="E6" s="88"/>
      <c r="F6" s="88"/>
      <c r="G6" s="88"/>
      <c r="H6" s="88"/>
      <c r="I6" s="88"/>
      <c r="J6" s="89"/>
      <c r="L6" s="36"/>
    </row>
    <row r="7" spans="2:12" ht="15" customHeight="1" x14ac:dyDescent="0.35">
      <c r="B7" s="87"/>
      <c r="C7" s="88"/>
      <c r="D7" s="88"/>
      <c r="E7" s="88"/>
      <c r="F7" s="88"/>
      <c r="G7" s="88"/>
      <c r="H7" s="88"/>
      <c r="I7" s="88"/>
      <c r="J7" s="89"/>
      <c r="L7" s="36"/>
    </row>
    <row r="8" spans="2:12" ht="15" customHeight="1" x14ac:dyDescent="0.35">
      <c r="B8" s="87"/>
      <c r="C8" s="88"/>
      <c r="D8" s="88"/>
      <c r="E8" s="88"/>
      <c r="F8" s="88"/>
      <c r="G8" s="88"/>
      <c r="H8" s="88"/>
      <c r="I8" s="88"/>
      <c r="J8" s="89"/>
      <c r="L8" s="36"/>
    </row>
    <row r="9" spans="2:12" ht="15" customHeight="1" x14ac:dyDescent="0.35">
      <c r="B9" s="87"/>
      <c r="C9" s="88"/>
      <c r="D9" s="88"/>
      <c r="E9" s="88"/>
      <c r="F9" s="88"/>
      <c r="G9" s="88"/>
      <c r="H9" s="88"/>
      <c r="I9" s="88"/>
      <c r="J9" s="89"/>
      <c r="L9" s="107"/>
    </row>
    <row r="10" spans="2:12" ht="15" customHeight="1" x14ac:dyDescent="0.35">
      <c r="B10" s="87"/>
      <c r="C10" s="88"/>
      <c r="D10" s="88"/>
      <c r="E10" s="88"/>
      <c r="F10" s="88"/>
      <c r="G10" s="88"/>
      <c r="H10" s="88"/>
      <c r="I10" s="88"/>
      <c r="J10" s="89"/>
      <c r="L10" s="22"/>
    </row>
    <row r="11" spans="2:12" ht="15" customHeight="1" x14ac:dyDescent="0.35">
      <c r="B11" s="87"/>
      <c r="C11" s="88"/>
      <c r="D11" s="88"/>
      <c r="E11" s="88"/>
      <c r="F11" s="88"/>
      <c r="G11" s="88"/>
      <c r="H11" s="88"/>
      <c r="I11" s="88"/>
      <c r="J11" s="89"/>
    </row>
    <row r="12" spans="2:12" ht="15" customHeight="1" x14ac:dyDescent="0.35">
      <c r="B12" s="87"/>
      <c r="C12" s="88"/>
      <c r="D12" s="88"/>
      <c r="E12" s="88"/>
      <c r="F12" s="88"/>
      <c r="G12" s="88"/>
      <c r="H12" s="88"/>
      <c r="I12" s="88"/>
      <c r="J12" s="89"/>
    </row>
    <row r="13" spans="2:12" ht="15" customHeight="1" x14ac:dyDescent="0.35">
      <c r="B13" s="87"/>
      <c r="C13" s="88"/>
      <c r="D13" s="88"/>
      <c r="E13" s="88"/>
      <c r="F13" s="88"/>
      <c r="G13" s="88"/>
      <c r="H13" s="88"/>
      <c r="I13" s="88"/>
      <c r="J13" s="89"/>
    </row>
    <row r="14" spans="2:12" ht="15" customHeight="1" x14ac:dyDescent="0.35">
      <c r="B14" s="87"/>
      <c r="C14" s="88"/>
      <c r="D14" s="88"/>
      <c r="E14" s="88"/>
      <c r="F14" s="88"/>
      <c r="G14" s="88"/>
      <c r="H14" s="88"/>
      <c r="I14" s="88"/>
      <c r="J14" s="89"/>
    </row>
    <row r="15" spans="2:12" ht="15" customHeight="1" x14ac:dyDescent="0.35">
      <c r="B15" s="219" t="s">
        <v>327</v>
      </c>
      <c r="C15" s="220"/>
      <c r="D15" s="220"/>
      <c r="E15" s="220"/>
      <c r="F15" s="220"/>
      <c r="G15" s="220"/>
      <c r="H15" s="220"/>
      <c r="I15" s="220"/>
      <c r="J15" s="221"/>
    </row>
    <row r="16" spans="2:12" ht="15" customHeight="1" x14ac:dyDescent="0.35">
      <c r="B16" s="219"/>
      <c r="C16" s="220"/>
      <c r="D16" s="220"/>
      <c r="E16" s="220"/>
      <c r="F16" s="220"/>
      <c r="G16" s="220"/>
      <c r="H16" s="220"/>
      <c r="I16" s="220"/>
      <c r="J16" s="221"/>
    </row>
    <row r="17" spans="2:12" ht="15" customHeight="1" x14ac:dyDescent="0.35">
      <c r="B17" s="219"/>
      <c r="C17" s="220"/>
      <c r="D17" s="220"/>
      <c r="E17" s="220"/>
      <c r="F17" s="220"/>
      <c r="G17" s="220"/>
      <c r="H17" s="220"/>
      <c r="I17" s="220"/>
      <c r="J17" s="221"/>
    </row>
    <row r="18" spans="2:12" ht="15" customHeight="1" x14ac:dyDescent="0.35">
      <c r="B18" s="219"/>
      <c r="C18" s="220"/>
      <c r="D18" s="220"/>
      <c r="E18" s="220"/>
      <c r="F18" s="220"/>
      <c r="G18" s="220"/>
      <c r="H18" s="220"/>
      <c r="I18" s="220"/>
      <c r="J18" s="221"/>
    </row>
    <row r="19" spans="2:12" ht="15" customHeight="1" x14ac:dyDescent="0.35">
      <c r="B19" s="219"/>
      <c r="C19" s="220"/>
      <c r="D19" s="220"/>
      <c r="E19" s="220"/>
      <c r="F19" s="220"/>
      <c r="G19" s="220"/>
      <c r="H19" s="220"/>
      <c r="I19" s="220"/>
      <c r="J19" s="221"/>
    </row>
    <row r="20" spans="2:12" ht="15" customHeight="1" x14ac:dyDescent="0.35">
      <c r="B20" s="219"/>
      <c r="C20" s="220"/>
      <c r="D20" s="220"/>
      <c r="E20" s="220"/>
      <c r="F20" s="220"/>
      <c r="G20" s="220"/>
      <c r="H20" s="220"/>
      <c r="I20" s="220"/>
      <c r="J20" s="221"/>
    </row>
    <row r="21" spans="2:12" ht="15" customHeight="1" x14ac:dyDescent="0.35">
      <c r="B21" s="219"/>
      <c r="C21" s="220"/>
      <c r="D21" s="220"/>
      <c r="E21" s="220"/>
      <c r="F21" s="220"/>
      <c r="G21" s="220"/>
      <c r="H21" s="220"/>
      <c r="I21" s="220"/>
      <c r="J21" s="221"/>
    </row>
    <row r="22" spans="2:12" ht="15" customHeight="1" x14ac:dyDescent="0.35">
      <c r="B22" s="219"/>
      <c r="C22" s="220"/>
      <c r="D22" s="220"/>
      <c r="E22" s="220"/>
      <c r="F22" s="220"/>
      <c r="G22" s="220"/>
      <c r="H22" s="220"/>
      <c r="I22" s="220"/>
      <c r="J22" s="221"/>
    </row>
    <row r="23" spans="2:12" ht="15" customHeight="1" x14ac:dyDescent="0.35">
      <c r="B23" s="219"/>
      <c r="C23" s="220"/>
      <c r="D23" s="220"/>
      <c r="E23" s="220"/>
      <c r="F23" s="220"/>
      <c r="G23" s="220"/>
      <c r="H23" s="220"/>
      <c r="I23" s="220"/>
      <c r="J23" s="221"/>
    </row>
    <row r="24" spans="2:12" ht="15" customHeight="1" x14ac:dyDescent="0.35">
      <c r="B24" s="219"/>
      <c r="C24" s="220"/>
      <c r="D24" s="220"/>
      <c r="E24" s="220"/>
      <c r="F24" s="220"/>
      <c r="G24" s="220"/>
      <c r="H24" s="220"/>
      <c r="I24" s="220"/>
      <c r="J24" s="221"/>
    </row>
    <row r="25" spans="2:12" ht="15" customHeight="1" x14ac:dyDescent="0.35">
      <c r="B25" s="219"/>
      <c r="C25" s="220"/>
      <c r="D25" s="220"/>
      <c r="E25" s="220"/>
      <c r="F25" s="220"/>
      <c r="G25" s="220"/>
      <c r="H25" s="220"/>
      <c r="I25" s="220"/>
      <c r="J25" s="221"/>
    </row>
    <row r="26" spans="2:12" ht="15" customHeight="1" x14ac:dyDescent="0.35">
      <c r="B26" s="219"/>
      <c r="C26" s="220"/>
      <c r="D26" s="220"/>
      <c r="E26" s="220"/>
      <c r="F26" s="220"/>
      <c r="G26" s="220"/>
      <c r="H26" s="220"/>
      <c r="I26" s="220"/>
      <c r="J26" s="221"/>
    </row>
    <row r="27" spans="2:12" ht="15" customHeight="1" x14ac:dyDescent="0.35">
      <c r="B27" s="219"/>
      <c r="C27" s="220"/>
      <c r="D27" s="220"/>
      <c r="E27" s="220"/>
      <c r="F27" s="220"/>
      <c r="G27" s="220"/>
      <c r="H27" s="220"/>
      <c r="I27" s="220"/>
      <c r="J27" s="221"/>
    </row>
    <row r="28" spans="2:12" ht="15" customHeight="1" x14ac:dyDescent="0.35">
      <c r="B28" s="219"/>
      <c r="C28" s="220"/>
      <c r="D28" s="220"/>
      <c r="E28" s="220"/>
      <c r="F28" s="220"/>
      <c r="G28" s="220"/>
      <c r="H28" s="220"/>
      <c r="I28" s="220"/>
      <c r="J28" s="221"/>
      <c r="L28" s="107"/>
    </row>
    <row r="29" spans="2:12" ht="15" customHeight="1" x14ac:dyDescent="0.35">
      <c r="B29" s="219"/>
      <c r="C29" s="220"/>
      <c r="D29" s="220"/>
      <c r="E29" s="220"/>
      <c r="F29" s="220"/>
      <c r="G29" s="220"/>
      <c r="H29" s="220"/>
      <c r="I29" s="220"/>
      <c r="J29" s="221"/>
      <c r="L29" s="107"/>
    </row>
    <row r="30" spans="2:12" ht="15" customHeight="1" x14ac:dyDescent="0.35">
      <c r="B30" s="219"/>
      <c r="C30" s="220"/>
      <c r="D30" s="220"/>
      <c r="E30" s="220"/>
      <c r="F30" s="220"/>
      <c r="G30" s="220"/>
      <c r="H30" s="220"/>
      <c r="I30" s="220"/>
      <c r="J30" s="221"/>
      <c r="L30" s="107"/>
    </row>
    <row r="31" spans="2:12" ht="15" customHeight="1" x14ac:dyDescent="0.35">
      <c r="B31" s="87"/>
      <c r="C31" s="88"/>
      <c r="D31" s="88"/>
      <c r="E31" s="88"/>
      <c r="F31" s="88"/>
      <c r="G31" s="88"/>
      <c r="H31" s="88"/>
      <c r="I31" s="88"/>
      <c r="J31" s="89"/>
      <c r="L31" s="107"/>
    </row>
    <row r="32" spans="2:12" ht="15" customHeight="1" x14ac:dyDescent="0.35">
      <c r="B32" s="87"/>
      <c r="C32" s="88"/>
      <c r="D32" s="88"/>
      <c r="E32" s="88"/>
      <c r="F32" s="88"/>
      <c r="G32" s="88"/>
      <c r="H32" s="88"/>
      <c r="I32" s="88"/>
      <c r="J32" s="89"/>
      <c r="L32" s="107"/>
    </row>
    <row r="33" spans="2:12" ht="15" customHeight="1" x14ac:dyDescent="0.35">
      <c r="B33" s="87"/>
      <c r="C33" s="88"/>
      <c r="D33" s="88"/>
      <c r="E33" s="88"/>
      <c r="F33" s="88"/>
      <c r="G33" s="88"/>
      <c r="H33" s="88"/>
      <c r="I33" s="88"/>
      <c r="J33" s="89"/>
      <c r="L33" s="107"/>
    </row>
    <row r="34" spans="2:12" ht="15" customHeight="1" x14ac:dyDescent="0.35">
      <c r="B34" s="87"/>
      <c r="C34" s="88"/>
      <c r="D34" s="88"/>
      <c r="E34" s="88"/>
      <c r="F34" s="88"/>
      <c r="G34" s="88"/>
      <c r="H34" s="88"/>
      <c r="I34" s="88"/>
      <c r="J34" s="89"/>
      <c r="L34" s="107"/>
    </row>
    <row r="35" spans="2:12" ht="15" customHeight="1" x14ac:dyDescent="0.35">
      <c r="B35" s="87"/>
      <c r="C35" s="88"/>
      <c r="D35" s="88"/>
      <c r="E35" s="88"/>
      <c r="F35" s="88"/>
      <c r="G35" s="88"/>
      <c r="H35" s="88"/>
      <c r="I35" s="88"/>
      <c r="J35" s="89"/>
      <c r="L35" s="107"/>
    </row>
    <row r="36" spans="2:12" ht="15" customHeight="1" x14ac:dyDescent="0.35">
      <c r="B36" s="87"/>
      <c r="C36" s="88"/>
      <c r="D36" s="88"/>
      <c r="E36" s="88"/>
      <c r="F36" s="88"/>
      <c r="G36" s="88"/>
      <c r="H36" s="88"/>
      <c r="I36" s="88"/>
      <c r="J36" s="89"/>
      <c r="L36" s="107"/>
    </row>
    <row r="37" spans="2:12" ht="15" customHeight="1" x14ac:dyDescent="0.35">
      <c r="B37" s="87"/>
      <c r="C37" s="88"/>
      <c r="D37" s="88"/>
      <c r="E37" s="88"/>
      <c r="F37" s="88"/>
      <c r="G37" s="88"/>
      <c r="H37" s="88"/>
      <c r="I37" s="88"/>
      <c r="J37" s="89"/>
      <c r="L37" s="107"/>
    </row>
    <row r="38" spans="2:12" ht="15" customHeight="1" x14ac:dyDescent="0.35">
      <c r="B38" s="87"/>
      <c r="C38" s="88"/>
      <c r="D38" s="88"/>
      <c r="E38" s="88"/>
      <c r="F38" s="88"/>
      <c r="G38" s="88"/>
      <c r="H38" s="88"/>
      <c r="I38" s="88"/>
      <c r="J38" s="89"/>
      <c r="L38" s="107"/>
    </row>
    <row r="39" spans="2:12" ht="15" customHeight="1" x14ac:dyDescent="0.35">
      <c r="B39" s="87"/>
      <c r="C39" s="88"/>
      <c r="D39" s="88"/>
      <c r="E39" s="88"/>
      <c r="F39" s="88"/>
      <c r="G39" s="88"/>
      <c r="H39" s="88"/>
      <c r="I39" s="88"/>
      <c r="J39" s="89"/>
      <c r="L39" s="107"/>
    </row>
    <row r="40" spans="2:12" ht="15" customHeight="1" x14ac:dyDescent="0.35">
      <c r="B40" s="87"/>
      <c r="C40" s="88"/>
      <c r="D40" s="88"/>
      <c r="E40" s="88"/>
      <c r="F40" s="88"/>
      <c r="G40" s="88"/>
      <c r="H40" s="88"/>
      <c r="I40" s="88"/>
      <c r="J40" s="89"/>
      <c r="L40" s="107"/>
    </row>
    <row r="41" spans="2:12" ht="15" customHeight="1" x14ac:dyDescent="0.35">
      <c r="B41" s="87"/>
      <c r="C41" s="88"/>
      <c r="D41" s="88"/>
      <c r="E41" s="88"/>
      <c r="F41" s="88"/>
      <c r="G41" s="88"/>
      <c r="H41" s="88"/>
      <c r="I41" s="88"/>
      <c r="J41" s="89"/>
      <c r="L41" s="107"/>
    </row>
    <row r="42" spans="2:12" ht="15" customHeight="1" x14ac:dyDescent="0.35">
      <c r="B42" s="87"/>
      <c r="C42" s="88"/>
      <c r="D42" s="88"/>
      <c r="E42" s="88"/>
      <c r="F42" s="88"/>
      <c r="G42" s="88"/>
      <c r="H42" s="88"/>
      <c r="I42" s="88"/>
      <c r="J42" s="89"/>
      <c r="L42" s="107"/>
    </row>
    <row r="43" spans="2:12" ht="15" customHeight="1" x14ac:dyDescent="0.35">
      <c r="B43" s="87"/>
      <c r="C43" s="88"/>
      <c r="D43" s="88"/>
      <c r="E43" s="88"/>
      <c r="F43" s="88"/>
      <c r="G43" s="88"/>
      <c r="H43" s="88"/>
      <c r="I43" s="88"/>
      <c r="J43" s="89"/>
      <c r="L43" s="107"/>
    </row>
    <row r="44" spans="2:12" ht="15" customHeight="1" x14ac:dyDescent="0.35">
      <c r="B44" s="87"/>
      <c r="C44" s="88"/>
      <c r="D44" s="88"/>
      <c r="E44" s="88"/>
      <c r="F44" s="88"/>
      <c r="G44" s="88"/>
      <c r="H44" s="88"/>
      <c r="I44" s="88"/>
      <c r="J44" s="89"/>
    </row>
    <row r="45" spans="2:12" ht="15" customHeight="1" x14ac:dyDescent="0.35">
      <c r="B45" s="87"/>
      <c r="C45" s="88"/>
      <c r="D45" s="88"/>
      <c r="E45" s="88"/>
      <c r="F45" s="88"/>
      <c r="G45" s="88"/>
      <c r="H45" s="88"/>
      <c r="I45" s="88"/>
      <c r="J45" s="89"/>
    </row>
    <row r="46" spans="2:12" ht="15" customHeight="1" x14ac:dyDescent="0.35">
      <c r="B46" s="87"/>
      <c r="C46" s="88"/>
      <c r="D46" s="88"/>
      <c r="E46" s="88"/>
      <c r="F46" s="88"/>
      <c r="G46" s="88"/>
      <c r="H46" s="88"/>
      <c r="I46" s="88"/>
      <c r="J46" s="89"/>
    </row>
    <row r="47" spans="2:12" ht="15" customHeight="1" x14ac:dyDescent="0.35">
      <c r="B47" s="87"/>
      <c r="C47" s="88"/>
      <c r="D47" s="88"/>
      <c r="E47" s="88"/>
      <c r="F47" s="88"/>
      <c r="G47" s="88"/>
      <c r="H47" s="88"/>
      <c r="I47" s="88"/>
      <c r="J47" s="89"/>
    </row>
    <row r="48" spans="2:12" ht="15" customHeight="1" x14ac:dyDescent="0.35">
      <c r="B48" s="87"/>
      <c r="C48" s="88"/>
      <c r="D48" s="88"/>
      <c r="E48" s="88"/>
      <c r="F48" s="88"/>
      <c r="G48" s="88"/>
      <c r="H48" s="88"/>
      <c r="I48" s="88"/>
      <c r="J48" s="89"/>
    </row>
    <row r="49" spans="2:10" ht="15" customHeight="1" x14ac:dyDescent="0.35">
      <c r="B49" s="87"/>
      <c r="C49" s="88"/>
      <c r="D49" s="88"/>
      <c r="E49" s="88"/>
      <c r="F49" s="88"/>
      <c r="G49" s="88"/>
      <c r="H49" s="88"/>
      <c r="I49" s="88"/>
      <c r="J49" s="89"/>
    </row>
    <row r="50" spans="2:10" ht="15" customHeight="1" x14ac:dyDescent="0.35">
      <c r="B50" s="87"/>
      <c r="C50" s="88"/>
      <c r="D50" s="88"/>
      <c r="E50" s="88"/>
      <c r="F50" s="88"/>
      <c r="G50" s="88"/>
      <c r="H50" s="88"/>
      <c r="I50" s="88"/>
      <c r="J50" s="89"/>
    </row>
    <row r="51" spans="2:10" ht="15" customHeight="1" x14ac:dyDescent="0.35">
      <c r="B51" s="87"/>
      <c r="C51" s="88"/>
      <c r="D51" s="88"/>
      <c r="E51" s="88"/>
      <c r="F51" s="88"/>
      <c r="G51" s="88"/>
      <c r="H51" s="88"/>
      <c r="I51" s="88"/>
      <c r="J51" s="89"/>
    </row>
    <row r="52" spans="2:10" ht="15" customHeight="1" x14ac:dyDescent="0.35">
      <c r="B52" s="87"/>
      <c r="C52" s="88"/>
      <c r="D52" s="88"/>
      <c r="E52" s="88"/>
      <c r="F52" s="88"/>
      <c r="G52" s="88"/>
      <c r="H52" s="88"/>
      <c r="I52" s="88"/>
      <c r="J52" s="89"/>
    </row>
    <row r="53" spans="2:10" ht="15" customHeight="1" x14ac:dyDescent="0.35">
      <c r="B53" s="87"/>
      <c r="C53" s="88"/>
      <c r="D53" s="88"/>
      <c r="E53" s="88"/>
      <c r="F53" s="88"/>
      <c r="G53" s="88"/>
      <c r="H53" s="88"/>
      <c r="I53" s="88"/>
      <c r="J53" s="89"/>
    </row>
    <row r="54" spans="2:10" ht="15" customHeight="1" thickBot="1" x14ac:dyDescent="0.4">
      <c r="B54" s="90"/>
      <c r="C54" s="91"/>
      <c r="D54" s="91"/>
      <c r="E54" s="91"/>
      <c r="F54" s="91"/>
      <c r="G54" s="91"/>
      <c r="H54" s="91"/>
      <c r="I54" s="91"/>
      <c r="J54" s="92"/>
    </row>
  </sheetData>
  <mergeCells count="2">
    <mergeCell ref="B15:J30"/>
    <mergeCell ref="L2:L3"/>
  </mergeCells>
  <hyperlinks>
    <hyperlink ref="L2" location="INDICE!A1" display="INDICE" xr:uid="{0BF97F9A-B4FC-4E35-86FB-C23BD08FAED8}"/>
    <hyperlink ref="L2:L3" location="CONTENIDO!A1" display="Contenido" xr:uid="{95649138-83BD-4D10-9BA6-FAC91340E1AF}"/>
  </hyperlinks>
  <pageMargins left="0.7" right="0.7" top="0.75" bottom="0.75" header="0.3" footer="0.3"/>
  <pageSetup paperSize="9" scale="58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797D8-82DD-49B6-9932-0F062433FCB8}">
  <sheetPr>
    <tabColor rgb="FFF2DAB1"/>
    <pageSetUpPr fitToPage="1"/>
  </sheetPr>
  <dimension ref="A1:AB43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9" sqref="A9:XFD9"/>
    </sheetView>
  </sheetViews>
  <sheetFormatPr baseColWidth="10" defaultColWidth="11.453125" defaultRowHeight="14.5" x14ac:dyDescent="0.35"/>
  <cols>
    <col min="1" max="1" width="18.54296875" customWidth="1"/>
    <col min="2" max="4" width="8.453125" customWidth="1"/>
    <col min="5" max="5" width="1.81640625" customWidth="1"/>
    <col min="6" max="8" width="8.453125" customWidth="1"/>
    <col min="9" max="9" width="1.54296875" customWidth="1"/>
    <col min="10" max="12" width="8.453125" customWidth="1"/>
    <col min="13" max="13" width="2.1796875" customWidth="1"/>
    <col min="14" max="16" width="8.453125" customWidth="1"/>
    <col min="17" max="17" width="1.453125" customWidth="1"/>
    <col min="18" max="20" width="8.453125" customWidth="1"/>
  </cols>
  <sheetData>
    <row r="1" spans="1:22" x14ac:dyDescent="0.35">
      <c r="A1" s="236" t="s">
        <v>328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V1" s="36"/>
    </row>
    <row r="2" spans="1:22" ht="14.5" customHeight="1" x14ac:dyDescent="0.35">
      <c r="A2" s="236" t="s">
        <v>329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V2" s="222" t="s">
        <v>1</v>
      </c>
    </row>
    <row r="3" spans="1:22" ht="14.5" customHeight="1" x14ac:dyDescent="0.35">
      <c r="A3" s="236" t="s">
        <v>330</v>
      </c>
      <c r="B3" s="236"/>
      <c r="C3" s="236"/>
      <c r="D3" s="236"/>
      <c r="E3" s="236"/>
      <c r="F3" s="236"/>
      <c r="G3" s="236"/>
      <c r="H3" s="236"/>
      <c r="I3" s="236"/>
      <c r="J3" s="236"/>
      <c r="K3" s="236"/>
      <c r="L3" s="236"/>
      <c r="M3" s="236"/>
      <c r="N3" s="236"/>
      <c r="O3" s="236"/>
      <c r="P3" s="236"/>
      <c r="Q3" s="236"/>
      <c r="R3" s="236"/>
      <c r="S3" s="236"/>
      <c r="T3" s="236"/>
      <c r="V3" s="222"/>
    </row>
    <row r="4" spans="1:22" x14ac:dyDescent="0.35">
      <c r="A4" s="236" t="s">
        <v>229</v>
      </c>
      <c r="B4" s="236"/>
      <c r="C4" s="236"/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6"/>
      <c r="T4" s="236"/>
      <c r="V4" s="36"/>
    </row>
    <row r="5" spans="1:22" x14ac:dyDescent="0.35">
      <c r="A5" s="224" t="s">
        <v>267</v>
      </c>
      <c r="B5" s="224"/>
      <c r="C5" s="224"/>
      <c r="D5" s="224"/>
      <c r="E5" s="224"/>
      <c r="F5" s="224"/>
      <c r="G5" s="224"/>
      <c r="H5" s="224"/>
      <c r="I5" s="224"/>
      <c r="J5" s="224"/>
      <c r="K5" s="224"/>
      <c r="L5" s="224"/>
      <c r="M5" s="224"/>
      <c r="N5" s="224"/>
      <c r="O5" s="224"/>
      <c r="P5" s="224"/>
      <c r="Q5" s="224"/>
      <c r="R5" s="224"/>
      <c r="S5" s="224"/>
      <c r="T5" s="224"/>
      <c r="V5" s="36"/>
    </row>
    <row r="6" spans="1:22" x14ac:dyDescent="0.35">
      <c r="A6" s="93"/>
      <c r="B6" s="94"/>
      <c r="C6" s="93"/>
      <c r="D6" s="93"/>
      <c r="E6" s="93"/>
      <c r="F6" s="4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V6" s="36"/>
    </row>
    <row r="7" spans="1:22" x14ac:dyDescent="0.35">
      <c r="A7" s="234" t="s">
        <v>281</v>
      </c>
      <c r="B7" s="229" t="s">
        <v>214</v>
      </c>
      <c r="C7" s="229"/>
      <c r="D7" s="229"/>
      <c r="E7" s="16"/>
      <c r="F7" s="229" t="s">
        <v>233</v>
      </c>
      <c r="G7" s="229"/>
      <c r="H7" s="229"/>
      <c r="I7" s="16"/>
      <c r="J7" s="229" t="s">
        <v>234</v>
      </c>
      <c r="K7" s="229"/>
      <c r="L7" s="229"/>
      <c r="M7" s="16"/>
      <c r="N7" s="229" t="s">
        <v>235</v>
      </c>
      <c r="O7" s="229"/>
      <c r="P7" s="229"/>
      <c r="Q7" s="16"/>
      <c r="R7" s="229" t="s">
        <v>236</v>
      </c>
      <c r="S7" s="229"/>
      <c r="T7" s="229"/>
      <c r="V7" s="36"/>
    </row>
    <row r="8" spans="1:22" x14ac:dyDescent="0.35">
      <c r="A8" s="234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V8" s="36"/>
    </row>
    <row r="9" spans="1:22" x14ac:dyDescent="0.35">
      <c r="A9" s="199" t="s">
        <v>231</v>
      </c>
      <c r="B9" s="200"/>
      <c r="C9" s="200"/>
      <c r="D9" s="200"/>
      <c r="E9" s="200"/>
      <c r="F9" s="200"/>
      <c r="G9" s="200"/>
      <c r="H9" s="200"/>
      <c r="I9" s="200"/>
      <c r="J9" s="200"/>
      <c r="K9" s="200"/>
      <c r="L9" s="200"/>
      <c r="M9" s="200"/>
      <c r="N9" s="200"/>
      <c r="O9" s="200"/>
      <c r="P9" s="200"/>
      <c r="Q9" s="200"/>
      <c r="R9" s="200"/>
      <c r="S9" s="200"/>
      <c r="T9" s="200"/>
      <c r="V9" s="107"/>
    </row>
    <row r="10" spans="1:22" s="22" customFormat="1" x14ac:dyDescent="0.35">
      <c r="A10" s="23" t="s">
        <v>214</v>
      </c>
      <c r="B10" s="99">
        <f>SUM(B11:B13)</f>
        <v>227</v>
      </c>
      <c r="C10" s="99">
        <f t="shared" ref="C10:T10" si="0">SUM(C11:C13)</f>
        <v>61</v>
      </c>
      <c r="D10" s="99">
        <f t="shared" si="0"/>
        <v>166</v>
      </c>
      <c r="E10" s="99"/>
      <c r="F10" s="99">
        <f t="shared" si="0"/>
        <v>42</v>
      </c>
      <c r="G10" s="99">
        <f t="shared" si="0"/>
        <v>17</v>
      </c>
      <c r="H10" s="99">
        <f t="shared" si="0"/>
        <v>25</v>
      </c>
      <c r="I10" s="99">
        <f t="shared" si="0"/>
        <v>0</v>
      </c>
      <c r="J10" s="99">
        <f t="shared" si="0"/>
        <v>57</v>
      </c>
      <c r="K10" s="99">
        <f t="shared" si="0"/>
        <v>13</v>
      </c>
      <c r="L10" s="99">
        <f t="shared" si="0"/>
        <v>44</v>
      </c>
      <c r="M10" s="99"/>
      <c r="N10" s="99">
        <f t="shared" si="0"/>
        <v>62</v>
      </c>
      <c r="O10" s="99">
        <f t="shared" si="0"/>
        <v>13</v>
      </c>
      <c r="P10" s="99">
        <f t="shared" si="0"/>
        <v>49</v>
      </c>
      <c r="Q10" s="99">
        <f t="shared" si="0"/>
        <v>0</v>
      </c>
      <c r="R10" s="99">
        <f t="shared" si="0"/>
        <v>66</v>
      </c>
      <c r="S10" s="99">
        <f t="shared" si="0"/>
        <v>18</v>
      </c>
      <c r="T10" s="99">
        <f t="shared" si="0"/>
        <v>48</v>
      </c>
    </row>
    <row r="11" spans="1:22" x14ac:dyDescent="0.35">
      <c r="A11" s="95" t="s">
        <v>331</v>
      </c>
      <c r="B11" s="100">
        <f>F11+J11+N11+R11</f>
        <v>56</v>
      </c>
      <c r="C11" s="100">
        <f>G11+K11+O11+S11</f>
        <v>15</v>
      </c>
      <c r="D11" s="100">
        <f>H11+L11+P11+T11</f>
        <v>41</v>
      </c>
      <c r="E11" s="100"/>
      <c r="F11" s="100">
        <v>11</v>
      </c>
      <c r="G11" s="100">
        <v>2</v>
      </c>
      <c r="H11" s="100">
        <v>9</v>
      </c>
      <c r="I11" s="100"/>
      <c r="J11" s="100">
        <v>13</v>
      </c>
      <c r="K11" s="100">
        <v>5</v>
      </c>
      <c r="L11" s="100">
        <v>8</v>
      </c>
      <c r="M11" s="100"/>
      <c r="N11" s="100">
        <v>16</v>
      </c>
      <c r="O11" s="100">
        <v>4</v>
      </c>
      <c r="P11" s="100">
        <v>12</v>
      </c>
      <c r="Q11" s="100"/>
      <c r="R11" s="100">
        <v>16</v>
      </c>
      <c r="S11" s="100">
        <v>4</v>
      </c>
      <c r="T11" s="100">
        <v>12</v>
      </c>
    </row>
    <row r="12" spans="1:22" x14ac:dyDescent="0.35">
      <c r="A12" s="95" t="s">
        <v>293</v>
      </c>
      <c r="B12" s="100">
        <f t="shared" ref="B12:B13" si="1">F12+J12+N12+R12</f>
        <v>88</v>
      </c>
      <c r="C12" s="100">
        <f t="shared" ref="C12:C13" si="2">G12+K12+O12+S12</f>
        <v>23</v>
      </c>
      <c r="D12" s="100">
        <f t="shared" ref="D12:D13" si="3">H12+L12+P12+T12</f>
        <v>65</v>
      </c>
      <c r="E12" s="100"/>
      <c r="F12" s="100">
        <v>14</v>
      </c>
      <c r="G12" s="100">
        <v>4</v>
      </c>
      <c r="H12" s="100">
        <v>10</v>
      </c>
      <c r="I12" s="100"/>
      <c r="J12" s="100">
        <v>27</v>
      </c>
      <c r="K12" s="100">
        <v>6</v>
      </c>
      <c r="L12" s="100">
        <v>21</v>
      </c>
      <c r="M12" s="100"/>
      <c r="N12" s="100">
        <v>29</v>
      </c>
      <c r="O12" s="100">
        <v>7</v>
      </c>
      <c r="P12" s="100">
        <v>22</v>
      </c>
      <c r="Q12" s="100"/>
      <c r="R12" s="100">
        <v>18</v>
      </c>
      <c r="S12" s="100">
        <v>6</v>
      </c>
      <c r="T12" s="100">
        <v>12</v>
      </c>
    </row>
    <row r="13" spans="1:22" x14ac:dyDescent="0.35">
      <c r="A13" s="95" t="s">
        <v>295</v>
      </c>
      <c r="B13" s="100">
        <f t="shared" si="1"/>
        <v>83</v>
      </c>
      <c r="C13" s="100">
        <f t="shared" si="2"/>
        <v>23</v>
      </c>
      <c r="D13" s="100">
        <f t="shared" si="3"/>
        <v>60</v>
      </c>
      <c r="E13" s="100"/>
      <c r="F13" s="100">
        <v>17</v>
      </c>
      <c r="G13" s="100">
        <v>11</v>
      </c>
      <c r="H13" s="100">
        <v>6</v>
      </c>
      <c r="I13" s="100"/>
      <c r="J13" s="100">
        <v>17</v>
      </c>
      <c r="K13" s="100">
        <v>2</v>
      </c>
      <c r="L13" s="100">
        <v>15</v>
      </c>
      <c r="M13" s="100"/>
      <c r="N13" s="100">
        <v>17</v>
      </c>
      <c r="O13" s="100">
        <v>2</v>
      </c>
      <c r="P13" s="100">
        <v>15</v>
      </c>
      <c r="Q13" s="100"/>
      <c r="R13" s="100">
        <v>32</v>
      </c>
      <c r="S13" s="100">
        <v>8</v>
      </c>
      <c r="T13" s="100">
        <v>24</v>
      </c>
    </row>
    <row r="14" spans="1:22" x14ac:dyDescent="0.35">
      <c r="A14" s="95"/>
    </row>
    <row r="15" spans="1:22" x14ac:dyDescent="0.35">
      <c r="A15" s="199" t="s">
        <v>237</v>
      </c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</row>
    <row r="16" spans="1:22" s="22" customFormat="1" x14ac:dyDescent="0.35">
      <c r="A16" s="23" t="s">
        <v>214</v>
      </c>
      <c r="B16" s="75">
        <v>80.21201413427562</v>
      </c>
      <c r="C16" s="75">
        <v>72.61904761904762</v>
      </c>
      <c r="D16" s="75">
        <v>83.417085427135675</v>
      </c>
      <c r="E16" s="75"/>
      <c r="F16" s="75">
        <v>93.333333333333329</v>
      </c>
      <c r="G16" s="75">
        <v>89.473684210526315</v>
      </c>
      <c r="H16" s="75">
        <v>96.15384615384616</v>
      </c>
      <c r="I16" s="75">
        <v>0</v>
      </c>
      <c r="J16" s="75">
        <v>67.058823529411754</v>
      </c>
      <c r="K16" s="75">
        <v>54.166666666666664</v>
      </c>
      <c r="L16" s="75">
        <v>72.131147540983605</v>
      </c>
      <c r="M16" s="75"/>
      <c r="N16" s="75">
        <v>76.543209876543202</v>
      </c>
      <c r="O16" s="75">
        <v>59.090909090909093</v>
      </c>
      <c r="P16" s="75">
        <v>83.050847457627114</v>
      </c>
      <c r="Q16" s="75">
        <v>0</v>
      </c>
      <c r="R16" s="75">
        <v>91.666666666666657</v>
      </c>
      <c r="S16" s="75">
        <v>94.73684210526315</v>
      </c>
      <c r="T16" s="75">
        <v>90.566037735849065</v>
      </c>
    </row>
    <row r="17" spans="1:28" x14ac:dyDescent="0.35">
      <c r="A17" s="96" t="s">
        <v>331</v>
      </c>
      <c r="B17" s="63">
        <v>100</v>
      </c>
      <c r="C17" s="63">
        <v>100</v>
      </c>
      <c r="D17" s="63">
        <v>100</v>
      </c>
      <c r="E17" s="63"/>
      <c r="F17" s="63">
        <v>100</v>
      </c>
      <c r="G17" s="63">
        <v>100</v>
      </c>
      <c r="H17" s="63">
        <v>100</v>
      </c>
      <c r="I17" s="63">
        <v>0</v>
      </c>
      <c r="J17" s="63">
        <v>100</v>
      </c>
      <c r="K17" s="63">
        <v>100</v>
      </c>
      <c r="L17" s="63">
        <v>100</v>
      </c>
      <c r="M17" s="63"/>
      <c r="N17" s="63">
        <v>100</v>
      </c>
      <c r="O17" s="63">
        <v>100</v>
      </c>
      <c r="P17" s="63">
        <v>100</v>
      </c>
      <c r="Q17" s="63">
        <v>0</v>
      </c>
      <c r="R17" s="63">
        <v>100</v>
      </c>
      <c r="S17" s="63">
        <v>100</v>
      </c>
      <c r="T17" s="63">
        <v>100</v>
      </c>
    </row>
    <row r="18" spans="1:28" x14ac:dyDescent="0.35">
      <c r="A18" s="97" t="s">
        <v>293</v>
      </c>
      <c r="B18" s="63">
        <v>88</v>
      </c>
      <c r="C18" s="63">
        <v>85.18518518518519</v>
      </c>
      <c r="D18" s="63">
        <v>89.041095890410958</v>
      </c>
      <c r="E18" s="63"/>
      <c r="F18" s="63">
        <v>82.35294117647058</v>
      </c>
      <c r="G18" s="63">
        <v>66.666666666666657</v>
      </c>
      <c r="H18" s="63">
        <v>90.909090909090907</v>
      </c>
      <c r="I18" s="63">
        <v>0</v>
      </c>
      <c r="J18" s="63">
        <v>90</v>
      </c>
      <c r="K18" s="63">
        <v>85.714285714285708</v>
      </c>
      <c r="L18" s="63">
        <v>91.304347826086953</v>
      </c>
      <c r="M18" s="63"/>
      <c r="N18" s="63">
        <v>90.625</v>
      </c>
      <c r="O18" s="63">
        <v>87.5</v>
      </c>
      <c r="P18" s="63">
        <v>91.666666666666657</v>
      </c>
      <c r="Q18" s="63">
        <v>0</v>
      </c>
      <c r="R18" s="63">
        <v>85.714285714285708</v>
      </c>
      <c r="S18" s="63">
        <v>100</v>
      </c>
      <c r="T18" s="63">
        <v>80</v>
      </c>
    </row>
    <row r="19" spans="1:28" ht="15" thickBot="1" x14ac:dyDescent="0.4">
      <c r="A19" s="98" t="s">
        <v>295</v>
      </c>
      <c r="B19" s="64">
        <v>65.354330708661408</v>
      </c>
      <c r="C19" s="64">
        <v>54.761904761904766</v>
      </c>
      <c r="D19" s="64">
        <v>70.588235294117652</v>
      </c>
      <c r="E19" s="64"/>
      <c r="F19" s="64">
        <v>100</v>
      </c>
      <c r="G19" s="64">
        <v>100</v>
      </c>
      <c r="H19" s="64">
        <v>100</v>
      </c>
      <c r="I19" s="64">
        <v>0</v>
      </c>
      <c r="J19" s="64">
        <v>40.476190476190474</v>
      </c>
      <c r="K19" s="64">
        <v>16.666666666666664</v>
      </c>
      <c r="L19" s="64">
        <v>50</v>
      </c>
      <c r="M19" s="64"/>
      <c r="N19" s="64">
        <v>51.515151515151516</v>
      </c>
      <c r="O19" s="64">
        <v>20</v>
      </c>
      <c r="P19" s="64">
        <v>65.217391304347828</v>
      </c>
      <c r="Q19" s="64">
        <v>0</v>
      </c>
      <c r="R19" s="64">
        <v>91.428571428571431</v>
      </c>
      <c r="S19" s="64">
        <v>88.888888888888886</v>
      </c>
      <c r="T19" s="64">
        <v>92.307692307692307</v>
      </c>
    </row>
    <row r="20" spans="1:28" x14ac:dyDescent="0.35">
      <c r="A20" s="192" t="s">
        <v>249</v>
      </c>
      <c r="B20" s="192"/>
      <c r="C20" s="192"/>
      <c r="D20" s="192"/>
      <c r="E20" s="192"/>
      <c r="F20" s="192"/>
      <c r="G20" s="192"/>
      <c r="H20" s="192"/>
      <c r="I20" s="192"/>
      <c r="J20" s="192"/>
      <c r="K20" s="192"/>
      <c r="L20" s="192"/>
      <c r="M20" s="192"/>
      <c r="N20" s="192"/>
      <c r="O20" s="192"/>
      <c r="P20" s="192"/>
      <c r="Q20" s="192"/>
      <c r="R20" s="192"/>
      <c r="S20" s="192"/>
      <c r="T20" s="192"/>
      <c r="U20" s="192"/>
      <c r="V20" s="192"/>
      <c r="W20" s="192"/>
      <c r="X20" s="192"/>
      <c r="Y20" s="192"/>
      <c r="Z20" s="192"/>
      <c r="AA20" s="192"/>
      <c r="AB20" s="192"/>
    </row>
    <row r="28" spans="1:28" x14ac:dyDescent="0.35">
      <c r="V28" s="107"/>
    </row>
    <row r="29" spans="1:28" x14ac:dyDescent="0.35">
      <c r="V29" s="107"/>
    </row>
    <row r="30" spans="1:28" x14ac:dyDescent="0.35">
      <c r="V30" s="107"/>
    </row>
    <row r="31" spans="1:28" x14ac:dyDescent="0.35">
      <c r="V31" s="107"/>
    </row>
    <row r="32" spans="1:28" x14ac:dyDescent="0.35">
      <c r="V32" s="107"/>
    </row>
    <row r="33" spans="22:22" x14ac:dyDescent="0.35">
      <c r="V33" s="107"/>
    </row>
    <row r="34" spans="22:22" x14ac:dyDescent="0.35">
      <c r="V34" s="107"/>
    </row>
    <row r="35" spans="22:22" x14ac:dyDescent="0.35">
      <c r="V35" s="107"/>
    </row>
    <row r="36" spans="22:22" x14ac:dyDescent="0.35">
      <c r="V36" s="107"/>
    </row>
    <row r="37" spans="22:22" x14ac:dyDescent="0.35">
      <c r="V37" s="107"/>
    </row>
    <row r="38" spans="22:22" x14ac:dyDescent="0.35">
      <c r="V38" s="107"/>
    </row>
    <row r="39" spans="22:22" x14ac:dyDescent="0.35">
      <c r="V39" s="107"/>
    </row>
    <row r="40" spans="22:22" x14ac:dyDescent="0.35">
      <c r="V40" s="107"/>
    </row>
    <row r="41" spans="22:22" x14ac:dyDescent="0.35">
      <c r="V41" s="107"/>
    </row>
    <row r="42" spans="22:22" x14ac:dyDescent="0.35">
      <c r="V42" s="107"/>
    </row>
    <row r="43" spans="22:22" x14ac:dyDescent="0.35">
      <c r="V43" s="107"/>
    </row>
  </sheetData>
  <mergeCells count="12">
    <mergeCell ref="V2:V3"/>
    <mergeCell ref="R7:T7"/>
    <mergeCell ref="A1:T1"/>
    <mergeCell ref="A2:T2"/>
    <mergeCell ref="A3:T3"/>
    <mergeCell ref="A4:T4"/>
    <mergeCell ref="A5:T5"/>
    <mergeCell ref="A7:A8"/>
    <mergeCell ref="B7:D7"/>
    <mergeCell ref="F7:H7"/>
    <mergeCell ref="J7:L7"/>
    <mergeCell ref="N7:P7"/>
  </mergeCells>
  <hyperlinks>
    <hyperlink ref="V2" location="INDICE!A1" display="INDICE" xr:uid="{5E186D10-DE77-4F84-A078-B3E1EE255315}"/>
    <hyperlink ref="V2:V3" location="CONTENIDO!A1" display="Contenido" xr:uid="{5BC8B2B6-4592-4B3A-B4CC-6E310A62D3D1}"/>
  </hyperlinks>
  <pageMargins left="0.7" right="0.7" top="0.75" bottom="0.75" header="0.3" footer="0.3"/>
  <pageSetup paperSize="9" scale="86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AC475-FC67-44E0-B6D0-71C4A5915638}">
  <sheetPr>
    <tabColor rgb="FFF2DAB1"/>
    <pageSetUpPr fitToPage="1"/>
  </sheetPr>
  <dimension ref="A1:AB20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9" sqref="A9:XFD9"/>
    </sheetView>
  </sheetViews>
  <sheetFormatPr baseColWidth="10" defaultColWidth="11.453125" defaultRowHeight="14.5" x14ac:dyDescent="0.35"/>
  <cols>
    <col min="1" max="1" width="18.54296875" customWidth="1"/>
    <col min="2" max="4" width="8.453125" customWidth="1"/>
    <col min="5" max="5" width="1.453125" customWidth="1"/>
    <col min="6" max="8" width="8.453125" customWidth="1"/>
    <col min="9" max="9" width="1.54296875" customWidth="1"/>
    <col min="10" max="12" width="8.453125" customWidth="1"/>
    <col min="13" max="13" width="1.453125" customWidth="1"/>
    <col min="14" max="16" width="8.453125" customWidth="1"/>
    <col min="17" max="17" width="1.453125" customWidth="1"/>
    <col min="18" max="20" width="8.453125" customWidth="1"/>
  </cols>
  <sheetData>
    <row r="1" spans="1:22" x14ac:dyDescent="0.35">
      <c r="A1" s="236" t="s">
        <v>332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V1" s="36"/>
    </row>
    <row r="2" spans="1:22" ht="14.5" customHeight="1" x14ac:dyDescent="0.35">
      <c r="A2" s="236" t="s">
        <v>333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V2" s="222" t="s">
        <v>1</v>
      </c>
    </row>
    <row r="3" spans="1:22" ht="14.5" customHeight="1" x14ac:dyDescent="0.35">
      <c r="A3" s="236" t="s">
        <v>330</v>
      </c>
      <c r="B3" s="236"/>
      <c r="C3" s="236"/>
      <c r="D3" s="236"/>
      <c r="E3" s="236"/>
      <c r="F3" s="236"/>
      <c r="G3" s="236"/>
      <c r="H3" s="236"/>
      <c r="I3" s="236"/>
      <c r="J3" s="236"/>
      <c r="K3" s="236"/>
      <c r="L3" s="236"/>
      <c r="M3" s="236"/>
      <c r="N3" s="236"/>
      <c r="O3" s="236"/>
      <c r="P3" s="236"/>
      <c r="Q3" s="236"/>
      <c r="R3" s="236"/>
      <c r="S3" s="236"/>
      <c r="T3" s="236"/>
      <c r="V3" s="222"/>
    </row>
    <row r="4" spans="1:22" x14ac:dyDescent="0.35">
      <c r="A4" s="236" t="s">
        <v>229</v>
      </c>
      <c r="B4" s="236"/>
      <c r="C4" s="236"/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6"/>
      <c r="T4" s="236"/>
      <c r="V4" s="36"/>
    </row>
    <row r="5" spans="1:22" x14ac:dyDescent="0.35">
      <c r="A5" s="224" t="s">
        <v>267</v>
      </c>
      <c r="B5" s="224"/>
      <c r="C5" s="224"/>
      <c r="D5" s="224"/>
      <c r="E5" s="224"/>
      <c r="F5" s="224"/>
      <c r="G5" s="224"/>
      <c r="H5" s="224"/>
      <c r="I5" s="224"/>
      <c r="J5" s="224"/>
      <c r="K5" s="224"/>
      <c r="L5" s="224"/>
      <c r="M5" s="224"/>
      <c r="N5" s="224"/>
      <c r="O5" s="224"/>
      <c r="P5" s="224"/>
      <c r="Q5" s="224"/>
      <c r="R5" s="224"/>
      <c r="S5" s="224"/>
      <c r="T5" s="224"/>
      <c r="V5" s="36"/>
    </row>
    <row r="6" spans="1:22" x14ac:dyDescent="0.35">
      <c r="A6" s="93"/>
      <c r="B6" s="94"/>
      <c r="C6" s="93"/>
      <c r="D6" s="93"/>
      <c r="E6" s="93"/>
      <c r="F6" s="4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V6" s="36"/>
    </row>
    <row r="7" spans="1:22" x14ac:dyDescent="0.35">
      <c r="A7" s="234" t="s">
        <v>281</v>
      </c>
      <c r="B7" s="229" t="s">
        <v>214</v>
      </c>
      <c r="C7" s="229"/>
      <c r="D7" s="229"/>
      <c r="E7" s="16"/>
      <c r="F7" s="229" t="s">
        <v>233</v>
      </c>
      <c r="G7" s="229"/>
      <c r="H7" s="229"/>
      <c r="I7" s="16"/>
      <c r="J7" s="229" t="s">
        <v>234</v>
      </c>
      <c r="K7" s="229"/>
      <c r="L7" s="229"/>
      <c r="M7" s="16"/>
      <c r="N7" s="229" t="s">
        <v>235</v>
      </c>
      <c r="O7" s="229"/>
      <c r="P7" s="229"/>
      <c r="Q7" s="16"/>
      <c r="R7" s="229" t="s">
        <v>236</v>
      </c>
      <c r="S7" s="229"/>
      <c r="T7" s="229"/>
      <c r="V7" s="36"/>
    </row>
    <row r="8" spans="1:22" x14ac:dyDescent="0.35">
      <c r="A8" s="234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V8" s="36"/>
    </row>
    <row r="9" spans="1:22" x14ac:dyDescent="0.35">
      <c r="A9" s="199" t="s">
        <v>231</v>
      </c>
      <c r="B9" s="200"/>
      <c r="C9" s="200"/>
      <c r="D9" s="200"/>
      <c r="E9" s="200"/>
      <c r="F9" s="200"/>
      <c r="G9" s="200"/>
      <c r="H9" s="200"/>
      <c r="I9" s="200"/>
      <c r="J9" s="200"/>
      <c r="K9" s="200"/>
      <c r="L9" s="200"/>
      <c r="M9" s="200"/>
      <c r="N9" s="200"/>
      <c r="O9" s="200"/>
      <c r="P9" s="200"/>
      <c r="Q9" s="200"/>
      <c r="R9" s="200"/>
      <c r="S9" s="200"/>
      <c r="T9" s="200"/>
    </row>
    <row r="10" spans="1:22" s="22" customFormat="1" x14ac:dyDescent="0.35">
      <c r="A10" s="23" t="s">
        <v>214</v>
      </c>
      <c r="B10" s="134">
        <f>SUM(B11:B13)</f>
        <v>56</v>
      </c>
      <c r="C10" s="134">
        <f t="shared" ref="C10:T10" si="0">SUM(C11:C13)</f>
        <v>23</v>
      </c>
      <c r="D10" s="134">
        <f t="shared" si="0"/>
        <v>33</v>
      </c>
      <c r="E10" s="134"/>
      <c r="F10" s="134">
        <f t="shared" si="0"/>
        <v>3</v>
      </c>
      <c r="G10" s="134">
        <f t="shared" si="0"/>
        <v>2</v>
      </c>
      <c r="H10" s="134">
        <f t="shared" si="0"/>
        <v>1</v>
      </c>
      <c r="I10" s="134"/>
      <c r="J10" s="134">
        <f t="shared" si="0"/>
        <v>28</v>
      </c>
      <c r="K10" s="134">
        <f t="shared" si="0"/>
        <v>11</v>
      </c>
      <c r="L10" s="134">
        <f t="shared" si="0"/>
        <v>17</v>
      </c>
      <c r="M10" s="134"/>
      <c r="N10" s="134">
        <f t="shared" si="0"/>
        <v>19</v>
      </c>
      <c r="O10" s="134">
        <f t="shared" si="0"/>
        <v>9</v>
      </c>
      <c r="P10" s="134">
        <f t="shared" si="0"/>
        <v>10</v>
      </c>
      <c r="Q10" s="134"/>
      <c r="R10" s="134">
        <f t="shared" si="0"/>
        <v>6</v>
      </c>
      <c r="S10" s="134">
        <f t="shared" si="0"/>
        <v>1</v>
      </c>
      <c r="T10" s="134">
        <f t="shared" si="0"/>
        <v>5</v>
      </c>
    </row>
    <row r="11" spans="1:22" x14ac:dyDescent="0.35">
      <c r="A11" s="95" t="s">
        <v>331</v>
      </c>
      <c r="B11" s="65" t="s">
        <v>276</v>
      </c>
      <c r="C11" s="65" t="s">
        <v>276</v>
      </c>
      <c r="D11" s="65" t="s">
        <v>276</v>
      </c>
      <c r="E11" s="65"/>
      <c r="F11" s="65" t="s">
        <v>276</v>
      </c>
      <c r="G11" s="65" t="s">
        <v>276</v>
      </c>
      <c r="H11" s="65" t="s">
        <v>276</v>
      </c>
      <c r="I11" s="65"/>
      <c r="J11" s="65" t="s">
        <v>276</v>
      </c>
      <c r="K11" s="65" t="s">
        <v>276</v>
      </c>
      <c r="L11" s="65" t="s">
        <v>276</v>
      </c>
      <c r="M11" s="65"/>
      <c r="N11" s="65" t="s">
        <v>276</v>
      </c>
      <c r="O11" s="65" t="s">
        <v>276</v>
      </c>
      <c r="P11" s="65" t="s">
        <v>276</v>
      </c>
      <c r="Q11" s="65"/>
      <c r="R11" s="65" t="s">
        <v>276</v>
      </c>
      <c r="S11" s="65" t="s">
        <v>276</v>
      </c>
      <c r="T11" s="65" t="s">
        <v>276</v>
      </c>
    </row>
    <row r="12" spans="1:22" x14ac:dyDescent="0.35">
      <c r="A12" s="95" t="s">
        <v>293</v>
      </c>
      <c r="B12" s="65">
        <f>+F12+J12+N12+R12</f>
        <v>12</v>
      </c>
      <c r="C12" s="65">
        <f>+G12+K12+O12</f>
        <v>4</v>
      </c>
      <c r="D12" s="65">
        <f t="shared" ref="D12" si="1">+H12+L12+P12+T12</f>
        <v>8</v>
      </c>
      <c r="E12" s="65"/>
      <c r="F12" s="65">
        <v>3</v>
      </c>
      <c r="G12" s="65">
        <v>2</v>
      </c>
      <c r="H12" s="65">
        <v>1</v>
      </c>
      <c r="I12" s="65"/>
      <c r="J12" s="65">
        <v>3</v>
      </c>
      <c r="K12" s="65">
        <v>1</v>
      </c>
      <c r="L12" s="65">
        <v>2</v>
      </c>
      <c r="M12" s="65"/>
      <c r="N12" s="65">
        <v>3</v>
      </c>
      <c r="O12" s="65">
        <v>1</v>
      </c>
      <c r="P12" s="65">
        <v>2</v>
      </c>
      <c r="Q12" s="65"/>
      <c r="R12" s="65">
        <v>3</v>
      </c>
      <c r="S12" s="65" t="s">
        <v>276</v>
      </c>
      <c r="T12" s="65">
        <v>3</v>
      </c>
    </row>
    <row r="13" spans="1:22" x14ac:dyDescent="0.35">
      <c r="A13" s="95" t="s">
        <v>295</v>
      </c>
      <c r="B13" s="65">
        <f>+J13+N13+R13</f>
        <v>44</v>
      </c>
      <c r="C13" s="65">
        <f t="shared" ref="C13:D13" si="2">+K13+O13+S13</f>
        <v>19</v>
      </c>
      <c r="D13" s="65">
        <f t="shared" si="2"/>
        <v>25</v>
      </c>
      <c r="E13" s="65"/>
      <c r="F13" s="65" t="s">
        <v>276</v>
      </c>
      <c r="G13" s="65" t="s">
        <v>276</v>
      </c>
      <c r="H13" s="65" t="s">
        <v>276</v>
      </c>
      <c r="I13" s="65"/>
      <c r="J13" s="65">
        <v>25</v>
      </c>
      <c r="K13" s="65">
        <v>10</v>
      </c>
      <c r="L13" s="65">
        <v>15</v>
      </c>
      <c r="M13" s="65"/>
      <c r="N13" s="65">
        <v>16</v>
      </c>
      <c r="O13" s="65">
        <v>8</v>
      </c>
      <c r="P13" s="65">
        <v>8</v>
      </c>
      <c r="Q13" s="65"/>
      <c r="R13" s="65">
        <v>3</v>
      </c>
      <c r="S13" s="65">
        <v>1</v>
      </c>
      <c r="T13" s="65">
        <v>2</v>
      </c>
    </row>
    <row r="14" spans="1:22" x14ac:dyDescent="0.35">
      <c r="A14" s="95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</row>
    <row r="15" spans="1:22" x14ac:dyDescent="0.35">
      <c r="A15" s="199" t="s">
        <v>237</v>
      </c>
      <c r="B15" s="198"/>
      <c r="C15" s="198"/>
      <c r="D15" s="198"/>
      <c r="E15" s="198"/>
      <c r="F15" s="198"/>
      <c r="G15" s="198"/>
      <c r="H15" s="198"/>
      <c r="I15" s="198"/>
      <c r="J15" s="198"/>
      <c r="K15" s="198"/>
      <c r="L15" s="198"/>
      <c r="M15" s="198"/>
      <c r="N15" s="198"/>
      <c r="O15" s="198"/>
      <c r="P15" s="198"/>
      <c r="Q15" s="198"/>
      <c r="R15" s="198"/>
      <c r="S15" s="198"/>
      <c r="T15" s="198"/>
    </row>
    <row r="16" spans="1:22" s="22" customFormat="1" x14ac:dyDescent="0.35">
      <c r="A16" s="23" t="s">
        <v>214</v>
      </c>
      <c r="B16" s="75">
        <v>19.78798586572438</v>
      </c>
      <c r="C16" s="75">
        <v>27.380952380952383</v>
      </c>
      <c r="D16" s="75">
        <v>16.582914572864322</v>
      </c>
      <c r="E16" s="75"/>
      <c r="F16" s="75">
        <v>6.666666666666667</v>
      </c>
      <c r="G16" s="75">
        <v>10.526315789473683</v>
      </c>
      <c r="H16" s="75">
        <v>3.8461538461538463</v>
      </c>
      <c r="I16" s="75"/>
      <c r="J16" s="75">
        <v>32.941176470588232</v>
      </c>
      <c r="K16" s="75">
        <v>45.833333333333329</v>
      </c>
      <c r="L16" s="75">
        <v>27.868852459016392</v>
      </c>
      <c r="M16" s="75"/>
      <c r="N16" s="75">
        <v>23.456790123456788</v>
      </c>
      <c r="O16" s="75">
        <v>40.909090909090914</v>
      </c>
      <c r="P16" s="75">
        <v>16.949152542372879</v>
      </c>
      <c r="Q16" s="75"/>
      <c r="R16" s="75">
        <v>8.3333333333333321</v>
      </c>
      <c r="S16" s="75">
        <v>5.2631578947368416</v>
      </c>
      <c r="T16" s="75">
        <v>9.433962264150944</v>
      </c>
    </row>
    <row r="17" spans="1:28" x14ac:dyDescent="0.35">
      <c r="A17" s="96" t="s">
        <v>331</v>
      </c>
      <c r="B17" s="65" t="s">
        <v>276</v>
      </c>
      <c r="C17" s="65" t="s">
        <v>276</v>
      </c>
      <c r="D17" s="65" t="s">
        <v>276</v>
      </c>
      <c r="E17" s="65"/>
      <c r="F17" s="65" t="s">
        <v>276</v>
      </c>
      <c r="G17" s="65" t="s">
        <v>276</v>
      </c>
      <c r="H17" s="65" t="s">
        <v>276</v>
      </c>
      <c r="I17" s="65"/>
      <c r="J17" s="65" t="s">
        <v>276</v>
      </c>
      <c r="K17" s="65" t="s">
        <v>276</v>
      </c>
      <c r="L17" s="65" t="s">
        <v>276</v>
      </c>
      <c r="M17" s="65"/>
      <c r="N17" s="65" t="s">
        <v>276</v>
      </c>
      <c r="O17" s="65" t="s">
        <v>276</v>
      </c>
      <c r="P17" s="65" t="s">
        <v>276</v>
      </c>
      <c r="Q17" s="65"/>
      <c r="R17" s="65" t="s">
        <v>276</v>
      </c>
      <c r="S17" s="65" t="s">
        <v>276</v>
      </c>
      <c r="T17" s="65" t="s">
        <v>276</v>
      </c>
    </row>
    <row r="18" spans="1:28" x14ac:dyDescent="0.35">
      <c r="A18" s="97" t="s">
        <v>293</v>
      </c>
      <c r="B18" s="63">
        <v>12</v>
      </c>
      <c r="C18" s="63">
        <v>14.814814814814813</v>
      </c>
      <c r="D18" s="63">
        <v>10.95890410958904</v>
      </c>
      <c r="E18" s="63"/>
      <c r="F18" s="63">
        <v>17.647058823529413</v>
      </c>
      <c r="G18" s="63">
        <v>33.333333333333329</v>
      </c>
      <c r="H18" s="63">
        <v>9.0909090909090917</v>
      </c>
      <c r="I18" s="63"/>
      <c r="J18" s="63">
        <v>10</v>
      </c>
      <c r="K18" s="63">
        <v>14.285714285714285</v>
      </c>
      <c r="L18" s="63">
        <v>8.695652173913043</v>
      </c>
      <c r="M18" s="63"/>
      <c r="N18" s="63">
        <v>9.375</v>
      </c>
      <c r="O18" s="63">
        <v>12.5</v>
      </c>
      <c r="P18" s="63">
        <v>8.3333333333333321</v>
      </c>
      <c r="Q18" s="63"/>
      <c r="R18" s="63">
        <v>14.285714285714285</v>
      </c>
      <c r="S18" s="65" t="s">
        <v>276</v>
      </c>
      <c r="T18" s="63">
        <v>20</v>
      </c>
    </row>
    <row r="19" spans="1:28" ht="15" thickBot="1" x14ac:dyDescent="0.4">
      <c r="A19" s="98" t="s">
        <v>295</v>
      </c>
      <c r="B19" s="64">
        <v>34.645669291338585</v>
      </c>
      <c r="C19" s="64">
        <v>45.238095238095241</v>
      </c>
      <c r="D19" s="64">
        <v>29.411764705882355</v>
      </c>
      <c r="E19" s="64"/>
      <c r="F19" s="66" t="s">
        <v>276</v>
      </c>
      <c r="G19" s="66" t="s">
        <v>276</v>
      </c>
      <c r="H19" s="66" t="s">
        <v>276</v>
      </c>
      <c r="I19" s="64"/>
      <c r="J19" s="64">
        <v>59.523809523809526</v>
      </c>
      <c r="K19" s="64">
        <v>83.333333333333343</v>
      </c>
      <c r="L19" s="64">
        <v>50</v>
      </c>
      <c r="M19" s="64"/>
      <c r="N19" s="64">
        <v>48.484848484848484</v>
      </c>
      <c r="O19" s="64">
        <v>80</v>
      </c>
      <c r="P19" s="64">
        <v>34.782608695652172</v>
      </c>
      <c r="Q19" s="64"/>
      <c r="R19" s="64">
        <v>8.5714285714285712</v>
      </c>
      <c r="S19" s="64">
        <v>11.111111111111111</v>
      </c>
      <c r="T19" s="64">
        <v>7.6923076923076925</v>
      </c>
    </row>
    <row r="20" spans="1:28" x14ac:dyDescent="0.35">
      <c r="A20" s="192" t="s">
        <v>249</v>
      </c>
      <c r="B20" s="192"/>
      <c r="C20" s="192"/>
      <c r="D20" s="192"/>
      <c r="E20" s="192"/>
      <c r="F20" s="192"/>
      <c r="G20" s="192"/>
      <c r="H20" s="192"/>
      <c r="I20" s="192"/>
      <c r="J20" s="192"/>
      <c r="K20" s="192"/>
      <c r="L20" s="192"/>
      <c r="M20" s="192"/>
      <c r="N20" s="192"/>
      <c r="O20" s="192"/>
      <c r="P20" s="192"/>
      <c r="Q20" s="192"/>
      <c r="R20" s="192"/>
      <c r="S20" s="192"/>
      <c r="T20" s="192"/>
      <c r="U20" s="192"/>
      <c r="V20" s="192"/>
      <c r="W20" s="192"/>
      <c r="X20" s="192"/>
      <c r="Y20" s="192"/>
      <c r="Z20" s="192"/>
      <c r="AA20" s="192"/>
      <c r="AB20" s="192"/>
    </row>
  </sheetData>
  <mergeCells count="12">
    <mergeCell ref="R7:T7"/>
    <mergeCell ref="A5:T5"/>
    <mergeCell ref="A1:T1"/>
    <mergeCell ref="A2:T2"/>
    <mergeCell ref="V2:V3"/>
    <mergeCell ref="A3:T3"/>
    <mergeCell ref="A4:T4"/>
    <mergeCell ref="A7:A8"/>
    <mergeCell ref="B7:D7"/>
    <mergeCell ref="F7:H7"/>
    <mergeCell ref="J7:L7"/>
    <mergeCell ref="N7:P7"/>
  </mergeCells>
  <hyperlinks>
    <hyperlink ref="V2" location="INDICE!A1" display="INDICE" xr:uid="{5B79D32B-E25A-49AF-B698-4EDBAFC556D0}"/>
    <hyperlink ref="V2:V3" location="CONTENIDO!A1" display="Contenido" xr:uid="{B9264738-E5A2-4D4F-BBF1-48488780AB76}"/>
  </hyperlinks>
  <pageMargins left="0.7" right="0.7" top="0.75" bottom="0.75" header="0.3" footer="0.3"/>
  <pageSetup paperSize="9" scale="86" orientation="landscape" r:id="rId1"/>
  <ignoredErrors>
    <ignoredError sqref="C1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7EC65-E21E-4DFC-AEC3-F1FCA79581C7}">
  <sheetPr>
    <tabColor rgb="FFCFAC65"/>
    <pageSetUpPr fitToPage="1"/>
  </sheetPr>
  <dimension ref="B1:L54"/>
  <sheetViews>
    <sheetView showGridLines="0" zoomScale="70" zoomScaleNormal="70" workbookViewId="0">
      <selection activeCell="L2" sqref="L2:L3"/>
    </sheetView>
  </sheetViews>
  <sheetFormatPr baseColWidth="10" defaultColWidth="11.453125" defaultRowHeight="14.5" x14ac:dyDescent="0.35"/>
  <cols>
    <col min="2" max="10" width="11.453125" customWidth="1"/>
  </cols>
  <sheetData>
    <row r="1" spans="2:12" ht="15" thickBot="1" x14ac:dyDescent="0.4">
      <c r="L1" s="36"/>
    </row>
    <row r="2" spans="2:12" ht="15" customHeight="1" x14ac:dyDescent="0.35">
      <c r="B2" s="84"/>
      <c r="C2" s="85"/>
      <c r="D2" s="85"/>
      <c r="E2" s="85"/>
      <c r="F2" s="85"/>
      <c r="G2" s="85"/>
      <c r="H2" s="85"/>
      <c r="I2" s="85"/>
      <c r="J2" s="86"/>
      <c r="L2" s="222" t="s">
        <v>1</v>
      </c>
    </row>
    <row r="3" spans="2:12" ht="15" customHeight="1" x14ac:dyDescent="0.35">
      <c r="B3" s="87"/>
      <c r="C3" s="88"/>
      <c r="D3" s="88"/>
      <c r="E3" s="88"/>
      <c r="F3" s="88"/>
      <c r="G3" s="88"/>
      <c r="H3" s="88"/>
      <c r="I3" s="88"/>
      <c r="J3" s="89"/>
      <c r="L3" s="222"/>
    </row>
    <row r="4" spans="2:12" ht="15" customHeight="1" x14ac:dyDescent="0.35">
      <c r="B4" s="87"/>
      <c r="C4" s="88"/>
      <c r="D4" s="88"/>
      <c r="E4" s="88"/>
      <c r="F4" s="88"/>
      <c r="G4" s="88"/>
      <c r="H4" s="88"/>
      <c r="I4" s="88"/>
      <c r="J4" s="89"/>
      <c r="L4" s="36"/>
    </row>
    <row r="5" spans="2:12" ht="15" customHeight="1" x14ac:dyDescent="0.35">
      <c r="B5" s="87"/>
      <c r="C5" s="88"/>
      <c r="D5" s="88"/>
      <c r="E5" s="88"/>
      <c r="F5" s="88"/>
      <c r="G5" s="88"/>
      <c r="H5" s="88"/>
      <c r="I5" s="88"/>
      <c r="J5" s="89"/>
      <c r="L5" s="36"/>
    </row>
    <row r="6" spans="2:12" ht="15" customHeight="1" x14ac:dyDescent="0.35">
      <c r="B6" s="87"/>
      <c r="C6" s="88"/>
      <c r="D6" s="88"/>
      <c r="E6" s="88"/>
      <c r="F6" s="88"/>
      <c r="G6" s="88"/>
      <c r="H6" s="88"/>
      <c r="I6" s="88"/>
      <c r="J6" s="89"/>
      <c r="L6" s="36"/>
    </row>
    <row r="7" spans="2:12" ht="15" customHeight="1" x14ac:dyDescent="0.35">
      <c r="B7" s="87"/>
      <c r="C7" s="88"/>
      <c r="D7" s="88"/>
      <c r="E7" s="88"/>
      <c r="F7" s="88"/>
      <c r="G7" s="88"/>
      <c r="H7" s="88"/>
      <c r="I7" s="88"/>
      <c r="J7" s="89"/>
      <c r="L7" s="36"/>
    </row>
    <row r="8" spans="2:12" ht="15" customHeight="1" x14ac:dyDescent="0.35">
      <c r="B8" s="87"/>
      <c r="C8" s="88"/>
      <c r="D8" s="88"/>
      <c r="E8" s="88"/>
      <c r="F8" s="88"/>
      <c r="G8" s="88"/>
      <c r="H8" s="88"/>
      <c r="I8" s="88"/>
      <c r="J8" s="89"/>
      <c r="L8" s="36"/>
    </row>
    <row r="9" spans="2:12" ht="15" customHeight="1" x14ac:dyDescent="0.35">
      <c r="B9" s="87"/>
      <c r="C9" s="88"/>
      <c r="D9" s="88"/>
      <c r="E9" s="88"/>
      <c r="F9" s="88"/>
      <c r="G9" s="88"/>
      <c r="H9" s="88"/>
      <c r="I9" s="88"/>
      <c r="J9" s="89"/>
      <c r="L9" s="107"/>
    </row>
    <row r="10" spans="2:12" ht="15" customHeight="1" x14ac:dyDescent="0.35">
      <c r="B10" s="87"/>
      <c r="C10" s="88"/>
      <c r="D10" s="88"/>
      <c r="E10" s="88"/>
      <c r="F10" s="88"/>
      <c r="G10" s="88"/>
      <c r="H10" s="88"/>
      <c r="I10" s="88"/>
      <c r="J10" s="89"/>
      <c r="L10" s="22"/>
    </row>
    <row r="11" spans="2:12" ht="15" customHeight="1" x14ac:dyDescent="0.35">
      <c r="B11" s="87"/>
      <c r="C11" s="88"/>
      <c r="D11" s="88"/>
      <c r="E11" s="88"/>
      <c r="F11" s="88"/>
      <c r="G11" s="88"/>
      <c r="H11" s="88"/>
      <c r="I11" s="88"/>
      <c r="J11" s="89"/>
    </row>
    <row r="12" spans="2:12" ht="15" customHeight="1" x14ac:dyDescent="0.35">
      <c r="B12" s="87"/>
      <c r="C12" s="88"/>
      <c r="D12" s="88"/>
      <c r="E12" s="88"/>
      <c r="F12" s="88"/>
      <c r="G12" s="88"/>
      <c r="H12" s="88"/>
      <c r="I12" s="88"/>
      <c r="J12" s="89"/>
    </row>
    <row r="13" spans="2:12" ht="15" customHeight="1" x14ac:dyDescent="0.35">
      <c r="B13" s="87"/>
      <c r="C13" s="88"/>
      <c r="D13" s="88"/>
      <c r="E13" s="88"/>
      <c r="F13" s="88"/>
      <c r="G13" s="88"/>
      <c r="H13" s="88"/>
      <c r="I13" s="88"/>
      <c r="J13" s="89"/>
    </row>
    <row r="14" spans="2:12" ht="15" customHeight="1" x14ac:dyDescent="0.35">
      <c r="B14" s="87"/>
      <c r="C14" s="88"/>
      <c r="D14" s="88"/>
      <c r="E14" s="88"/>
      <c r="F14" s="88"/>
      <c r="G14" s="88"/>
      <c r="H14" s="88"/>
      <c r="I14" s="88"/>
      <c r="J14" s="89"/>
    </row>
    <row r="15" spans="2:12" ht="15" customHeight="1" x14ac:dyDescent="0.35">
      <c r="B15" s="219" t="s">
        <v>20</v>
      </c>
      <c r="C15" s="220"/>
      <c r="D15" s="220"/>
      <c r="E15" s="220"/>
      <c r="F15" s="220"/>
      <c r="G15" s="220"/>
      <c r="H15" s="220"/>
      <c r="I15" s="220"/>
      <c r="J15" s="221"/>
    </row>
    <row r="16" spans="2:12" ht="15" customHeight="1" x14ac:dyDescent="0.35">
      <c r="B16" s="219"/>
      <c r="C16" s="220"/>
      <c r="D16" s="220"/>
      <c r="E16" s="220"/>
      <c r="F16" s="220"/>
      <c r="G16" s="220"/>
      <c r="H16" s="220"/>
      <c r="I16" s="220"/>
      <c r="J16" s="221"/>
    </row>
    <row r="17" spans="2:12" ht="15" customHeight="1" x14ac:dyDescent="0.35">
      <c r="B17" s="219"/>
      <c r="C17" s="220"/>
      <c r="D17" s="220"/>
      <c r="E17" s="220"/>
      <c r="F17" s="220"/>
      <c r="G17" s="220"/>
      <c r="H17" s="220"/>
      <c r="I17" s="220"/>
      <c r="J17" s="221"/>
    </row>
    <row r="18" spans="2:12" ht="15" customHeight="1" x14ac:dyDescent="0.35">
      <c r="B18" s="219"/>
      <c r="C18" s="220"/>
      <c r="D18" s="220"/>
      <c r="E18" s="220"/>
      <c r="F18" s="220"/>
      <c r="G18" s="220"/>
      <c r="H18" s="220"/>
      <c r="I18" s="220"/>
      <c r="J18" s="221"/>
    </row>
    <row r="19" spans="2:12" ht="15" customHeight="1" x14ac:dyDescent="0.35">
      <c r="B19" s="219"/>
      <c r="C19" s="220"/>
      <c r="D19" s="220"/>
      <c r="E19" s="220"/>
      <c r="F19" s="220"/>
      <c r="G19" s="220"/>
      <c r="H19" s="220"/>
      <c r="I19" s="220"/>
      <c r="J19" s="221"/>
    </row>
    <row r="20" spans="2:12" ht="15" customHeight="1" x14ac:dyDescent="0.35">
      <c r="B20" s="219"/>
      <c r="C20" s="220"/>
      <c r="D20" s="220"/>
      <c r="E20" s="220"/>
      <c r="F20" s="220"/>
      <c r="G20" s="220"/>
      <c r="H20" s="220"/>
      <c r="I20" s="220"/>
      <c r="J20" s="221"/>
    </row>
    <row r="21" spans="2:12" ht="15" customHeight="1" x14ac:dyDescent="0.35">
      <c r="B21" s="219"/>
      <c r="C21" s="220"/>
      <c r="D21" s="220"/>
      <c r="E21" s="220"/>
      <c r="F21" s="220"/>
      <c r="G21" s="220"/>
      <c r="H21" s="220"/>
      <c r="I21" s="220"/>
      <c r="J21" s="221"/>
    </row>
    <row r="22" spans="2:12" ht="15" customHeight="1" x14ac:dyDescent="0.35">
      <c r="B22" s="219"/>
      <c r="C22" s="220"/>
      <c r="D22" s="220"/>
      <c r="E22" s="220"/>
      <c r="F22" s="220"/>
      <c r="G22" s="220"/>
      <c r="H22" s="220"/>
      <c r="I22" s="220"/>
      <c r="J22" s="221"/>
    </row>
    <row r="23" spans="2:12" ht="15" customHeight="1" x14ac:dyDescent="0.35">
      <c r="B23" s="219"/>
      <c r="C23" s="220"/>
      <c r="D23" s="220"/>
      <c r="E23" s="220"/>
      <c r="F23" s="220"/>
      <c r="G23" s="220"/>
      <c r="H23" s="220"/>
      <c r="I23" s="220"/>
      <c r="J23" s="221"/>
    </row>
    <row r="24" spans="2:12" ht="15" customHeight="1" x14ac:dyDescent="0.35">
      <c r="B24" s="219"/>
      <c r="C24" s="220"/>
      <c r="D24" s="220"/>
      <c r="E24" s="220"/>
      <c r="F24" s="220"/>
      <c r="G24" s="220"/>
      <c r="H24" s="220"/>
      <c r="I24" s="220"/>
      <c r="J24" s="221"/>
    </row>
    <row r="25" spans="2:12" ht="15" customHeight="1" x14ac:dyDescent="0.35">
      <c r="B25" s="219"/>
      <c r="C25" s="220"/>
      <c r="D25" s="220"/>
      <c r="E25" s="220"/>
      <c r="F25" s="220"/>
      <c r="G25" s="220"/>
      <c r="H25" s="220"/>
      <c r="I25" s="220"/>
      <c r="J25" s="221"/>
    </row>
    <row r="26" spans="2:12" ht="15" customHeight="1" x14ac:dyDescent="0.35">
      <c r="B26" s="219"/>
      <c r="C26" s="220"/>
      <c r="D26" s="220"/>
      <c r="E26" s="220"/>
      <c r="F26" s="220"/>
      <c r="G26" s="220"/>
      <c r="H26" s="220"/>
      <c r="I26" s="220"/>
      <c r="J26" s="221"/>
    </row>
    <row r="27" spans="2:12" ht="15" customHeight="1" x14ac:dyDescent="0.35">
      <c r="B27" s="219"/>
      <c r="C27" s="220"/>
      <c r="D27" s="220"/>
      <c r="E27" s="220"/>
      <c r="F27" s="220"/>
      <c r="G27" s="220"/>
      <c r="H27" s="220"/>
      <c r="I27" s="220"/>
      <c r="J27" s="221"/>
    </row>
    <row r="28" spans="2:12" ht="15" customHeight="1" x14ac:dyDescent="0.35">
      <c r="B28" s="219"/>
      <c r="C28" s="220"/>
      <c r="D28" s="220"/>
      <c r="E28" s="220"/>
      <c r="F28" s="220"/>
      <c r="G28" s="220"/>
      <c r="H28" s="220"/>
      <c r="I28" s="220"/>
      <c r="J28" s="221"/>
      <c r="L28" s="107"/>
    </row>
    <row r="29" spans="2:12" ht="15" customHeight="1" x14ac:dyDescent="0.35">
      <c r="B29" s="219"/>
      <c r="C29" s="220"/>
      <c r="D29" s="220"/>
      <c r="E29" s="220"/>
      <c r="F29" s="220"/>
      <c r="G29" s="220"/>
      <c r="H29" s="220"/>
      <c r="I29" s="220"/>
      <c r="J29" s="221"/>
      <c r="L29" s="107"/>
    </row>
    <row r="30" spans="2:12" ht="15" customHeight="1" x14ac:dyDescent="0.35">
      <c r="B30" s="219"/>
      <c r="C30" s="220"/>
      <c r="D30" s="220"/>
      <c r="E30" s="220"/>
      <c r="F30" s="220"/>
      <c r="G30" s="220"/>
      <c r="H30" s="220"/>
      <c r="I30" s="220"/>
      <c r="J30" s="221"/>
      <c r="L30" s="107"/>
    </row>
    <row r="31" spans="2:12" ht="15" customHeight="1" x14ac:dyDescent="0.35">
      <c r="B31" s="87"/>
      <c r="C31" s="88"/>
      <c r="D31" s="88"/>
      <c r="E31" s="88"/>
      <c r="F31" s="88"/>
      <c r="G31" s="88"/>
      <c r="H31" s="88"/>
      <c r="I31" s="88"/>
      <c r="J31" s="89"/>
      <c r="L31" s="107"/>
    </row>
    <row r="32" spans="2:12" ht="15" customHeight="1" x14ac:dyDescent="0.35">
      <c r="B32" s="87"/>
      <c r="C32" s="88"/>
      <c r="D32" s="88"/>
      <c r="E32" s="88"/>
      <c r="F32" s="88"/>
      <c r="G32" s="88"/>
      <c r="H32" s="88"/>
      <c r="I32" s="88"/>
      <c r="J32" s="89"/>
      <c r="L32" s="107"/>
    </row>
    <row r="33" spans="2:12" ht="15" customHeight="1" x14ac:dyDescent="0.35">
      <c r="B33" s="87"/>
      <c r="C33" s="88"/>
      <c r="D33" s="88"/>
      <c r="E33" s="88"/>
      <c r="F33" s="88"/>
      <c r="G33" s="88"/>
      <c r="H33" s="88"/>
      <c r="I33" s="88"/>
      <c r="J33" s="89"/>
      <c r="L33" s="107"/>
    </row>
    <row r="34" spans="2:12" ht="15" customHeight="1" x14ac:dyDescent="0.35">
      <c r="B34" s="87"/>
      <c r="C34" s="88"/>
      <c r="D34" s="88"/>
      <c r="E34" s="88"/>
      <c r="F34" s="88"/>
      <c r="G34" s="88"/>
      <c r="H34" s="88"/>
      <c r="I34" s="88"/>
      <c r="J34" s="89"/>
      <c r="L34" s="107"/>
    </row>
    <row r="35" spans="2:12" ht="15" customHeight="1" x14ac:dyDescent="0.35">
      <c r="B35" s="87"/>
      <c r="C35" s="88"/>
      <c r="D35" s="88"/>
      <c r="E35" s="88"/>
      <c r="F35" s="88"/>
      <c r="G35" s="88"/>
      <c r="H35" s="88"/>
      <c r="I35" s="88"/>
      <c r="J35" s="89"/>
      <c r="L35" s="107"/>
    </row>
    <row r="36" spans="2:12" ht="15" customHeight="1" x14ac:dyDescent="0.35">
      <c r="B36" s="87"/>
      <c r="C36" s="88"/>
      <c r="D36" s="88"/>
      <c r="E36" s="88"/>
      <c r="F36" s="88"/>
      <c r="G36" s="88"/>
      <c r="H36" s="88"/>
      <c r="I36" s="88"/>
      <c r="J36" s="89"/>
      <c r="L36" s="107"/>
    </row>
    <row r="37" spans="2:12" ht="15" customHeight="1" x14ac:dyDescent="0.35">
      <c r="B37" s="87"/>
      <c r="C37" s="88"/>
      <c r="D37" s="88"/>
      <c r="E37" s="88"/>
      <c r="F37" s="88"/>
      <c r="G37" s="88"/>
      <c r="H37" s="88"/>
      <c r="I37" s="88"/>
      <c r="J37" s="89"/>
      <c r="L37" s="107"/>
    </row>
    <row r="38" spans="2:12" ht="15" customHeight="1" x14ac:dyDescent="0.35">
      <c r="B38" s="87"/>
      <c r="C38" s="88"/>
      <c r="D38" s="88"/>
      <c r="E38" s="88"/>
      <c r="F38" s="88"/>
      <c r="G38" s="88"/>
      <c r="H38" s="88"/>
      <c r="I38" s="88"/>
      <c r="J38" s="89"/>
      <c r="L38" s="107"/>
    </row>
    <row r="39" spans="2:12" ht="15" customHeight="1" x14ac:dyDescent="0.35">
      <c r="B39" s="87"/>
      <c r="C39" s="88"/>
      <c r="D39" s="88"/>
      <c r="E39" s="88"/>
      <c r="F39" s="88"/>
      <c r="G39" s="88"/>
      <c r="H39" s="88"/>
      <c r="I39" s="88"/>
      <c r="J39" s="89"/>
      <c r="L39" s="107"/>
    </row>
    <row r="40" spans="2:12" ht="15" customHeight="1" x14ac:dyDescent="0.35">
      <c r="B40" s="87"/>
      <c r="C40" s="88"/>
      <c r="D40" s="88"/>
      <c r="E40" s="88"/>
      <c r="F40" s="88"/>
      <c r="G40" s="88"/>
      <c r="H40" s="88"/>
      <c r="I40" s="88"/>
      <c r="J40" s="89"/>
      <c r="L40" s="107"/>
    </row>
    <row r="41" spans="2:12" ht="15" customHeight="1" x14ac:dyDescent="0.35">
      <c r="B41" s="87"/>
      <c r="C41" s="88"/>
      <c r="D41" s="88"/>
      <c r="E41" s="88"/>
      <c r="F41" s="88"/>
      <c r="G41" s="88"/>
      <c r="H41" s="88"/>
      <c r="I41" s="88"/>
      <c r="J41" s="89"/>
      <c r="L41" s="107"/>
    </row>
    <row r="42" spans="2:12" ht="15" customHeight="1" x14ac:dyDescent="0.35">
      <c r="B42" s="87"/>
      <c r="C42" s="88"/>
      <c r="D42" s="88"/>
      <c r="E42" s="88"/>
      <c r="F42" s="88"/>
      <c r="G42" s="88"/>
      <c r="H42" s="88"/>
      <c r="I42" s="88"/>
      <c r="J42" s="89"/>
      <c r="L42" s="107"/>
    </row>
    <row r="43" spans="2:12" ht="15" customHeight="1" x14ac:dyDescent="0.35">
      <c r="B43" s="87"/>
      <c r="C43" s="88"/>
      <c r="D43" s="88"/>
      <c r="E43" s="88"/>
      <c r="F43" s="88"/>
      <c r="G43" s="88"/>
      <c r="H43" s="88"/>
      <c r="I43" s="88"/>
      <c r="J43" s="89"/>
      <c r="L43" s="107"/>
    </row>
    <row r="44" spans="2:12" ht="15" customHeight="1" x14ac:dyDescent="0.35">
      <c r="B44" s="87"/>
      <c r="C44" s="88"/>
      <c r="D44" s="88"/>
      <c r="E44" s="88"/>
      <c r="F44" s="88"/>
      <c r="G44" s="88"/>
      <c r="H44" s="88"/>
      <c r="I44" s="88"/>
      <c r="J44" s="89"/>
    </row>
    <row r="45" spans="2:12" ht="15" customHeight="1" x14ac:dyDescent="0.35">
      <c r="B45" s="87"/>
      <c r="C45" s="88"/>
      <c r="D45" s="88"/>
      <c r="E45" s="88"/>
      <c r="F45" s="88"/>
      <c r="G45" s="88"/>
      <c r="H45" s="88"/>
      <c r="I45" s="88"/>
      <c r="J45" s="89"/>
    </row>
    <row r="46" spans="2:12" ht="15" customHeight="1" x14ac:dyDescent="0.35">
      <c r="B46" s="87"/>
      <c r="C46" s="88"/>
      <c r="D46" s="88"/>
      <c r="E46" s="88"/>
      <c r="F46" s="88"/>
      <c r="G46" s="88"/>
      <c r="H46" s="88"/>
      <c r="I46" s="88"/>
      <c r="J46" s="89"/>
    </row>
    <row r="47" spans="2:12" ht="15" customHeight="1" x14ac:dyDescent="0.35">
      <c r="B47" s="87"/>
      <c r="C47" s="88"/>
      <c r="D47" s="88"/>
      <c r="E47" s="88"/>
      <c r="F47" s="88"/>
      <c r="G47" s="88"/>
      <c r="H47" s="88"/>
      <c r="I47" s="88"/>
      <c r="J47" s="89"/>
    </row>
    <row r="48" spans="2:12" ht="15" customHeight="1" x14ac:dyDescent="0.35">
      <c r="B48" s="87"/>
      <c r="C48" s="88"/>
      <c r="D48" s="88"/>
      <c r="E48" s="88"/>
      <c r="F48" s="88"/>
      <c r="G48" s="88"/>
      <c r="H48" s="88"/>
      <c r="I48" s="88"/>
      <c r="J48" s="89"/>
    </row>
    <row r="49" spans="2:10" ht="15" customHeight="1" x14ac:dyDescent="0.35">
      <c r="B49" s="87"/>
      <c r="C49" s="88"/>
      <c r="D49" s="88"/>
      <c r="E49" s="88"/>
      <c r="F49" s="88"/>
      <c r="G49" s="88"/>
      <c r="H49" s="88"/>
      <c r="I49" s="88"/>
      <c r="J49" s="89"/>
    </row>
    <row r="50" spans="2:10" ht="15" customHeight="1" x14ac:dyDescent="0.35">
      <c r="B50" s="87"/>
      <c r="C50" s="88"/>
      <c r="D50" s="88"/>
      <c r="E50" s="88"/>
      <c r="F50" s="88"/>
      <c r="G50" s="88"/>
      <c r="H50" s="88"/>
      <c r="I50" s="88"/>
      <c r="J50" s="89"/>
    </row>
    <row r="51" spans="2:10" ht="15" customHeight="1" x14ac:dyDescent="0.35">
      <c r="B51" s="87"/>
      <c r="C51" s="88"/>
      <c r="D51" s="88"/>
      <c r="E51" s="88"/>
      <c r="F51" s="88"/>
      <c r="G51" s="88"/>
      <c r="H51" s="88"/>
      <c r="I51" s="88"/>
      <c r="J51" s="89"/>
    </row>
    <row r="52" spans="2:10" ht="15" customHeight="1" x14ac:dyDescent="0.35">
      <c r="B52" s="87"/>
      <c r="C52" s="88"/>
      <c r="D52" s="88"/>
      <c r="E52" s="88"/>
      <c r="F52" s="88"/>
      <c r="G52" s="88"/>
      <c r="H52" s="88"/>
      <c r="I52" s="88"/>
      <c r="J52" s="89"/>
    </row>
    <row r="53" spans="2:10" ht="15" customHeight="1" x14ac:dyDescent="0.35">
      <c r="B53" s="87"/>
      <c r="C53" s="88"/>
      <c r="D53" s="88"/>
      <c r="E53" s="88"/>
      <c r="F53" s="88"/>
      <c r="G53" s="88"/>
      <c r="H53" s="88"/>
      <c r="I53" s="88"/>
      <c r="J53" s="89"/>
    </row>
    <row r="54" spans="2:10" ht="15" customHeight="1" thickBot="1" x14ac:dyDescent="0.4">
      <c r="B54" s="90"/>
      <c r="C54" s="91"/>
      <c r="D54" s="91"/>
      <c r="E54" s="91"/>
      <c r="F54" s="91"/>
      <c r="G54" s="91"/>
      <c r="H54" s="91"/>
      <c r="I54" s="91"/>
      <c r="J54" s="92"/>
    </row>
  </sheetData>
  <mergeCells count="2">
    <mergeCell ref="B15:J30"/>
    <mergeCell ref="L2:L3"/>
  </mergeCells>
  <hyperlinks>
    <hyperlink ref="L2" location="INDICE!A1" display="INDICE" xr:uid="{2E350B13-43FB-4EA9-99AD-C4EE13C60727}"/>
    <hyperlink ref="L2:L3" location="CONTENIDO!A1" display="Contenido" xr:uid="{C40200C3-1CCF-41E3-BD5F-E577851914D5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61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BF9A1C-26DC-44D8-A8C4-073F7A03952E}">
  <sheetPr>
    <tabColor rgb="FFCFAC65"/>
    <pageSetUpPr fitToPage="1"/>
  </sheetPr>
  <dimension ref="B1:L54"/>
  <sheetViews>
    <sheetView showGridLines="0" zoomScale="70" zoomScaleNormal="70" workbookViewId="0">
      <selection activeCell="L2" sqref="L2:L3"/>
    </sheetView>
  </sheetViews>
  <sheetFormatPr baseColWidth="10" defaultColWidth="11.453125" defaultRowHeight="14.5" x14ac:dyDescent="0.35"/>
  <cols>
    <col min="2" max="10" width="11.453125" customWidth="1"/>
  </cols>
  <sheetData>
    <row r="1" spans="2:12" ht="15" thickBot="1" x14ac:dyDescent="0.4">
      <c r="L1" s="36"/>
    </row>
    <row r="2" spans="2:12" ht="15" customHeight="1" x14ac:dyDescent="0.35">
      <c r="B2" s="84"/>
      <c r="C2" s="85"/>
      <c r="D2" s="85"/>
      <c r="E2" s="85"/>
      <c r="F2" s="85"/>
      <c r="G2" s="85"/>
      <c r="H2" s="85"/>
      <c r="I2" s="85"/>
      <c r="J2" s="86"/>
      <c r="L2" s="222" t="s">
        <v>1</v>
      </c>
    </row>
    <row r="3" spans="2:12" ht="15" customHeight="1" x14ac:dyDescent="0.35">
      <c r="B3" s="87"/>
      <c r="C3" s="88"/>
      <c r="D3" s="88"/>
      <c r="E3" s="88"/>
      <c r="F3" s="88"/>
      <c r="G3" s="88"/>
      <c r="H3" s="88"/>
      <c r="I3" s="88"/>
      <c r="J3" s="89"/>
      <c r="L3" s="222"/>
    </row>
    <row r="4" spans="2:12" ht="15" customHeight="1" x14ac:dyDescent="0.35">
      <c r="B4" s="87"/>
      <c r="C4" s="88"/>
      <c r="D4" s="88"/>
      <c r="E4" s="88"/>
      <c r="F4" s="88"/>
      <c r="G4" s="88"/>
      <c r="H4" s="88"/>
      <c r="I4" s="88"/>
      <c r="J4" s="89"/>
      <c r="L4" s="36"/>
    </row>
    <row r="5" spans="2:12" ht="15" customHeight="1" x14ac:dyDescent="0.35">
      <c r="B5" s="87"/>
      <c r="C5" s="88"/>
      <c r="D5" s="88"/>
      <c r="E5" s="88"/>
      <c r="F5" s="88"/>
      <c r="G5" s="88"/>
      <c r="H5" s="88"/>
      <c r="I5" s="88"/>
      <c r="J5" s="89"/>
      <c r="L5" s="36"/>
    </row>
    <row r="6" spans="2:12" ht="15" customHeight="1" x14ac:dyDescent="0.35">
      <c r="B6" s="87"/>
      <c r="C6" s="88"/>
      <c r="D6" s="88"/>
      <c r="E6" s="88"/>
      <c r="F6" s="88"/>
      <c r="G6" s="88"/>
      <c r="H6" s="88"/>
      <c r="I6" s="88"/>
      <c r="J6" s="89"/>
      <c r="L6" s="36"/>
    </row>
    <row r="7" spans="2:12" ht="15" customHeight="1" x14ac:dyDescent="0.35">
      <c r="B7" s="87"/>
      <c r="C7" s="88"/>
      <c r="D7" s="88"/>
      <c r="E7" s="88"/>
      <c r="F7" s="88"/>
      <c r="G7" s="88"/>
      <c r="H7" s="88"/>
      <c r="I7" s="88"/>
      <c r="J7" s="89"/>
      <c r="L7" s="36"/>
    </row>
    <row r="8" spans="2:12" ht="15" customHeight="1" x14ac:dyDescent="0.35">
      <c r="B8" s="87"/>
      <c r="C8" s="88"/>
      <c r="D8" s="88"/>
      <c r="E8" s="88"/>
      <c r="F8" s="88"/>
      <c r="G8" s="88"/>
      <c r="H8" s="88"/>
      <c r="I8" s="88"/>
      <c r="J8" s="89"/>
      <c r="L8" s="36"/>
    </row>
    <row r="9" spans="2:12" ht="15" customHeight="1" x14ac:dyDescent="0.35">
      <c r="B9" s="87"/>
      <c r="C9" s="88"/>
      <c r="D9" s="88"/>
      <c r="E9" s="88"/>
      <c r="F9" s="88"/>
      <c r="G9" s="88"/>
      <c r="H9" s="88"/>
      <c r="I9" s="88"/>
      <c r="J9" s="89"/>
      <c r="L9" s="107"/>
    </row>
    <row r="10" spans="2:12" ht="15" customHeight="1" x14ac:dyDescent="0.35">
      <c r="B10" s="87"/>
      <c r="C10" s="88"/>
      <c r="D10" s="88"/>
      <c r="E10" s="88"/>
      <c r="F10" s="88"/>
      <c r="G10" s="88"/>
      <c r="H10" s="88"/>
      <c r="I10" s="88"/>
      <c r="J10" s="89"/>
      <c r="L10" s="22"/>
    </row>
    <row r="11" spans="2:12" ht="15" customHeight="1" x14ac:dyDescent="0.35">
      <c r="B11" s="87"/>
      <c r="C11" s="88"/>
      <c r="D11" s="88"/>
      <c r="E11" s="88"/>
      <c r="F11" s="88"/>
      <c r="G11" s="88"/>
      <c r="H11" s="88"/>
      <c r="I11" s="88"/>
      <c r="J11" s="89"/>
    </row>
    <row r="12" spans="2:12" ht="15" customHeight="1" x14ac:dyDescent="0.35">
      <c r="B12" s="87"/>
      <c r="C12" s="88"/>
      <c r="D12" s="88"/>
      <c r="E12" s="88"/>
      <c r="F12" s="88"/>
      <c r="G12" s="88"/>
      <c r="H12" s="88"/>
      <c r="I12" s="88"/>
      <c r="J12" s="89"/>
    </row>
    <row r="13" spans="2:12" ht="15" customHeight="1" x14ac:dyDescent="0.35">
      <c r="B13" s="87"/>
      <c r="C13" s="88"/>
      <c r="D13" s="88"/>
      <c r="E13" s="88"/>
      <c r="F13" s="88"/>
      <c r="G13" s="88"/>
      <c r="H13" s="88"/>
      <c r="I13" s="88"/>
      <c r="J13" s="89"/>
    </row>
    <row r="14" spans="2:12" ht="15" customHeight="1" x14ac:dyDescent="0.35">
      <c r="B14" s="87"/>
      <c r="C14" s="88"/>
      <c r="D14" s="88"/>
      <c r="E14" s="88"/>
      <c r="F14" s="88"/>
      <c r="G14" s="88"/>
      <c r="H14" s="88"/>
      <c r="I14" s="88"/>
      <c r="J14" s="89"/>
    </row>
    <row r="15" spans="2:12" ht="15" customHeight="1" x14ac:dyDescent="0.35">
      <c r="B15" s="237" t="s">
        <v>92</v>
      </c>
      <c r="C15" s="238"/>
      <c r="D15" s="238"/>
      <c r="E15" s="238"/>
      <c r="F15" s="238"/>
      <c r="G15" s="238"/>
      <c r="H15" s="238"/>
      <c r="I15" s="238"/>
      <c r="J15" s="239"/>
    </row>
    <row r="16" spans="2:12" ht="15" customHeight="1" x14ac:dyDescent="0.35">
      <c r="B16" s="240"/>
      <c r="C16" s="238"/>
      <c r="D16" s="238"/>
      <c r="E16" s="238"/>
      <c r="F16" s="238"/>
      <c r="G16" s="238"/>
      <c r="H16" s="238"/>
      <c r="I16" s="238"/>
      <c r="J16" s="239"/>
    </row>
    <row r="17" spans="2:12" ht="15" customHeight="1" x14ac:dyDescent="0.35">
      <c r="B17" s="240"/>
      <c r="C17" s="238"/>
      <c r="D17" s="238"/>
      <c r="E17" s="238"/>
      <c r="F17" s="238"/>
      <c r="G17" s="238"/>
      <c r="H17" s="238"/>
      <c r="I17" s="238"/>
      <c r="J17" s="239"/>
    </row>
    <row r="18" spans="2:12" ht="15" customHeight="1" x14ac:dyDescent="0.35">
      <c r="B18" s="240"/>
      <c r="C18" s="238"/>
      <c r="D18" s="238"/>
      <c r="E18" s="238"/>
      <c r="F18" s="238"/>
      <c r="G18" s="238"/>
      <c r="H18" s="238"/>
      <c r="I18" s="238"/>
      <c r="J18" s="239"/>
    </row>
    <row r="19" spans="2:12" ht="15" customHeight="1" x14ac:dyDescent="0.35">
      <c r="B19" s="240"/>
      <c r="C19" s="238"/>
      <c r="D19" s="238"/>
      <c r="E19" s="238"/>
      <c r="F19" s="238"/>
      <c r="G19" s="238"/>
      <c r="H19" s="238"/>
      <c r="I19" s="238"/>
      <c r="J19" s="239"/>
    </row>
    <row r="20" spans="2:12" ht="15" customHeight="1" x14ac:dyDescent="0.35">
      <c r="B20" s="240"/>
      <c r="C20" s="238"/>
      <c r="D20" s="238"/>
      <c r="E20" s="238"/>
      <c r="F20" s="238"/>
      <c r="G20" s="238"/>
      <c r="H20" s="238"/>
      <c r="I20" s="238"/>
      <c r="J20" s="239"/>
    </row>
    <row r="21" spans="2:12" ht="15" customHeight="1" x14ac:dyDescent="0.35">
      <c r="B21" s="240"/>
      <c r="C21" s="238"/>
      <c r="D21" s="238"/>
      <c r="E21" s="238"/>
      <c r="F21" s="238"/>
      <c r="G21" s="238"/>
      <c r="H21" s="238"/>
      <c r="I21" s="238"/>
      <c r="J21" s="239"/>
    </row>
    <row r="22" spans="2:12" ht="15" customHeight="1" x14ac:dyDescent="0.35">
      <c r="B22" s="240"/>
      <c r="C22" s="238"/>
      <c r="D22" s="238"/>
      <c r="E22" s="238"/>
      <c r="F22" s="238"/>
      <c r="G22" s="238"/>
      <c r="H22" s="238"/>
      <c r="I22" s="238"/>
      <c r="J22" s="239"/>
    </row>
    <row r="23" spans="2:12" ht="15" customHeight="1" x14ac:dyDescent="0.35">
      <c r="B23" s="240"/>
      <c r="C23" s="238"/>
      <c r="D23" s="238"/>
      <c r="E23" s="238"/>
      <c r="F23" s="238"/>
      <c r="G23" s="238"/>
      <c r="H23" s="238"/>
      <c r="I23" s="238"/>
      <c r="J23" s="239"/>
    </row>
    <row r="24" spans="2:12" ht="15" customHeight="1" x14ac:dyDescent="0.35">
      <c r="B24" s="240"/>
      <c r="C24" s="238"/>
      <c r="D24" s="238"/>
      <c r="E24" s="238"/>
      <c r="F24" s="238"/>
      <c r="G24" s="238"/>
      <c r="H24" s="238"/>
      <c r="I24" s="238"/>
      <c r="J24" s="239"/>
    </row>
    <row r="25" spans="2:12" ht="15" customHeight="1" x14ac:dyDescent="0.35">
      <c r="B25" s="240"/>
      <c r="C25" s="238"/>
      <c r="D25" s="238"/>
      <c r="E25" s="238"/>
      <c r="F25" s="238"/>
      <c r="G25" s="238"/>
      <c r="H25" s="238"/>
      <c r="I25" s="238"/>
      <c r="J25" s="239"/>
    </row>
    <row r="26" spans="2:12" ht="15" customHeight="1" x14ac:dyDescent="0.35">
      <c r="B26" s="240"/>
      <c r="C26" s="238"/>
      <c r="D26" s="238"/>
      <c r="E26" s="238"/>
      <c r="F26" s="238"/>
      <c r="G26" s="238"/>
      <c r="H26" s="238"/>
      <c r="I26" s="238"/>
      <c r="J26" s="239"/>
    </row>
    <row r="27" spans="2:12" ht="15" customHeight="1" x14ac:dyDescent="0.35">
      <c r="B27" s="240"/>
      <c r="C27" s="238"/>
      <c r="D27" s="238"/>
      <c r="E27" s="238"/>
      <c r="F27" s="238"/>
      <c r="G27" s="238"/>
      <c r="H27" s="238"/>
      <c r="I27" s="238"/>
      <c r="J27" s="239"/>
    </row>
    <row r="28" spans="2:12" ht="15" customHeight="1" x14ac:dyDescent="0.35">
      <c r="B28" s="240"/>
      <c r="C28" s="238"/>
      <c r="D28" s="238"/>
      <c r="E28" s="238"/>
      <c r="F28" s="238"/>
      <c r="G28" s="238"/>
      <c r="H28" s="238"/>
      <c r="I28" s="238"/>
      <c r="J28" s="239"/>
      <c r="L28" s="107"/>
    </row>
    <row r="29" spans="2:12" ht="15" customHeight="1" x14ac:dyDescent="0.35">
      <c r="B29" s="240"/>
      <c r="C29" s="238"/>
      <c r="D29" s="238"/>
      <c r="E29" s="238"/>
      <c r="F29" s="238"/>
      <c r="G29" s="238"/>
      <c r="H29" s="238"/>
      <c r="I29" s="238"/>
      <c r="J29" s="239"/>
      <c r="L29" s="107"/>
    </row>
    <row r="30" spans="2:12" ht="15" customHeight="1" x14ac:dyDescent="0.35">
      <c r="B30" s="240"/>
      <c r="C30" s="238"/>
      <c r="D30" s="238"/>
      <c r="E30" s="238"/>
      <c r="F30" s="238"/>
      <c r="G30" s="238"/>
      <c r="H30" s="238"/>
      <c r="I30" s="238"/>
      <c r="J30" s="239"/>
      <c r="L30" s="107"/>
    </row>
    <row r="31" spans="2:12" ht="15" customHeight="1" x14ac:dyDescent="0.35">
      <c r="B31" s="87"/>
      <c r="C31" s="88"/>
      <c r="D31" s="88"/>
      <c r="E31" s="88"/>
      <c r="F31" s="88"/>
      <c r="G31" s="88"/>
      <c r="H31" s="88"/>
      <c r="I31" s="88"/>
      <c r="J31" s="89"/>
      <c r="L31" s="107"/>
    </row>
    <row r="32" spans="2:12" ht="15" customHeight="1" x14ac:dyDescent="0.35">
      <c r="B32" s="87"/>
      <c r="C32" s="88"/>
      <c r="D32" s="88"/>
      <c r="E32" s="88"/>
      <c r="F32" s="88"/>
      <c r="G32" s="88"/>
      <c r="H32" s="88"/>
      <c r="I32" s="88"/>
      <c r="J32" s="89"/>
      <c r="L32" s="107"/>
    </row>
    <row r="33" spans="2:12" ht="15" customHeight="1" x14ac:dyDescent="0.35">
      <c r="B33" s="87"/>
      <c r="C33" s="88"/>
      <c r="D33" s="88"/>
      <c r="E33" s="88"/>
      <c r="F33" s="88"/>
      <c r="G33" s="88"/>
      <c r="H33" s="88"/>
      <c r="I33" s="88"/>
      <c r="J33" s="89"/>
      <c r="L33" s="107"/>
    </row>
    <row r="34" spans="2:12" ht="15" customHeight="1" x14ac:dyDescent="0.35">
      <c r="B34" s="87"/>
      <c r="C34" s="88"/>
      <c r="D34" s="88"/>
      <c r="E34" s="88"/>
      <c r="F34" s="88"/>
      <c r="G34" s="88"/>
      <c r="H34" s="88"/>
      <c r="I34" s="88"/>
      <c r="J34" s="89"/>
      <c r="L34" s="107"/>
    </row>
    <row r="35" spans="2:12" ht="15" customHeight="1" x14ac:dyDescent="0.35">
      <c r="B35" s="87"/>
      <c r="C35" s="88"/>
      <c r="D35" s="88"/>
      <c r="E35" s="88"/>
      <c r="F35" s="88"/>
      <c r="G35" s="88"/>
      <c r="H35" s="88"/>
      <c r="I35" s="88"/>
      <c r="J35" s="89"/>
      <c r="L35" s="107"/>
    </row>
    <row r="36" spans="2:12" ht="15" customHeight="1" x14ac:dyDescent="0.35">
      <c r="B36" s="87"/>
      <c r="C36" s="88"/>
      <c r="D36" s="88"/>
      <c r="E36" s="88"/>
      <c r="F36" s="88"/>
      <c r="G36" s="88"/>
      <c r="H36" s="88"/>
      <c r="I36" s="88"/>
      <c r="J36" s="89"/>
      <c r="L36" s="107"/>
    </row>
    <row r="37" spans="2:12" ht="15" customHeight="1" x14ac:dyDescent="0.35">
      <c r="B37" s="87"/>
      <c r="C37" s="88"/>
      <c r="D37" s="88"/>
      <c r="E37" s="88"/>
      <c r="F37" s="88"/>
      <c r="G37" s="88"/>
      <c r="H37" s="88"/>
      <c r="I37" s="88"/>
      <c r="J37" s="89"/>
      <c r="L37" s="107"/>
    </row>
    <row r="38" spans="2:12" ht="15" customHeight="1" x14ac:dyDescent="0.35">
      <c r="B38" s="87"/>
      <c r="C38" s="88"/>
      <c r="D38" s="88"/>
      <c r="E38" s="88"/>
      <c r="F38" s="88"/>
      <c r="G38" s="88"/>
      <c r="H38" s="88"/>
      <c r="I38" s="88"/>
      <c r="J38" s="89"/>
      <c r="L38" s="107"/>
    </row>
    <row r="39" spans="2:12" ht="15" customHeight="1" x14ac:dyDescent="0.35">
      <c r="B39" s="87"/>
      <c r="C39" s="88"/>
      <c r="D39" s="88"/>
      <c r="E39" s="88"/>
      <c r="F39" s="88"/>
      <c r="G39" s="88"/>
      <c r="H39" s="88"/>
      <c r="I39" s="88"/>
      <c r="J39" s="89"/>
      <c r="L39" s="107"/>
    </row>
    <row r="40" spans="2:12" ht="15" customHeight="1" x14ac:dyDescent="0.35">
      <c r="B40" s="87"/>
      <c r="C40" s="88"/>
      <c r="D40" s="88"/>
      <c r="E40" s="88"/>
      <c r="F40" s="88"/>
      <c r="G40" s="88"/>
      <c r="H40" s="88"/>
      <c r="I40" s="88"/>
      <c r="J40" s="89"/>
      <c r="L40" s="107"/>
    </row>
    <row r="41" spans="2:12" ht="15" customHeight="1" x14ac:dyDescent="0.35">
      <c r="B41" s="87"/>
      <c r="C41" s="88"/>
      <c r="D41" s="88"/>
      <c r="E41" s="88"/>
      <c r="F41" s="88"/>
      <c r="G41" s="88"/>
      <c r="H41" s="88"/>
      <c r="I41" s="88"/>
      <c r="J41" s="89"/>
      <c r="L41" s="107"/>
    </row>
    <row r="42" spans="2:12" ht="15" customHeight="1" x14ac:dyDescent="0.35">
      <c r="B42" s="87"/>
      <c r="C42" s="88"/>
      <c r="D42" s="88"/>
      <c r="E42" s="88"/>
      <c r="F42" s="88"/>
      <c r="G42" s="88"/>
      <c r="H42" s="88"/>
      <c r="I42" s="88"/>
      <c r="J42" s="89"/>
      <c r="L42" s="107"/>
    </row>
    <row r="43" spans="2:12" ht="15" customHeight="1" x14ac:dyDescent="0.35">
      <c r="B43" s="87"/>
      <c r="C43" s="88"/>
      <c r="D43" s="88"/>
      <c r="E43" s="88"/>
      <c r="F43" s="88"/>
      <c r="G43" s="88"/>
      <c r="H43" s="88"/>
      <c r="I43" s="88"/>
      <c r="J43" s="89"/>
      <c r="L43" s="107"/>
    </row>
    <row r="44" spans="2:12" ht="15" customHeight="1" x14ac:dyDescent="0.35">
      <c r="B44" s="87"/>
      <c r="C44" s="88"/>
      <c r="D44" s="88"/>
      <c r="E44" s="88"/>
      <c r="F44" s="88"/>
      <c r="G44" s="88"/>
      <c r="H44" s="88"/>
      <c r="I44" s="88"/>
      <c r="J44" s="89"/>
    </row>
    <row r="45" spans="2:12" ht="15" customHeight="1" x14ac:dyDescent="0.35">
      <c r="B45" s="87"/>
      <c r="C45" s="88"/>
      <c r="D45" s="88"/>
      <c r="E45" s="88"/>
      <c r="F45" s="88"/>
      <c r="G45" s="88"/>
      <c r="H45" s="88"/>
      <c r="I45" s="88"/>
      <c r="J45" s="89"/>
    </row>
    <row r="46" spans="2:12" ht="15" customHeight="1" x14ac:dyDescent="0.35">
      <c r="B46" s="87"/>
      <c r="C46" s="88"/>
      <c r="D46" s="88"/>
      <c r="E46" s="88"/>
      <c r="F46" s="88"/>
      <c r="G46" s="88"/>
      <c r="H46" s="88"/>
      <c r="I46" s="88"/>
      <c r="J46" s="89"/>
    </row>
    <row r="47" spans="2:12" ht="15" customHeight="1" x14ac:dyDescent="0.35">
      <c r="B47" s="87"/>
      <c r="C47" s="88"/>
      <c r="D47" s="88"/>
      <c r="E47" s="88"/>
      <c r="F47" s="88"/>
      <c r="G47" s="88"/>
      <c r="H47" s="88"/>
      <c r="I47" s="88"/>
      <c r="J47" s="89"/>
    </row>
    <row r="48" spans="2:12" ht="15" customHeight="1" x14ac:dyDescent="0.35">
      <c r="B48" s="87"/>
      <c r="C48" s="88"/>
      <c r="D48" s="88"/>
      <c r="E48" s="88"/>
      <c r="F48" s="88"/>
      <c r="G48" s="88"/>
      <c r="H48" s="88"/>
      <c r="I48" s="88"/>
      <c r="J48" s="89"/>
    </row>
    <row r="49" spans="2:10" ht="15" customHeight="1" x14ac:dyDescent="0.35">
      <c r="B49" s="87"/>
      <c r="C49" s="88"/>
      <c r="D49" s="88"/>
      <c r="E49" s="88"/>
      <c r="F49" s="88"/>
      <c r="G49" s="88"/>
      <c r="H49" s="88"/>
      <c r="I49" s="88"/>
      <c r="J49" s="89"/>
    </row>
    <row r="50" spans="2:10" ht="15" customHeight="1" x14ac:dyDescent="0.35">
      <c r="B50" s="87"/>
      <c r="C50" s="88"/>
      <c r="D50" s="88"/>
      <c r="E50" s="88"/>
      <c r="F50" s="88"/>
      <c r="G50" s="88"/>
      <c r="H50" s="88"/>
      <c r="I50" s="88"/>
      <c r="J50" s="89"/>
    </row>
    <row r="51" spans="2:10" ht="15" customHeight="1" x14ac:dyDescent="0.35">
      <c r="B51" s="87"/>
      <c r="C51" s="88"/>
      <c r="D51" s="88"/>
      <c r="E51" s="88"/>
      <c r="F51" s="88"/>
      <c r="G51" s="88"/>
      <c r="H51" s="88"/>
      <c r="I51" s="88"/>
      <c r="J51" s="89"/>
    </row>
    <row r="52" spans="2:10" ht="15" customHeight="1" x14ac:dyDescent="0.35">
      <c r="B52" s="87"/>
      <c r="C52" s="88"/>
      <c r="D52" s="88"/>
      <c r="E52" s="88"/>
      <c r="F52" s="88"/>
      <c r="G52" s="88"/>
      <c r="H52" s="88"/>
      <c r="I52" s="88"/>
      <c r="J52" s="89"/>
    </row>
    <row r="53" spans="2:10" ht="15" customHeight="1" x14ac:dyDescent="0.35">
      <c r="B53" s="87"/>
      <c r="C53" s="88"/>
      <c r="D53" s="88"/>
      <c r="E53" s="88"/>
      <c r="F53" s="88"/>
      <c r="G53" s="88"/>
      <c r="H53" s="88"/>
      <c r="I53" s="88"/>
      <c r="J53" s="89"/>
    </row>
    <row r="54" spans="2:10" ht="15" customHeight="1" thickBot="1" x14ac:dyDescent="0.4">
      <c r="B54" s="90"/>
      <c r="C54" s="91"/>
      <c r="D54" s="91"/>
      <c r="E54" s="91"/>
      <c r="F54" s="91"/>
      <c r="G54" s="91"/>
      <c r="H54" s="91"/>
      <c r="I54" s="91"/>
      <c r="J54" s="92"/>
    </row>
  </sheetData>
  <mergeCells count="2">
    <mergeCell ref="B15:J30"/>
    <mergeCell ref="L2:L3"/>
  </mergeCells>
  <hyperlinks>
    <hyperlink ref="L2" location="INDICE!A1" display="INDICE" xr:uid="{3E96CB96-DD00-44EE-8146-0BA209767157}"/>
    <hyperlink ref="L2:L3" location="CONTENIDO!A1" display="Contenido" xr:uid="{80191FBA-2990-44FA-A99C-9C5F14D38A8B}"/>
  </hyperlinks>
  <pageMargins left="0.7" right="0.7" top="0.75" bottom="0.75" header="0.3" footer="0.3"/>
  <pageSetup paperSize="9" scale="58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09A53-B795-4D97-831D-9BE8CFBD38CA}">
  <sheetPr>
    <tabColor rgb="FFF2DAB1"/>
    <pageSetUpPr fitToPage="1"/>
  </sheetPr>
  <dimension ref="A1:AD43"/>
  <sheetViews>
    <sheetView showGridLines="0" zoomScale="90" zoomScaleNormal="9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A8" sqref="A8:XFD8"/>
    </sheetView>
  </sheetViews>
  <sheetFormatPr baseColWidth="10" defaultColWidth="11.453125" defaultRowHeight="14.5" x14ac:dyDescent="0.35"/>
  <cols>
    <col min="1" max="1" width="18.54296875" customWidth="1"/>
    <col min="2" max="4" width="9.1796875" customWidth="1"/>
    <col min="5" max="5" width="1.1796875" customWidth="1"/>
    <col min="6" max="8" width="8.453125" customWidth="1"/>
    <col min="9" max="9" width="1.453125" customWidth="1"/>
    <col min="10" max="12" width="8.453125" customWidth="1"/>
    <col min="13" max="13" width="1.81640625" customWidth="1"/>
    <col min="14" max="16" width="8.453125" customWidth="1"/>
    <col min="17" max="17" width="1.81640625" customWidth="1"/>
    <col min="18" max="20" width="8.453125" customWidth="1"/>
    <col min="21" max="21" width="1.81640625" customWidth="1"/>
    <col min="22" max="24" width="8.453125" customWidth="1"/>
    <col min="25" max="25" width="1.54296875" customWidth="1"/>
    <col min="26" max="28" width="8.453125" customWidth="1"/>
  </cols>
  <sheetData>
    <row r="1" spans="1:30" x14ac:dyDescent="0.35">
      <c r="A1" s="230" t="s">
        <v>334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335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266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267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13"/>
      <c r="B5" s="14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D5" s="36"/>
    </row>
    <row r="6" spans="1:30" x14ac:dyDescent="0.35">
      <c r="A6" s="232" t="s">
        <v>268</v>
      </c>
      <c r="B6" s="229" t="s">
        <v>214</v>
      </c>
      <c r="C6" s="229"/>
      <c r="D6" s="229"/>
      <c r="E6" s="16"/>
      <c r="F6" s="229" t="s">
        <v>242</v>
      </c>
      <c r="G6" s="229"/>
      <c r="H6" s="229"/>
      <c r="I6" s="16"/>
      <c r="J6" s="229" t="s">
        <v>243</v>
      </c>
      <c r="K6" s="229"/>
      <c r="L6" s="229"/>
      <c r="M6" s="16"/>
      <c r="N6" s="229" t="s">
        <v>244</v>
      </c>
      <c r="O6" s="229"/>
      <c r="P6" s="229"/>
      <c r="Q6" s="16"/>
      <c r="R6" s="229" t="s">
        <v>246</v>
      </c>
      <c r="S6" s="229"/>
      <c r="T6" s="229"/>
      <c r="U6" s="16"/>
      <c r="V6" s="229" t="s">
        <v>247</v>
      </c>
      <c r="W6" s="229"/>
      <c r="X6" s="229"/>
      <c r="Y6" s="16"/>
      <c r="Z6" s="229" t="s">
        <v>248</v>
      </c>
      <c r="AA6" s="229"/>
      <c r="AB6" s="229"/>
      <c r="AD6" s="36"/>
    </row>
    <row r="7" spans="1:30" x14ac:dyDescent="0.35">
      <c r="A7" s="232"/>
      <c r="B7" s="17" t="s">
        <v>214</v>
      </c>
      <c r="C7" s="17" t="s">
        <v>269</v>
      </c>
      <c r="D7" s="17" t="s">
        <v>270</v>
      </c>
      <c r="E7" s="16"/>
      <c r="F7" s="17" t="s">
        <v>214</v>
      </c>
      <c r="G7" s="17" t="s">
        <v>269</v>
      </c>
      <c r="H7" s="17" t="s">
        <v>270</v>
      </c>
      <c r="I7" s="16"/>
      <c r="J7" s="17" t="s">
        <v>214</v>
      </c>
      <c r="K7" s="17" t="s">
        <v>269</v>
      </c>
      <c r="L7" s="17" t="s">
        <v>270</v>
      </c>
      <c r="M7" s="16"/>
      <c r="N7" s="17" t="s">
        <v>214</v>
      </c>
      <c r="O7" s="17" t="s">
        <v>269</v>
      </c>
      <c r="P7" s="17" t="s">
        <v>270</v>
      </c>
      <c r="Q7" s="16"/>
      <c r="R7" s="17" t="s">
        <v>214</v>
      </c>
      <c r="S7" s="17" t="s">
        <v>269</v>
      </c>
      <c r="T7" s="17" t="s">
        <v>270</v>
      </c>
      <c r="U7" s="16"/>
      <c r="V7" s="17" t="s">
        <v>214</v>
      </c>
      <c r="W7" s="17" t="s">
        <v>269</v>
      </c>
      <c r="X7" s="17" t="s">
        <v>270</v>
      </c>
      <c r="Y7" s="16"/>
      <c r="Z7" s="17" t="s">
        <v>214</v>
      </c>
      <c r="AA7" s="17" t="s">
        <v>269</v>
      </c>
      <c r="AB7" s="17" t="s">
        <v>270</v>
      </c>
      <c r="AD7" s="36"/>
    </row>
    <row r="8" spans="1:30" x14ac:dyDescent="0.35">
      <c r="A8" s="197" t="s">
        <v>231</v>
      </c>
      <c r="B8" s="198"/>
      <c r="C8" s="198"/>
      <c r="D8" s="198"/>
      <c r="E8" s="198"/>
      <c r="F8" s="198"/>
      <c r="G8" s="198"/>
      <c r="H8" s="198"/>
      <c r="I8" s="198"/>
      <c r="J8" s="198"/>
      <c r="K8" s="198"/>
      <c r="L8" s="198"/>
      <c r="M8" s="198"/>
      <c r="N8" s="198"/>
      <c r="O8" s="198"/>
      <c r="P8" s="198"/>
      <c r="Q8" s="198"/>
      <c r="R8" s="198"/>
      <c r="S8" s="198"/>
      <c r="T8" s="198"/>
      <c r="U8" s="198"/>
      <c r="V8" s="198"/>
      <c r="W8" s="198"/>
      <c r="X8" s="198"/>
      <c r="Y8" s="198"/>
      <c r="Z8" s="198"/>
      <c r="AA8" s="198"/>
      <c r="AB8" s="198"/>
      <c r="AD8" s="36"/>
    </row>
    <row r="9" spans="1:30" x14ac:dyDescent="0.35">
      <c r="A9" s="18" t="s">
        <v>232</v>
      </c>
      <c r="B9" s="65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D9" s="107"/>
    </row>
    <row r="10" spans="1:30" s="22" customFormat="1" x14ac:dyDescent="0.35">
      <c r="A10" s="118" t="s">
        <v>214</v>
      </c>
      <c r="B10" s="101">
        <f>SUM(B11:B13)</f>
        <v>352820</v>
      </c>
      <c r="C10" s="101">
        <f t="shared" ref="C10:AB10" si="0">SUM(C11:C13)</f>
        <v>171586</v>
      </c>
      <c r="D10" s="101">
        <f t="shared" si="0"/>
        <v>181234</v>
      </c>
      <c r="E10" s="101"/>
      <c r="F10" s="101">
        <f t="shared" si="0"/>
        <v>70974</v>
      </c>
      <c r="G10" s="101">
        <f t="shared" si="0"/>
        <v>35769</v>
      </c>
      <c r="H10" s="101">
        <f t="shared" si="0"/>
        <v>35205</v>
      </c>
      <c r="I10" s="101"/>
      <c r="J10" s="101">
        <f t="shared" si="0"/>
        <v>67297</v>
      </c>
      <c r="K10" s="101">
        <f t="shared" si="0"/>
        <v>33437</v>
      </c>
      <c r="L10" s="101">
        <f t="shared" si="0"/>
        <v>33860</v>
      </c>
      <c r="M10" s="101"/>
      <c r="N10" s="101">
        <f t="shared" si="0"/>
        <v>66458</v>
      </c>
      <c r="O10" s="101">
        <f t="shared" si="0"/>
        <v>32845</v>
      </c>
      <c r="P10" s="101">
        <f t="shared" si="0"/>
        <v>33613</v>
      </c>
      <c r="Q10" s="101"/>
      <c r="R10" s="101">
        <f t="shared" si="0"/>
        <v>67506</v>
      </c>
      <c r="S10" s="101">
        <f t="shared" si="0"/>
        <v>32182</v>
      </c>
      <c r="T10" s="101">
        <f t="shared" si="0"/>
        <v>35324</v>
      </c>
      <c r="U10" s="101"/>
      <c r="V10" s="101">
        <f t="shared" si="0"/>
        <v>62419</v>
      </c>
      <c r="W10" s="101">
        <f t="shared" si="0"/>
        <v>29170</v>
      </c>
      <c r="X10" s="101">
        <f t="shared" si="0"/>
        <v>33249</v>
      </c>
      <c r="Y10" s="101"/>
      <c r="Z10" s="101">
        <f t="shared" si="0"/>
        <v>18166</v>
      </c>
      <c r="AA10" s="101">
        <f t="shared" si="0"/>
        <v>8183</v>
      </c>
      <c r="AB10" s="101">
        <f t="shared" si="0"/>
        <v>9983</v>
      </c>
    </row>
    <row r="11" spans="1:30" x14ac:dyDescent="0.35">
      <c r="A11" s="119" t="s">
        <v>271</v>
      </c>
      <c r="B11" s="102">
        <f>F11+J11+N11+R11+V11+Z11</f>
        <v>313521</v>
      </c>
      <c r="C11" s="102">
        <f>G11+K11+O11+S11+W11+AA11</f>
        <v>151625</v>
      </c>
      <c r="D11" s="102">
        <f>H11+L11+P11+T11+X11+AB11</f>
        <v>161896</v>
      </c>
      <c r="E11" s="102"/>
      <c r="F11" s="102">
        <v>62317</v>
      </c>
      <c r="G11" s="102">
        <v>31325</v>
      </c>
      <c r="H11" s="102">
        <v>30992</v>
      </c>
      <c r="I11" s="102"/>
      <c r="J11" s="102">
        <v>59208</v>
      </c>
      <c r="K11" s="102">
        <v>29347</v>
      </c>
      <c r="L11" s="102">
        <v>29861</v>
      </c>
      <c r="M11" s="102"/>
      <c r="N11" s="102">
        <v>58773</v>
      </c>
      <c r="O11" s="102">
        <v>28985</v>
      </c>
      <c r="P11" s="102">
        <v>29788</v>
      </c>
      <c r="Q11" s="102"/>
      <c r="R11" s="102">
        <v>60276</v>
      </c>
      <c r="S11" s="102">
        <v>28484</v>
      </c>
      <c r="T11" s="102">
        <v>31792</v>
      </c>
      <c r="U11" s="102"/>
      <c r="V11" s="102">
        <v>55522</v>
      </c>
      <c r="W11" s="102">
        <v>25718</v>
      </c>
      <c r="X11" s="102">
        <v>29804</v>
      </c>
      <c r="Y11" s="102"/>
      <c r="Z11" s="102">
        <v>17425</v>
      </c>
      <c r="AA11" s="102">
        <v>7766</v>
      </c>
      <c r="AB11" s="102">
        <v>9659</v>
      </c>
    </row>
    <row r="12" spans="1:30" x14ac:dyDescent="0.35">
      <c r="A12" s="119" t="s">
        <v>272</v>
      </c>
      <c r="B12" s="102">
        <f t="shared" ref="B12:B22" si="1">F12+J12+N12+R12+V12+Z12</f>
        <v>27073</v>
      </c>
      <c r="C12" s="102">
        <f t="shared" ref="C12:C22" si="2">G12+K12+O12+S12+W12+AA12</f>
        <v>13895</v>
      </c>
      <c r="D12" s="102">
        <f t="shared" ref="D12:D22" si="3">H12+L12+P12+T12+X12+AB12</f>
        <v>13178</v>
      </c>
      <c r="E12" s="102"/>
      <c r="F12" s="102">
        <v>6239</v>
      </c>
      <c r="G12" s="102">
        <v>3256</v>
      </c>
      <c r="H12" s="102">
        <v>2983</v>
      </c>
      <c r="I12" s="102"/>
      <c r="J12" s="102">
        <v>5766</v>
      </c>
      <c r="K12" s="102">
        <v>2948</v>
      </c>
      <c r="L12" s="102">
        <v>2818</v>
      </c>
      <c r="M12" s="102"/>
      <c r="N12" s="102">
        <v>5457</v>
      </c>
      <c r="O12" s="102">
        <v>2748</v>
      </c>
      <c r="P12" s="102">
        <v>2709</v>
      </c>
      <c r="Q12" s="102"/>
      <c r="R12" s="102">
        <v>4873</v>
      </c>
      <c r="S12" s="102">
        <v>2521</v>
      </c>
      <c r="T12" s="102">
        <v>2352</v>
      </c>
      <c r="U12" s="102"/>
      <c r="V12" s="102">
        <v>4601</v>
      </c>
      <c r="W12" s="102">
        <v>2346</v>
      </c>
      <c r="X12" s="102">
        <v>2255</v>
      </c>
      <c r="Y12" s="102"/>
      <c r="Z12" s="102">
        <v>137</v>
      </c>
      <c r="AA12" s="102">
        <v>76</v>
      </c>
      <c r="AB12" s="102">
        <v>61</v>
      </c>
    </row>
    <row r="13" spans="1:30" x14ac:dyDescent="0.35">
      <c r="A13" s="119" t="s">
        <v>273</v>
      </c>
      <c r="B13" s="102">
        <f t="shared" si="1"/>
        <v>12226</v>
      </c>
      <c r="C13" s="102">
        <f t="shared" si="2"/>
        <v>6066</v>
      </c>
      <c r="D13" s="102">
        <f t="shared" si="3"/>
        <v>6160</v>
      </c>
      <c r="E13" s="102"/>
      <c r="F13" s="102">
        <v>2418</v>
      </c>
      <c r="G13" s="102">
        <v>1188</v>
      </c>
      <c r="H13" s="102">
        <v>1230</v>
      </c>
      <c r="I13" s="102"/>
      <c r="J13" s="102">
        <v>2323</v>
      </c>
      <c r="K13" s="102">
        <v>1142</v>
      </c>
      <c r="L13" s="102">
        <v>1181</v>
      </c>
      <c r="M13" s="102"/>
      <c r="N13" s="102">
        <v>2228</v>
      </c>
      <c r="O13" s="102">
        <v>1112</v>
      </c>
      <c r="P13" s="102">
        <v>1116</v>
      </c>
      <c r="Q13" s="102"/>
      <c r="R13" s="102">
        <v>2357</v>
      </c>
      <c r="S13" s="102">
        <v>1177</v>
      </c>
      <c r="T13" s="102">
        <v>1180</v>
      </c>
      <c r="U13" s="102"/>
      <c r="V13" s="102">
        <v>2296</v>
      </c>
      <c r="W13" s="102">
        <v>1106</v>
      </c>
      <c r="X13" s="102">
        <v>1190</v>
      </c>
      <c r="Y13" s="102"/>
      <c r="Z13" s="102">
        <v>604</v>
      </c>
      <c r="AA13" s="102">
        <v>341</v>
      </c>
      <c r="AB13" s="102">
        <v>263</v>
      </c>
    </row>
    <row r="14" spans="1:30" x14ac:dyDescent="0.35">
      <c r="A14" s="18" t="s">
        <v>274</v>
      </c>
      <c r="B14" s="102"/>
      <c r="C14" s="102"/>
      <c r="D14" s="102"/>
      <c r="E14" s="102"/>
      <c r="F14" s="102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</row>
    <row r="15" spans="1:30" s="22" customFormat="1" x14ac:dyDescent="0.35">
      <c r="A15" s="118" t="s">
        <v>214</v>
      </c>
      <c r="B15" s="101">
        <f>SUM(B16:B18)</f>
        <v>263965</v>
      </c>
      <c r="C15" s="101">
        <f>SUM(C16:C18)</f>
        <v>128330</v>
      </c>
      <c r="D15" s="101">
        <f t="shared" ref="D15:AB15" si="4">SUM(D16:D18)</f>
        <v>135635</v>
      </c>
      <c r="E15" s="101">
        <f t="shared" si="4"/>
        <v>0</v>
      </c>
      <c r="F15" s="101">
        <f t="shared" si="4"/>
        <v>52223</v>
      </c>
      <c r="G15" s="101">
        <f t="shared" si="4"/>
        <v>26243</v>
      </c>
      <c r="H15" s="101">
        <f t="shared" si="4"/>
        <v>25980</v>
      </c>
      <c r="I15" s="101">
        <f t="shared" si="4"/>
        <v>0</v>
      </c>
      <c r="J15" s="101">
        <f t="shared" si="4"/>
        <v>49677</v>
      </c>
      <c r="K15" s="101">
        <f t="shared" si="4"/>
        <v>24748</v>
      </c>
      <c r="L15" s="101">
        <f t="shared" si="4"/>
        <v>24929</v>
      </c>
      <c r="M15" s="101"/>
      <c r="N15" s="101">
        <f t="shared" si="4"/>
        <v>49677</v>
      </c>
      <c r="O15" s="101">
        <f t="shared" si="4"/>
        <v>24516</v>
      </c>
      <c r="P15" s="101">
        <f t="shared" si="4"/>
        <v>25161</v>
      </c>
      <c r="Q15" s="101"/>
      <c r="R15" s="101">
        <f t="shared" si="4"/>
        <v>51191</v>
      </c>
      <c r="S15" s="101">
        <f t="shared" si="4"/>
        <v>24524</v>
      </c>
      <c r="T15" s="101">
        <f t="shared" si="4"/>
        <v>26667</v>
      </c>
      <c r="U15" s="101"/>
      <c r="V15" s="101">
        <f t="shared" si="4"/>
        <v>47928</v>
      </c>
      <c r="W15" s="101">
        <f t="shared" si="4"/>
        <v>22347</v>
      </c>
      <c r="X15" s="101">
        <f t="shared" si="4"/>
        <v>25581</v>
      </c>
      <c r="Y15" s="101">
        <f t="shared" si="4"/>
        <v>0</v>
      </c>
      <c r="Z15" s="101">
        <f t="shared" si="4"/>
        <v>13269</v>
      </c>
      <c r="AA15" s="101">
        <f t="shared" si="4"/>
        <v>5952</v>
      </c>
      <c r="AB15" s="101">
        <f t="shared" si="4"/>
        <v>7317</v>
      </c>
      <c r="AD15"/>
    </row>
    <row r="16" spans="1:30" x14ac:dyDescent="0.35">
      <c r="A16" s="119" t="s">
        <v>271</v>
      </c>
      <c r="B16" s="102">
        <f t="shared" si="1"/>
        <v>225629</v>
      </c>
      <c r="C16" s="102">
        <f t="shared" si="2"/>
        <v>108856</v>
      </c>
      <c r="D16" s="102">
        <f t="shared" si="3"/>
        <v>116773</v>
      </c>
      <c r="E16" s="102"/>
      <c r="F16" s="102">
        <v>43838</v>
      </c>
      <c r="G16" s="102">
        <v>21934</v>
      </c>
      <c r="H16" s="102">
        <v>21904</v>
      </c>
      <c r="I16" s="102"/>
      <c r="J16" s="102">
        <v>41819</v>
      </c>
      <c r="K16" s="102">
        <v>20773</v>
      </c>
      <c r="L16" s="102">
        <v>21046</v>
      </c>
      <c r="M16" s="102"/>
      <c r="N16" s="102">
        <v>42198</v>
      </c>
      <c r="O16" s="102">
        <v>20765</v>
      </c>
      <c r="P16" s="102">
        <v>21433</v>
      </c>
      <c r="Q16" s="102"/>
      <c r="R16" s="102">
        <v>44096</v>
      </c>
      <c r="S16" s="102">
        <v>20886</v>
      </c>
      <c r="T16" s="102">
        <v>23210</v>
      </c>
      <c r="U16" s="102"/>
      <c r="V16" s="102">
        <v>41137</v>
      </c>
      <c r="W16" s="102">
        <v>18959</v>
      </c>
      <c r="X16" s="102">
        <v>22178</v>
      </c>
      <c r="Y16" s="102"/>
      <c r="Z16" s="102">
        <v>12541</v>
      </c>
      <c r="AA16" s="102">
        <v>5539</v>
      </c>
      <c r="AB16" s="102">
        <v>7002</v>
      </c>
    </row>
    <row r="17" spans="1:30" x14ac:dyDescent="0.35">
      <c r="A17" s="119" t="s">
        <v>272</v>
      </c>
      <c r="B17" s="102">
        <f t="shared" si="1"/>
        <v>26110</v>
      </c>
      <c r="C17" s="102">
        <f t="shared" si="2"/>
        <v>13408</v>
      </c>
      <c r="D17" s="102">
        <f t="shared" si="3"/>
        <v>12702</v>
      </c>
      <c r="E17" s="102"/>
      <c r="F17" s="102">
        <v>5967</v>
      </c>
      <c r="G17" s="102">
        <v>3121</v>
      </c>
      <c r="H17" s="102">
        <v>2846</v>
      </c>
      <c r="I17" s="102"/>
      <c r="J17" s="102">
        <v>5535</v>
      </c>
      <c r="K17" s="102">
        <v>2833</v>
      </c>
      <c r="L17" s="102">
        <v>2702</v>
      </c>
      <c r="M17" s="102"/>
      <c r="N17" s="102">
        <v>5251</v>
      </c>
      <c r="O17" s="102">
        <v>2639</v>
      </c>
      <c r="P17" s="102">
        <v>2612</v>
      </c>
      <c r="Q17" s="102"/>
      <c r="R17" s="102">
        <v>4738</v>
      </c>
      <c r="S17" s="102">
        <v>2461</v>
      </c>
      <c r="T17" s="102">
        <v>2277</v>
      </c>
      <c r="U17" s="102"/>
      <c r="V17" s="102">
        <v>4495</v>
      </c>
      <c r="W17" s="102">
        <v>2282</v>
      </c>
      <c r="X17" s="102">
        <v>2213</v>
      </c>
      <c r="Y17" s="102"/>
      <c r="Z17" s="102">
        <v>124</v>
      </c>
      <c r="AA17" s="102">
        <v>72</v>
      </c>
      <c r="AB17" s="102">
        <v>52</v>
      </c>
    </row>
    <row r="18" spans="1:30" x14ac:dyDescent="0.35">
      <c r="A18" s="119" t="s">
        <v>273</v>
      </c>
      <c r="B18" s="102">
        <f t="shared" si="1"/>
        <v>12226</v>
      </c>
      <c r="C18" s="102">
        <f t="shared" si="2"/>
        <v>6066</v>
      </c>
      <c r="D18" s="102">
        <f t="shared" si="3"/>
        <v>6160</v>
      </c>
      <c r="E18" s="102"/>
      <c r="F18" s="102">
        <v>2418</v>
      </c>
      <c r="G18" s="102">
        <v>1188</v>
      </c>
      <c r="H18" s="102">
        <v>1230</v>
      </c>
      <c r="I18" s="102"/>
      <c r="J18" s="102">
        <v>2323</v>
      </c>
      <c r="K18" s="102">
        <v>1142</v>
      </c>
      <c r="L18" s="102">
        <v>1181</v>
      </c>
      <c r="M18" s="102"/>
      <c r="N18" s="102">
        <v>2228</v>
      </c>
      <c r="O18" s="102">
        <v>1112</v>
      </c>
      <c r="P18" s="102">
        <v>1116</v>
      </c>
      <c r="Q18" s="102"/>
      <c r="R18" s="102">
        <v>2357</v>
      </c>
      <c r="S18" s="102">
        <v>1177</v>
      </c>
      <c r="T18" s="102">
        <v>1180</v>
      </c>
      <c r="U18" s="102"/>
      <c r="V18" s="102">
        <v>2296</v>
      </c>
      <c r="W18" s="102">
        <v>1106</v>
      </c>
      <c r="X18" s="102">
        <v>1190</v>
      </c>
      <c r="Y18" s="102"/>
      <c r="Z18" s="102">
        <v>604</v>
      </c>
      <c r="AA18" s="102">
        <v>341</v>
      </c>
      <c r="AB18" s="102">
        <v>263</v>
      </c>
    </row>
    <row r="19" spans="1:30" x14ac:dyDescent="0.35">
      <c r="A19" s="18" t="s">
        <v>275</v>
      </c>
      <c r="B19" s="102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</row>
    <row r="20" spans="1:30" s="22" customFormat="1" x14ac:dyDescent="0.35">
      <c r="A20" s="120" t="s">
        <v>214</v>
      </c>
      <c r="B20" s="101">
        <f>SUM(B21:B22)</f>
        <v>88855</v>
      </c>
      <c r="C20" s="101">
        <f t="shared" ref="C20:AB20" si="5">SUM(C21:C22)</f>
        <v>43256</v>
      </c>
      <c r="D20" s="101">
        <f t="shared" si="5"/>
        <v>45599</v>
      </c>
      <c r="E20" s="101">
        <f t="shared" si="5"/>
        <v>0</v>
      </c>
      <c r="F20" s="101">
        <f t="shared" si="5"/>
        <v>18751</v>
      </c>
      <c r="G20" s="101">
        <f t="shared" si="5"/>
        <v>9526</v>
      </c>
      <c r="H20" s="101">
        <f t="shared" si="5"/>
        <v>9225</v>
      </c>
      <c r="I20" s="101">
        <f t="shared" si="5"/>
        <v>0</v>
      </c>
      <c r="J20" s="101">
        <f t="shared" si="5"/>
        <v>17620</v>
      </c>
      <c r="K20" s="101">
        <f t="shared" si="5"/>
        <v>8689</v>
      </c>
      <c r="L20" s="101">
        <f t="shared" si="5"/>
        <v>8931</v>
      </c>
      <c r="M20" s="101"/>
      <c r="N20" s="101">
        <f t="shared" si="5"/>
        <v>16781</v>
      </c>
      <c r="O20" s="101">
        <f t="shared" si="5"/>
        <v>8329</v>
      </c>
      <c r="P20" s="101">
        <f t="shared" si="5"/>
        <v>8452</v>
      </c>
      <c r="Q20" s="101"/>
      <c r="R20" s="101">
        <f t="shared" si="5"/>
        <v>16315</v>
      </c>
      <c r="S20" s="101">
        <f t="shared" si="5"/>
        <v>7658</v>
      </c>
      <c r="T20" s="101">
        <f t="shared" si="5"/>
        <v>8657</v>
      </c>
      <c r="U20" s="101"/>
      <c r="V20" s="101">
        <f t="shared" si="5"/>
        <v>14491</v>
      </c>
      <c r="W20" s="101">
        <f t="shared" si="5"/>
        <v>6823</v>
      </c>
      <c r="X20" s="101">
        <f t="shared" si="5"/>
        <v>7668</v>
      </c>
      <c r="Y20" s="101">
        <f t="shared" si="5"/>
        <v>0</v>
      </c>
      <c r="Z20" s="101">
        <f t="shared" si="5"/>
        <v>4897</v>
      </c>
      <c r="AA20" s="101">
        <f t="shared" si="5"/>
        <v>2231</v>
      </c>
      <c r="AB20" s="101">
        <f t="shared" si="5"/>
        <v>2666</v>
      </c>
      <c r="AD20"/>
    </row>
    <row r="21" spans="1:30" x14ac:dyDescent="0.35">
      <c r="A21" s="119" t="s">
        <v>271</v>
      </c>
      <c r="B21" s="102">
        <f t="shared" si="1"/>
        <v>87892</v>
      </c>
      <c r="C21" s="102">
        <f t="shared" si="2"/>
        <v>42769</v>
      </c>
      <c r="D21" s="102">
        <f t="shared" si="3"/>
        <v>45123</v>
      </c>
      <c r="E21" s="102"/>
      <c r="F21" s="102">
        <v>18479</v>
      </c>
      <c r="G21" s="102">
        <v>9391</v>
      </c>
      <c r="H21" s="102">
        <v>9088</v>
      </c>
      <c r="I21" s="102"/>
      <c r="J21" s="102">
        <v>17389</v>
      </c>
      <c r="K21" s="102">
        <v>8574</v>
      </c>
      <c r="L21" s="102">
        <v>8815</v>
      </c>
      <c r="M21" s="102"/>
      <c r="N21" s="102">
        <v>16575</v>
      </c>
      <c r="O21" s="102">
        <v>8220</v>
      </c>
      <c r="P21" s="102">
        <v>8355</v>
      </c>
      <c r="Q21" s="102"/>
      <c r="R21" s="102">
        <v>16180</v>
      </c>
      <c r="S21" s="102">
        <v>7598</v>
      </c>
      <c r="T21" s="102">
        <v>8582</v>
      </c>
      <c r="U21" s="102"/>
      <c r="V21" s="102">
        <v>14385</v>
      </c>
      <c r="W21" s="102">
        <v>6759</v>
      </c>
      <c r="X21" s="102">
        <v>7626</v>
      </c>
      <c r="Y21" s="102"/>
      <c r="Z21" s="102">
        <v>4884</v>
      </c>
      <c r="AA21" s="102">
        <v>2227</v>
      </c>
      <c r="AB21" s="102">
        <v>2657</v>
      </c>
    </row>
    <row r="22" spans="1:30" x14ac:dyDescent="0.35">
      <c r="A22" s="119" t="s">
        <v>272</v>
      </c>
      <c r="B22" s="102">
        <f t="shared" si="1"/>
        <v>963</v>
      </c>
      <c r="C22" s="102">
        <f t="shared" si="2"/>
        <v>487</v>
      </c>
      <c r="D22" s="102">
        <f t="shared" si="3"/>
        <v>476</v>
      </c>
      <c r="E22" s="102"/>
      <c r="F22" s="102">
        <v>272</v>
      </c>
      <c r="G22" s="102">
        <v>135</v>
      </c>
      <c r="H22" s="102">
        <v>137</v>
      </c>
      <c r="I22" s="102"/>
      <c r="J22" s="102">
        <v>231</v>
      </c>
      <c r="K22" s="102">
        <v>115</v>
      </c>
      <c r="L22" s="102">
        <v>116</v>
      </c>
      <c r="M22" s="102"/>
      <c r="N22" s="102">
        <v>206</v>
      </c>
      <c r="O22" s="102">
        <v>109</v>
      </c>
      <c r="P22" s="102">
        <v>97</v>
      </c>
      <c r="Q22" s="102"/>
      <c r="R22" s="102">
        <v>135</v>
      </c>
      <c r="S22" s="102">
        <v>60</v>
      </c>
      <c r="T22" s="102">
        <v>75</v>
      </c>
      <c r="U22" s="102"/>
      <c r="V22" s="102">
        <v>106</v>
      </c>
      <c r="W22" s="102">
        <v>64</v>
      </c>
      <c r="X22" s="102">
        <v>42</v>
      </c>
      <c r="Y22" s="102"/>
      <c r="Z22" s="102">
        <v>13</v>
      </c>
      <c r="AA22" s="102">
        <v>4</v>
      </c>
      <c r="AB22" s="102">
        <v>9</v>
      </c>
    </row>
    <row r="23" spans="1:30" x14ac:dyDescent="0.35">
      <c r="A23" s="119" t="s">
        <v>273</v>
      </c>
      <c r="B23" s="102" t="s">
        <v>276</v>
      </c>
      <c r="C23" s="102" t="s">
        <v>276</v>
      </c>
      <c r="D23" s="102" t="s">
        <v>276</v>
      </c>
      <c r="E23" s="102"/>
      <c r="F23" s="102" t="s">
        <v>276</v>
      </c>
      <c r="G23" s="102" t="s">
        <v>276</v>
      </c>
      <c r="H23" s="102" t="s">
        <v>276</v>
      </c>
      <c r="I23" s="102"/>
      <c r="J23" s="102" t="s">
        <v>276</v>
      </c>
      <c r="K23" s="102" t="s">
        <v>276</v>
      </c>
      <c r="L23" s="102" t="s">
        <v>276</v>
      </c>
      <c r="M23" s="102"/>
      <c r="N23" s="102" t="s">
        <v>276</v>
      </c>
      <c r="O23" s="102" t="s">
        <v>276</v>
      </c>
      <c r="P23" s="102" t="s">
        <v>276</v>
      </c>
      <c r="Q23" s="102"/>
      <c r="R23" s="102" t="s">
        <v>276</v>
      </c>
      <c r="S23" s="102" t="s">
        <v>276</v>
      </c>
      <c r="T23" s="102" t="s">
        <v>276</v>
      </c>
      <c r="U23" s="102"/>
      <c r="V23" s="102" t="s">
        <v>276</v>
      </c>
      <c r="W23" s="102" t="s">
        <v>276</v>
      </c>
      <c r="X23" s="102" t="s">
        <v>276</v>
      </c>
      <c r="Y23" s="102"/>
      <c r="Z23" s="102" t="s">
        <v>276</v>
      </c>
      <c r="AA23" s="102" t="s">
        <v>276</v>
      </c>
      <c r="AB23" s="102" t="s">
        <v>276</v>
      </c>
    </row>
    <row r="24" spans="1:30" x14ac:dyDescent="0.35">
      <c r="A24" s="20"/>
      <c r="B24" s="65"/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</row>
    <row r="25" spans="1:30" x14ac:dyDescent="0.35">
      <c r="A25" s="197" t="s">
        <v>237</v>
      </c>
      <c r="B25" s="198"/>
      <c r="C25" s="198"/>
      <c r="D25" s="198"/>
      <c r="E25" s="198"/>
      <c r="F25" s="198"/>
      <c r="G25" s="198"/>
      <c r="H25" s="198"/>
      <c r="I25" s="198"/>
      <c r="J25" s="198"/>
      <c r="K25" s="198"/>
      <c r="L25" s="198"/>
      <c r="M25" s="198"/>
      <c r="N25" s="198"/>
      <c r="O25" s="198"/>
      <c r="P25" s="198"/>
      <c r="Q25" s="198"/>
      <c r="R25" s="198"/>
      <c r="S25" s="198"/>
      <c r="T25" s="198"/>
      <c r="U25" s="198"/>
      <c r="V25" s="198"/>
      <c r="W25" s="198"/>
      <c r="X25" s="198"/>
      <c r="Y25" s="198"/>
      <c r="Z25" s="198"/>
      <c r="AA25" s="198"/>
      <c r="AB25" s="198"/>
    </row>
    <row r="26" spans="1:30" x14ac:dyDescent="0.35">
      <c r="A26" s="18" t="s">
        <v>232</v>
      </c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</row>
    <row r="27" spans="1:30" x14ac:dyDescent="0.35">
      <c r="A27" s="118" t="s">
        <v>214</v>
      </c>
      <c r="B27" s="63">
        <v>90.975898426319631</v>
      </c>
      <c r="C27" s="63">
        <v>89.671121052329013</v>
      </c>
      <c r="D27" s="63">
        <v>92.24665343309411</v>
      </c>
      <c r="E27" s="63"/>
      <c r="F27" s="63">
        <v>90.103974913989006</v>
      </c>
      <c r="G27" s="63">
        <v>88.893583180078522</v>
      </c>
      <c r="H27" s="63">
        <v>91.367989411123503</v>
      </c>
      <c r="I27" s="63"/>
      <c r="J27" s="63">
        <v>90.237067231623271</v>
      </c>
      <c r="K27" s="63">
        <v>89.124930031718947</v>
      </c>
      <c r="L27" s="63">
        <v>91.362888211327274</v>
      </c>
      <c r="M27" s="63"/>
      <c r="N27" s="63">
        <v>91.494575692494081</v>
      </c>
      <c r="O27" s="63">
        <v>90.124303707159129</v>
      </c>
      <c r="P27" s="63">
        <v>92.874312712402954</v>
      </c>
      <c r="Q27" s="63"/>
      <c r="R27" s="63">
        <v>88.15440667563368</v>
      </c>
      <c r="S27" s="63">
        <v>86.570536963305713</v>
      </c>
      <c r="T27" s="63">
        <v>89.648521761197813</v>
      </c>
      <c r="U27" s="63"/>
      <c r="V27" s="63">
        <v>93.642078101324685</v>
      </c>
      <c r="W27" s="63">
        <v>92.450557809330618</v>
      </c>
      <c r="X27" s="63">
        <v>94.713003845606039</v>
      </c>
      <c r="Y27" s="63"/>
      <c r="Z27" s="63">
        <v>97.666666666666671</v>
      </c>
      <c r="AA27" s="63">
        <v>97.127596439169139</v>
      </c>
      <c r="AB27" s="63">
        <v>98.113022113022112</v>
      </c>
    </row>
    <row r="28" spans="1:30" x14ac:dyDescent="0.35">
      <c r="A28" s="119" t="s">
        <v>271</v>
      </c>
      <c r="B28" s="63">
        <v>90.155972325264415</v>
      </c>
      <c r="C28" s="63">
        <v>88.704865092551415</v>
      </c>
      <c r="D28" s="63">
        <v>91.558742690389209</v>
      </c>
      <c r="E28" s="63"/>
      <c r="F28" s="63">
        <v>89.072639432834961</v>
      </c>
      <c r="G28" s="63">
        <v>87.757388990054636</v>
      </c>
      <c r="H28" s="63">
        <v>90.442699973735657</v>
      </c>
      <c r="I28" s="63"/>
      <c r="J28" s="63">
        <v>89.222423146473787</v>
      </c>
      <c r="K28" s="63">
        <v>87.999640169120525</v>
      </c>
      <c r="L28" s="63">
        <v>90.457726212474626</v>
      </c>
      <c r="M28" s="63"/>
      <c r="N28" s="63">
        <v>90.657103192966218</v>
      </c>
      <c r="O28" s="63">
        <v>89.137989359411989</v>
      </c>
      <c r="P28" s="63">
        <v>92.185807569708786</v>
      </c>
      <c r="Q28" s="63"/>
      <c r="R28" s="63">
        <v>87.245252431681337</v>
      </c>
      <c r="S28" s="63">
        <v>85.460546054605459</v>
      </c>
      <c r="T28" s="63">
        <v>88.908775658593882</v>
      </c>
      <c r="U28" s="63"/>
      <c r="V28" s="63">
        <v>93.057790292303565</v>
      </c>
      <c r="W28" s="63">
        <v>91.71570200777434</v>
      </c>
      <c r="X28" s="63">
        <v>94.247857572020365</v>
      </c>
      <c r="Y28" s="63"/>
      <c r="Z28" s="63">
        <v>97.61904761904762</v>
      </c>
      <c r="AA28" s="63">
        <v>97.075000000000003</v>
      </c>
      <c r="AB28" s="63">
        <v>98.060913705583758</v>
      </c>
      <c r="AD28" s="107"/>
    </row>
    <row r="29" spans="1:30" x14ac:dyDescent="0.35">
      <c r="A29" s="119" t="s">
        <v>272</v>
      </c>
      <c r="B29" s="63">
        <v>98.878743608473343</v>
      </c>
      <c r="C29" s="63">
        <v>98.685799531150096</v>
      </c>
      <c r="D29" s="63">
        <v>99.082913628504855</v>
      </c>
      <c r="E29" s="63"/>
      <c r="F29" s="63">
        <v>98.890473926137261</v>
      </c>
      <c r="G29" s="63">
        <v>98.876404494382015</v>
      </c>
      <c r="H29" s="63">
        <v>98.905835543766571</v>
      </c>
      <c r="I29" s="63"/>
      <c r="J29" s="63">
        <v>98.564102564102569</v>
      </c>
      <c r="K29" s="63">
        <v>98.299433144381467</v>
      </c>
      <c r="L29" s="63">
        <v>98.84251139950895</v>
      </c>
      <c r="M29" s="63"/>
      <c r="N29" s="63">
        <v>98.733490139316089</v>
      </c>
      <c r="O29" s="63">
        <v>98.565279770444761</v>
      </c>
      <c r="P29" s="63">
        <v>98.941219423147132</v>
      </c>
      <c r="Q29" s="63"/>
      <c r="R29" s="63">
        <v>98.783701601459555</v>
      </c>
      <c r="S29" s="63">
        <v>98.515044939429458</v>
      </c>
      <c r="T29" s="63">
        <v>99.073294018534114</v>
      </c>
      <c r="U29" s="63"/>
      <c r="V29" s="63">
        <v>99.502595155709344</v>
      </c>
      <c r="W29" s="63">
        <v>99.322607959356475</v>
      </c>
      <c r="X29" s="63">
        <v>99.690539345711755</v>
      </c>
      <c r="Y29" s="63"/>
      <c r="Z29" s="63">
        <v>100</v>
      </c>
      <c r="AA29" s="63">
        <v>100</v>
      </c>
      <c r="AB29" s="63">
        <v>100</v>
      </c>
      <c r="AD29" s="107"/>
    </row>
    <row r="30" spans="1:30" x14ac:dyDescent="0.35">
      <c r="A30" s="119" t="s">
        <v>273</v>
      </c>
      <c r="B30" s="63">
        <v>96.396751557202549</v>
      </c>
      <c r="C30" s="63">
        <v>95.708425370779423</v>
      </c>
      <c r="D30" s="63">
        <v>97.084318360914097</v>
      </c>
      <c r="E30" s="63"/>
      <c r="F30" s="63">
        <v>96.79743795036029</v>
      </c>
      <c r="G30" s="63">
        <v>95.04</v>
      </c>
      <c r="H30" s="63">
        <v>98.557692307692307</v>
      </c>
      <c r="I30" s="63"/>
      <c r="J30" s="63">
        <v>98.099662162162161</v>
      </c>
      <c r="K30" s="63">
        <v>97.690333618477325</v>
      </c>
      <c r="L30" s="63">
        <v>98.498748957464556</v>
      </c>
      <c r="M30" s="63"/>
      <c r="N30" s="63">
        <v>97.762176393154888</v>
      </c>
      <c r="O30" s="63">
        <v>97.715289982425318</v>
      </c>
      <c r="P30" s="63">
        <v>97.808939526730938</v>
      </c>
      <c r="Q30" s="63"/>
      <c r="R30" s="63">
        <v>92.214397496087642</v>
      </c>
      <c r="S30" s="63">
        <v>91.738113795791108</v>
      </c>
      <c r="T30" s="63">
        <v>92.694422623723483</v>
      </c>
      <c r="U30" s="63"/>
      <c r="V30" s="63">
        <v>96.91853102574926</v>
      </c>
      <c r="W30" s="63">
        <v>96.257615317667529</v>
      </c>
      <c r="X30" s="63">
        <v>97.540983606557376</v>
      </c>
      <c r="Y30" s="63"/>
      <c r="Z30" s="63">
        <v>98.531810766721037</v>
      </c>
      <c r="AA30" s="63">
        <v>97.707736389684811</v>
      </c>
      <c r="AB30" s="63">
        <v>99.621212121212125</v>
      </c>
      <c r="AD30" s="107"/>
    </row>
    <row r="31" spans="1:30" x14ac:dyDescent="0.35">
      <c r="A31" s="18" t="s">
        <v>274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D31" s="107"/>
    </row>
    <row r="32" spans="1:30" x14ac:dyDescent="0.35">
      <c r="A32" s="118" t="s">
        <v>214</v>
      </c>
      <c r="B32" s="63">
        <v>90.649500503102757</v>
      </c>
      <c r="C32" s="63">
        <v>89.420021186440678</v>
      </c>
      <c r="D32" s="63">
        <v>91.830337497038016</v>
      </c>
      <c r="E32" s="63"/>
      <c r="F32" s="63">
        <v>89.416820765700976</v>
      </c>
      <c r="G32" s="63">
        <v>88.288924774592928</v>
      </c>
      <c r="H32" s="63">
        <v>90.5857740585774</v>
      </c>
      <c r="I32" s="63"/>
      <c r="J32" s="63">
        <v>89.771762112149204</v>
      </c>
      <c r="K32" s="63">
        <v>88.7597733304641</v>
      </c>
      <c r="L32" s="63">
        <v>90.799490074667631</v>
      </c>
      <c r="M32" s="63"/>
      <c r="N32" s="63">
        <v>91.130393307895503</v>
      </c>
      <c r="O32" s="63">
        <v>89.884138740192128</v>
      </c>
      <c r="P32" s="63">
        <v>92.378295029003596</v>
      </c>
      <c r="Q32" s="63"/>
      <c r="R32" s="63">
        <v>87.845351271579091</v>
      </c>
      <c r="S32" s="63">
        <v>86.507460580620133</v>
      </c>
      <c r="T32" s="63">
        <v>89.119465329991641</v>
      </c>
      <c r="U32" s="63"/>
      <c r="V32" s="63">
        <v>93.790728165789318</v>
      </c>
      <c r="W32" s="63">
        <v>92.560990763368267</v>
      </c>
      <c r="X32" s="63">
        <v>94.892054306699308</v>
      </c>
      <c r="Y32" s="63"/>
      <c r="Z32" s="63">
        <v>97.817913748617769</v>
      </c>
      <c r="AA32" s="63">
        <v>97.3185088293002</v>
      </c>
      <c r="AB32" s="63">
        <v>98.227950060410791</v>
      </c>
      <c r="AD32" s="107"/>
    </row>
    <row r="33" spans="1:30" x14ac:dyDescent="0.35">
      <c r="A33" s="119" t="s">
        <v>271</v>
      </c>
      <c r="B33" s="63">
        <v>89.500866729869855</v>
      </c>
      <c r="C33" s="63">
        <v>88.081383585701218</v>
      </c>
      <c r="D33" s="63">
        <v>90.849891857407385</v>
      </c>
      <c r="E33" s="63"/>
      <c r="F33" s="63">
        <v>87.904551834770402</v>
      </c>
      <c r="G33" s="63">
        <v>86.637437295098152</v>
      </c>
      <c r="H33" s="63">
        <v>89.211094367287089</v>
      </c>
      <c r="I33" s="63"/>
      <c r="J33" s="63">
        <v>88.318901795142551</v>
      </c>
      <c r="K33" s="63">
        <v>87.175290612279156</v>
      </c>
      <c r="L33" s="63">
        <v>89.477488202032234</v>
      </c>
      <c r="M33" s="63"/>
      <c r="N33" s="63">
        <v>89.947563627062294</v>
      </c>
      <c r="O33" s="63">
        <v>88.519907920538827</v>
      </c>
      <c r="P33" s="63">
        <v>91.37534106412005</v>
      </c>
      <c r="Q33" s="63"/>
      <c r="R33" s="63">
        <v>86.598586017282003</v>
      </c>
      <c r="S33" s="63">
        <v>85.016485529368666</v>
      </c>
      <c r="T33" s="63">
        <v>88.073464121731874</v>
      </c>
      <c r="U33" s="63"/>
      <c r="V33" s="63">
        <v>93.038561574126433</v>
      </c>
      <c r="W33" s="63">
        <v>91.602647726723688</v>
      </c>
      <c r="X33" s="63">
        <v>94.302236584743611</v>
      </c>
      <c r="Y33" s="63"/>
      <c r="Z33" s="63">
        <v>97.762706579357655</v>
      </c>
      <c r="AA33" s="63">
        <v>97.260755048287976</v>
      </c>
      <c r="AB33" s="63">
        <v>98.163465582503846</v>
      </c>
      <c r="AD33" s="107"/>
    </row>
    <row r="34" spans="1:30" x14ac:dyDescent="0.35">
      <c r="A34" s="119" t="s">
        <v>272</v>
      </c>
      <c r="B34" s="63">
        <v>98.852837617839697</v>
      </c>
      <c r="C34" s="63">
        <v>98.660484286450284</v>
      </c>
      <c r="D34" s="63">
        <v>99.033213784500234</v>
      </c>
      <c r="E34" s="63"/>
      <c r="F34" s="63">
        <v>98.856858846918499</v>
      </c>
      <c r="G34" s="63">
        <v>98.859676908457388</v>
      </c>
      <c r="H34" s="63">
        <v>98.853768669676967</v>
      </c>
      <c r="I34" s="63"/>
      <c r="J34" s="63">
        <v>98.505072076882001</v>
      </c>
      <c r="K34" s="63">
        <v>98.231622746185849</v>
      </c>
      <c r="L34" s="63">
        <v>98.793418647166362</v>
      </c>
      <c r="M34" s="63"/>
      <c r="N34" s="63">
        <v>98.721564203797712</v>
      </c>
      <c r="O34" s="63">
        <v>98.506348020911133</v>
      </c>
      <c r="P34" s="63">
        <v>98.939795531995458</v>
      </c>
      <c r="Q34" s="63"/>
      <c r="R34" s="63">
        <v>98.749478949562317</v>
      </c>
      <c r="S34" s="63">
        <v>98.479391756702682</v>
      </c>
      <c r="T34" s="63">
        <v>99.043062200956939</v>
      </c>
      <c r="U34" s="63"/>
      <c r="V34" s="63">
        <v>99.512951073721496</v>
      </c>
      <c r="W34" s="63">
        <v>99.346974314323035</v>
      </c>
      <c r="X34" s="63">
        <v>99.684684684684683</v>
      </c>
      <c r="Y34" s="63"/>
      <c r="Z34" s="63">
        <v>100</v>
      </c>
      <c r="AA34" s="63">
        <v>100</v>
      </c>
      <c r="AB34" s="63">
        <v>100</v>
      </c>
      <c r="AD34" s="107"/>
    </row>
    <row r="35" spans="1:30" x14ac:dyDescent="0.35">
      <c r="A35" s="119" t="s">
        <v>273</v>
      </c>
      <c r="B35" s="63">
        <v>96.396751557202549</v>
      </c>
      <c r="C35" s="63">
        <v>95.708425370779423</v>
      </c>
      <c r="D35" s="63">
        <v>97.084318360914097</v>
      </c>
      <c r="E35" s="63"/>
      <c r="F35" s="63">
        <v>96.79743795036029</v>
      </c>
      <c r="G35" s="63">
        <v>95.04</v>
      </c>
      <c r="H35" s="63">
        <v>98.557692307692307</v>
      </c>
      <c r="I35" s="63"/>
      <c r="J35" s="63">
        <v>98.099662162162161</v>
      </c>
      <c r="K35" s="63">
        <v>97.690333618477325</v>
      </c>
      <c r="L35" s="63">
        <v>98.498748957464556</v>
      </c>
      <c r="M35" s="63"/>
      <c r="N35" s="63">
        <v>97.762176393154888</v>
      </c>
      <c r="O35" s="63">
        <v>97.715289982425318</v>
      </c>
      <c r="P35" s="63">
        <v>97.808939526730938</v>
      </c>
      <c r="Q35" s="63"/>
      <c r="R35" s="63">
        <v>92.214397496087642</v>
      </c>
      <c r="S35" s="63">
        <v>91.738113795791108</v>
      </c>
      <c r="T35" s="63">
        <v>92.694422623723483</v>
      </c>
      <c r="U35" s="63"/>
      <c r="V35" s="63">
        <v>96.91853102574926</v>
      </c>
      <c r="W35" s="63">
        <v>96.257615317667529</v>
      </c>
      <c r="X35" s="63">
        <v>97.540983606557376</v>
      </c>
      <c r="Y35" s="63"/>
      <c r="Z35" s="63">
        <v>98.531810766721037</v>
      </c>
      <c r="AA35" s="63">
        <v>97.707736389684811</v>
      </c>
      <c r="AB35" s="63">
        <v>99.621212121212125</v>
      </c>
      <c r="AD35" s="107"/>
    </row>
    <row r="36" spans="1:30" x14ac:dyDescent="0.35">
      <c r="A36" s="18" t="s">
        <v>275</v>
      </c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D36" s="107"/>
    </row>
    <row r="37" spans="1:30" x14ac:dyDescent="0.35">
      <c r="A37" s="120" t="s">
        <v>214</v>
      </c>
      <c r="B37" s="63">
        <v>91.959554562013579</v>
      </c>
      <c r="C37" s="63">
        <v>90.382164274222205</v>
      </c>
      <c r="D37" s="63">
        <v>93.507638675279409</v>
      </c>
      <c r="E37" s="63"/>
      <c r="F37" s="63">
        <v>92.074637859071942</v>
      </c>
      <c r="G37" s="63">
        <v>90.603005516454246</v>
      </c>
      <c r="H37" s="63">
        <v>93.645315196426765</v>
      </c>
      <c r="I37" s="63"/>
      <c r="J37" s="63">
        <v>91.575281950002591</v>
      </c>
      <c r="K37" s="63">
        <v>90.181629475869229</v>
      </c>
      <c r="L37" s="63">
        <v>92.973141786383508</v>
      </c>
      <c r="M37" s="63"/>
      <c r="N37" s="63">
        <v>92.589935996468782</v>
      </c>
      <c r="O37" s="63">
        <v>90.838695604755145</v>
      </c>
      <c r="P37" s="63">
        <v>94.383026242322714</v>
      </c>
      <c r="Q37" s="63"/>
      <c r="R37" s="63">
        <v>89.13839261323281</v>
      </c>
      <c r="S37" s="63">
        <v>86.79587441913182</v>
      </c>
      <c r="T37" s="63">
        <v>91.31856540084388</v>
      </c>
      <c r="U37" s="63"/>
      <c r="V37" s="63">
        <v>93.15376703522756</v>
      </c>
      <c r="W37" s="63">
        <v>92.090700499392625</v>
      </c>
      <c r="X37" s="63">
        <v>94.120535166318888</v>
      </c>
      <c r="Y37" s="63"/>
      <c r="Z37" s="63">
        <v>97.259185700099309</v>
      </c>
      <c r="AA37" s="63">
        <v>96.621914248592461</v>
      </c>
      <c r="AB37" s="63">
        <v>97.798972853998535</v>
      </c>
      <c r="AD37" s="107"/>
    </row>
    <row r="38" spans="1:30" x14ac:dyDescent="0.35">
      <c r="A38" s="119" t="s">
        <v>271</v>
      </c>
      <c r="B38" s="63">
        <v>91.882455021587546</v>
      </c>
      <c r="C38" s="63">
        <v>90.289007578796301</v>
      </c>
      <c r="D38" s="63">
        <v>93.445576540755468</v>
      </c>
      <c r="E38" s="63"/>
      <c r="F38" s="63">
        <v>91.971929126020299</v>
      </c>
      <c r="G38" s="63">
        <v>90.489497012911926</v>
      </c>
      <c r="H38" s="63">
        <v>93.555692814494535</v>
      </c>
      <c r="I38" s="63"/>
      <c r="J38" s="63">
        <v>91.472908995265641</v>
      </c>
      <c r="K38" s="63">
        <v>90.063025210084035</v>
      </c>
      <c r="L38" s="63">
        <v>92.887249736564797</v>
      </c>
      <c r="M38" s="63"/>
      <c r="N38" s="63">
        <v>92.515070328198263</v>
      </c>
      <c r="O38" s="63">
        <v>90.738492107296608</v>
      </c>
      <c r="P38" s="63">
        <v>94.332166647849164</v>
      </c>
      <c r="Q38" s="63"/>
      <c r="R38" s="63">
        <v>89.05768383971818</v>
      </c>
      <c r="S38" s="63">
        <v>86.705466164555517</v>
      </c>
      <c r="T38" s="63">
        <v>91.249335459861783</v>
      </c>
      <c r="U38" s="63"/>
      <c r="V38" s="63">
        <v>93.112822836429544</v>
      </c>
      <c r="W38" s="63">
        <v>92.034313725490193</v>
      </c>
      <c r="X38" s="63">
        <v>94.090067859346078</v>
      </c>
      <c r="Y38" s="63"/>
      <c r="Z38" s="63">
        <v>97.252090800477902</v>
      </c>
      <c r="AA38" s="63">
        <v>96.616052060737516</v>
      </c>
      <c r="AB38" s="63">
        <v>97.791682002208319</v>
      </c>
      <c r="AD38" s="107"/>
    </row>
    <row r="39" spans="1:30" x14ac:dyDescent="0.35">
      <c r="A39" s="119" t="s">
        <v>272</v>
      </c>
      <c r="B39" s="63">
        <v>99.586349534643233</v>
      </c>
      <c r="C39" s="63">
        <v>99.387755102040813</v>
      </c>
      <c r="D39" s="63">
        <v>99.790356394129972</v>
      </c>
      <c r="E39" s="63"/>
      <c r="F39" s="63">
        <v>99.633699633699635</v>
      </c>
      <c r="G39" s="63">
        <v>99.264705882352942</v>
      </c>
      <c r="H39" s="63">
        <v>100</v>
      </c>
      <c r="I39" s="63"/>
      <c r="J39" s="63">
        <v>100</v>
      </c>
      <c r="K39" s="63">
        <v>100</v>
      </c>
      <c r="L39" s="63">
        <v>100</v>
      </c>
      <c r="M39" s="63"/>
      <c r="N39" s="63">
        <v>99.038461538461547</v>
      </c>
      <c r="O39" s="63">
        <v>99.090909090909093</v>
      </c>
      <c r="P39" s="63">
        <v>98.979591836734699</v>
      </c>
      <c r="Q39" s="63"/>
      <c r="R39" s="63">
        <v>100</v>
      </c>
      <c r="S39" s="63">
        <v>100</v>
      </c>
      <c r="T39" s="63">
        <v>100</v>
      </c>
      <c r="U39" s="63"/>
      <c r="V39" s="63">
        <v>99.065420560747668</v>
      </c>
      <c r="W39" s="63">
        <v>98.461538461538467</v>
      </c>
      <c r="X39" s="63">
        <v>100</v>
      </c>
      <c r="Y39" s="63"/>
      <c r="Z39" s="63">
        <v>100</v>
      </c>
      <c r="AA39" s="63">
        <v>100</v>
      </c>
      <c r="AB39" s="63">
        <v>100</v>
      </c>
      <c r="AD39" s="107"/>
    </row>
    <row r="40" spans="1:30" ht="15" thickBot="1" x14ac:dyDescent="0.4">
      <c r="A40" s="121" t="s">
        <v>273</v>
      </c>
      <c r="B40" s="103" t="s">
        <v>276</v>
      </c>
      <c r="C40" s="103" t="s">
        <v>276</v>
      </c>
      <c r="D40" s="103" t="s">
        <v>276</v>
      </c>
      <c r="E40" s="103"/>
      <c r="F40" s="103" t="s">
        <v>276</v>
      </c>
      <c r="G40" s="103" t="s">
        <v>276</v>
      </c>
      <c r="H40" s="103" t="s">
        <v>276</v>
      </c>
      <c r="I40" s="103"/>
      <c r="J40" s="103" t="s">
        <v>276</v>
      </c>
      <c r="K40" s="103" t="s">
        <v>276</v>
      </c>
      <c r="L40" s="103" t="s">
        <v>276</v>
      </c>
      <c r="M40" s="103"/>
      <c r="N40" s="103" t="s">
        <v>276</v>
      </c>
      <c r="O40" s="103" t="s">
        <v>276</v>
      </c>
      <c r="P40" s="103" t="s">
        <v>276</v>
      </c>
      <c r="Q40" s="103"/>
      <c r="R40" s="103" t="s">
        <v>276</v>
      </c>
      <c r="S40" s="103" t="s">
        <v>276</v>
      </c>
      <c r="T40" s="103" t="s">
        <v>276</v>
      </c>
      <c r="U40" s="103"/>
      <c r="V40" s="103" t="s">
        <v>276</v>
      </c>
      <c r="W40" s="103" t="s">
        <v>276</v>
      </c>
      <c r="X40" s="103" t="s">
        <v>276</v>
      </c>
      <c r="Y40" s="103"/>
      <c r="Z40" s="103" t="s">
        <v>276</v>
      </c>
      <c r="AA40" s="103" t="s">
        <v>276</v>
      </c>
      <c r="AB40" s="103" t="s">
        <v>276</v>
      </c>
      <c r="AD40" s="107"/>
    </row>
    <row r="41" spans="1:30" x14ac:dyDescent="0.35">
      <c r="A41" s="223" t="s">
        <v>249</v>
      </c>
      <c r="B41" s="223"/>
      <c r="C41" s="223"/>
      <c r="D41" s="223"/>
      <c r="E41" s="223"/>
      <c r="F41" s="223"/>
      <c r="G41" s="223"/>
      <c r="H41" s="223"/>
      <c r="I41" s="223"/>
      <c r="J41" s="223"/>
      <c r="K41" s="223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23"/>
      <c r="W41" s="223"/>
      <c r="X41" s="223"/>
      <c r="Y41" s="223"/>
      <c r="Z41" s="223"/>
      <c r="AA41" s="223"/>
      <c r="AB41" s="223"/>
      <c r="AD41" s="107"/>
    </row>
    <row r="42" spans="1:30" x14ac:dyDescent="0.35">
      <c r="AD42" s="107"/>
    </row>
    <row r="43" spans="1:30" x14ac:dyDescent="0.35">
      <c r="AD43" s="107"/>
    </row>
  </sheetData>
  <mergeCells count="14">
    <mergeCell ref="AD2:AD3"/>
    <mergeCell ref="V6:X6"/>
    <mergeCell ref="Z6:AB6"/>
    <mergeCell ref="A41:AB41"/>
    <mergeCell ref="A1:AB1"/>
    <mergeCell ref="A2:AB2"/>
    <mergeCell ref="A3:AB3"/>
    <mergeCell ref="A4:AB4"/>
    <mergeCell ref="A6:A7"/>
    <mergeCell ref="B6:D6"/>
    <mergeCell ref="F6:H6"/>
    <mergeCell ref="J6:L6"/>
    <mergeCell ref="N6:P6"/>
    <mergeCell ref="R6:T6"/>
  </mergeCells>
  <hyperlinks>
    <hyperlink ref="AD2" location="INDICE!A1" display="INDICE" xr:uid="{C5F8329D-137A-4D53-8216-BF74FF4DCBE1}"/>
    <hyperlink ref="AD2:AD3" location="CONTENIDO!A1" display="Contenido" xr:uid="{9D2EB042-DAF4-4966-BE06-2AFA0FC29B12}"/>
  </hyperlinks>
  <pageMargins left="0.7" right="0.7" top="0.75" bottom="0.75" header="0.3" footer="0.3"/>
  <pageSetup scale="58" orientation="landscape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F6FA2-7AA0-46D6-A3A6-244D7F095087}">
  <sheetPr>
    <tabColor rgb="FFF2DAB1"/>
    <pageSetUpPr fitToPage="1"/>
  </sheetPr>
  <dimension ref="A1:AD43"/>
  <sheetViews>
    <sheetView showGridLines="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A8" sqref="A8:XFD8"/>
    </sheetView>
  </sheetViews>
  <sheetFormatPr baseColWidth="10" defaultColWidth="11.453125" defaultRowHeight="14.5" x14ac:dyDescent="0.35"/>
  <cols>
    <col min="1" max="1" width="18.54296875" customWidth="1"/>
    <col min="2" max="4" width="8.453125" customWidth="1"/>
    <col min="5" max="5" width="1.453125" customWidth="1"/>
    <col min="6" max="8" width="8.453125" customWidth="1"/>
    <col min="9" max="9" width="1.453125" customWidth="1"/>
    <col min="10" max="12" width="8.453125" customWidth="1"/>
    <col min="13" max="13" width="1.54296875" customWidth="1"/>
    <col min="14" max="16" width="8.453125" customWidth="1"/>
    <col min="17" max="17" width="1.54296875" customWidth="1"/>
    <col min="18" max="20" width="8.453125" customWidth="1"/>
    <col min="21" max="21" width="1.453125" customWidth="1"/>
    <col min="22" max="24" width="8.453125" customWidth="1"/>
    <col min="25" max="25" width="1.54296875" customWidth="1"/>
    <col min="26" max="28" width="8.453125" customWidth="1"/>
  </cols>
  <sheetData>
    <row r="1" spans="1:30" x14ac:dyDescent="0.35">
      <c r="A1" s="230" t="s">
        <v>336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337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266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267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13"/>
      <c r="B5" s="108"/>
      <c r="C5" s="108"/>
      <c r="D5" s="108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D5" s="36"/>
    </row>
    <row r="6" spans="1:30" x14ac:dyDescent="0.35">
      <c r="A6" s="232" t="s">
        <v>268</v>
      </c>
      <c r="B6" s="229" t="s">
        <v>214</v>
      </c>
      <c r="C6" s="229"/>
      <c r="D6" s="229"/>
      <c r="E6" s="16"/>
      <c r="F6" s="229" t="s">
        <v>242</v>
      </c>
      <c r="G6" s="229"/>
      <c r="H6" s="229"/>
      <c r="I6" s="16"/>
      <c r="J6" s="229" t="s">
        <v>243</v>
      </c>
      <c r="K6" s="229"/>
      <c r="L6" s="229"/>
      <c r="M6" s="16"/>
      <c r="N6" s="229" t="s">
        <v>244</v>
      </c>
      <c r="O6" s="229"/>
      <c r="P6" s="229"/>
      <c r="Q6" s="16"/>
      <c r="R6" s="229" t="s">
        <v>246</v>
      </c>
      <c r="S6" s="229"/>
      <c r="T6" s="229"/>
      <c r="U6" s="16"/>
      <c r="V6" s="229" t="s">
        <v>247</v>
      </c>
      <c r="W6" s="229"/>
      <c r="X6" s="229"/>
      <c r="Y6" s="16"/>
      <c r="Z6" s="229" t="s">
        <v>248</v>
      </c>
      <c r="AA6" s="229"/>
      <c r="AB6" s="229"/>
      <c r="AD6" s="36"/>
    </row>
    <row r="7" spans="1:30" x14ac:dyDescent="0.35">
      <c r="A7" s="232"/>
      <c r="B7" s="17" t="s">
        <v>214</v>
      </c>
      <c r="C7" s="17" t="s">
        <v>269</v>
      </c>
      <c r="D7" s="17" t="s">
        <v>270</v>
      </c>
      <c r="E7" s="16"/>
      <c r="F7" s="17" t="s">
        <v>214</v>
      </c>
      <c r="G7" s="17" t="s">
        <v>269</v>
      </c>
      <c r="H7" s="17" t="s">
        <v>270</v>
      </c>
      <c r="I7" s="16"/>
      <c r="J7" s="17" t="s">
        <v>214</v>
      </c>
      <c r="K7" s="17" t="s">
        <v>269</v>
      </c>
      <c r="L7" s="17" t="s">
        <v>270</v>
      </c>
      <c r="M7" s="16"/>
      <c r="N7" s="17" t="s">
        <v>214</v>
      </c>
      <c r="O7" s="17" t="s">
        <v>269</v>
      </c>
      <c r="P7" s="17" t="s">
        <v>270</v>
      </c>
      <c r="Q7" s="16"/>
      <c r="R7" s="17" t="s">
        <v>214</v>
      </c>
      <c r="S7" s="17" t="s">
        <v>269</v>
      </c>
      <c r="T7" s="17" t="s">
        <v>270</v>
      </c>
      <c r="U7" s="16"/>
      <c r="V7" s="17" t="s">
        <v>214</v>
      </c>
      <c r="W7" s="17" t="s">
        <v>269</v>
      </c>
      <c r="X7" s="17" t="s">
        <v>270</v>
      </c>
      <c r="Y7" s="16"/>
      <c r="Z7" s="17" t="s">
        <v>214</v>
      </c>
      <c r="AA7" s="17" t="s">
        <v>269</v>
      </c>
      <c r="AB7" s="17" t="s">
        <v>270</v>
      </c>
      <c r="AD7" s="36"/>
    </row>
    <row r="8" spans="1:30" x14ac:dyDescent="0.35">
      <c r="A8" s="197" t="s">
        <v>231</v>
      </c>
      <c r="B8" s="200"/>
      <c r="C8" s="200"/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00"/>
      <c r="AA8" s="200"/>
      <c r="AB8" s="200"/>
      <c r="AD8" s="36"/>
    </row>
    <row r="9" spans="1:30" x14ac:dyDescent="0.35">
      <c r="A9" s="18" t="s">
        <v>232</v>
      </c>
      <c r="AD9" s="107"/>
    </row>
    <row r="10" spans="1:30" s="22" customFormat="1" x14ac:dyDescent="0.35">
      <c r="A10" s="118" t="s">
        <v>214</v>
      </c>
      <c r="B10" s="99">
        <f>SUM(B11:B13)</f>
        <v>34997</v>
      </c>
      <c r="C10" s="99">
        <f t="shared" ref="C10:AB10" si="0">SUM(C11:C13)</f>
        <v>19761</v>
      </c>
      <c r="D10" s="99">
        <f t="shared" si="0"/>
        <v>15236</v>
      </c>
      <c r="E10" s="99">
        <f t="shared" si="0"/>
        <v>0</v>
      </c>
      <c r="F10" s="99">
        <f t="shared" si="0"/>
        <v>7795</v>
      </c>
      <c r="G10" s="99">
        <f t="shared" si="0"/>
        <v>4469</v>
      </c>
      <c r="H10" s="99">
        <f t="shared" si="0"/>
        <v>3326</v>
      </c>
      <c r="I10" s="99">
        <f t="shared" si="0"/>
        <v>0</v>
      </c>
      <c r="J10" s="99">
        <f t="shared" si="0"/>
        <v>7281</v>
      </c>
      <c r="K10" s="99">
        <f t="shared" si="0"/>
        <v>4080</v>
      </c>
      <c r="L10" s="99">
        <f t="shared" si="0"/>
        <v>3201</v>
      </c>
      <c r="M10" s="99">
        <f t="shared" si="0"/>
        <v>0</v>
      </c>
      <c r="N10" s="99">
        <f t="shared" si="0"/>
        <v>6178</v>
      </c>
      <c r="O10" s="99">
        <f t="shared" si="0"/>
        <v>3598</v>
      </c>
      <c r="P10" s="99">
        <f t="shared" si="0"/>
        <v>2580</v>
      </c>
      <c r="Q10" s="99">
        <f t="shared" si="0"/>
        <v>0</v>
      </c>
      <c r="R10" s="99">
        <f t="shared" si="0"/>
        <v>9071</v>
      </c>
      <c r="S10" s="99">
        <f t="shared" si="0"/>
        <v>4990</v>
      </c>
      <c r="T10" s="99">
        <f t="shared" si="0"/>
        <v>4081</v>
      </c>
      <c r="U10" s="99">
        <f t="shared" si="0"/>
        <v>0</v>
      </c>
      <c r="V10" s="99">
        <f t="shared" si="0"/>
        <v>4238</v>
      </c>
      <c r="W10" s="99">
        <f t="shared" si="0"/>
        <v>2382</v>
      </c>
      <c r="X10" s="99">
        <f t="shared" si="0"/>
        <v>1856</v>
      </c>
      <c r="Y10" s="99">
        <f t="shared" si="0"/>
        <v>0</v>
      </c>
      <c r="Z10" s="99">
        <f t="shared" si="0"/>
        <v>434</v>
      </c>
      <c r="AA10" s="99">
        <f t="shared" si="0"/>
        <v>242</v>
      </c>
      <c r="AB10" s="99">
        <f t="shared" si="0"/>
        <v>192</v>
      </c>
    </row>
    <row r="11" spans="1:30" x14ac:dyDescent="0.35">
      <c r="A11" s="119" t="s">
        <v>271</v>
      </c>
      <c r="B11" s="100">
        <f>F11+J11+N11+R11+V11+Z11</f>
        <v>34233</v>
      </c>
      <c r="C11" s="100">
        <f>G11+K11+O11+S11+W11+AA11</f>
        <v>19307</v>
      </c>
      <c r="D11" s="100">
        <f>H11+L11+P11+T11+X11+AB11</f>
        <v>14926</v>
      </c>
      <c r="E11" s="100"/>
      <c r="F11" s="100">
        <v>7645</v>
      </c>
      <c r="G11" s="100">
        <v>4370</v>
      </c>
      <c r="H11" s="100">
        <v>3275</v>
      </c>
      <c r="I11" s="100"/>
      <c r="J11" s="100">
        <v>7152</v>
      </c>
      <c r="K11" s="100">
        <v>4002</v>
      </c>
      <c r="L11" s="100">
        <v>3150</v>
      </c>
      <c r="M11" s="100"/>
      <c r="N11" s="100">
        <v>6057</v>
      </c>
      <c r="O11" s="100">
        <v>3532</v>
      </c>
      <c r="P11" s="100">
        <v>2525</v>
      </c>
      <c r="Q11" s="100"/>
      <c r="R11" s="100">
        <v>8812</v>
      </c>
      <c r="S11" s="100">
        <v>4846</v>
      </c>
      <c r="T11" s="100">
        <v>3966</v>
      </c>
      <c r="U11" s="100"/>
      <c r="V11" s="100">
        <v>4142</v>
      </c>
      <c r="W11" s="100">
        <v>2323</v>
      </c>
      <c r="X11" s="100">
        <v>1819</v>
      </c>
      <c r="Y11" s="100"/>
      <c r="Z11" s="100">
        <v>425</v>
      </c>
      <c r="AA11" s="100">
        <v>234</v>
      </c>
      <c r="AB11" s="100">
        <v>191</v>
      </c>
    </row>
    <row r="12" spans="1:30" x14ac:dyDescent="0.35">
      <c r="A12" s="119" t="s">
        <v>272</v>
      </c>
      <c r="B12" s="100">
        <f>F12+J12+N12+R12+V12</f>
        <v>307</v>
      </c>
      <c r="C12" s="100">
        <f>G12+K12+O12+S12+W12</f>
        <v>182</v>
      </c>
      <c r="D12" s="100">
        <f>H12+L12+P12+T12+X12</f>
        <v>125</v>
      </c>
      <c r="E12" s="100"/>
      <c r="F12" s="100">
        <v>70</v>
      </c>
      <c r="G12" s="100">
        <v>37</v>
      </c>
      <c r="H12" s="100">
        <v>33</v>
      </c>
      <c r="I12" s="100"/>
      <c r="J12" s="100">
        <v>84</v>
      </c>
      <c r="K12" s="100">
        <v>51</v>
      </c>
      <c r="L12" s="100">
        <v>33</v>
      </c>
      <c r="M12" s="100"/>
      <c r="N12" s="100">
        <v>70</v>
      </c>
      <c r="O12" s="100">
        <v>40</v>
      </c>
      <c r="P12" s="100">
        <v>30</v>
      </c>
      <c r="Q12" s="100"/>
      <c r="R12" s="100">
        <v>60</v>
      </c>
      <c r="S12" s="100">
        <v>38</v>
      </c>
      <c r="T12" s="100">
        <v>22</v>
      </c>
      <c r="U12" s="100"/>
      <c r="V12" s="100">
        <v>23</v>
      </c>
      <c r="W12" s="100">
        <v>16</v>
      </c>
      <c r="X12" s="100">
        <v>7</v>
      </c>
      <c r="Y12" s="100"/>
      <c r="Z12" s="146" t="s">
        <v>276</v>
      </c>
      <c r="AA12" s="146" t="s">
        <v>276</v>
      </c>
      <c r="AB12" s="146" t="s">
        <v>276</v>
      </c>
    </row>
    <row r="13" spans="1:30" x14ac:dyDescent="0.35">
      <c r="A13" s="119" t="s">
        <v>273</v>
      </c>
      <c r="B13" s="100">
        <f t="shared" ref="B13" si="1">F13+J13+N13+R13+V13+Z13</f>
        <v>457</v>
      </c>
      <c r="C13" s="100">
        <f t="shared" ref="C13" si="2">G13+K13+O13+S13+W13+AA13</f>
        <v>272</v>
      </c>
      <c r="D13" s="100">
        <f t="shared" ref="D13" si="3">H13+L13+P13+T13+X13+AB13</f>
        <v>185</v>
      </c>
      <c r="E13" s="100"/>
      <c r="F13" s="100">
        <v>80</v>
      </c>
      <c r="G13" s="100">
        <v>62</v>
      </c>
      <c r="H13" s="100">
        <v>18</v>
      </c>
      <c r="I13" s="100"/>
      <c r="J13" s="100">
        <v>45</v>
      </c>
      <c r="K13" s="100">
        <v>27</v>
      </c>
      <c r="L13" s="100">
        <v>18</v>
      </c>
      <c r="M13" s="100"/>
      <c r="N13" s="100">
        <v>51</v>
      </c>
      <c r="O13" s="100">
        <v>26</v>
      </c>
      <c r="P13" s="100">
        <v>25</v>
      </c>
      <c r="Q13" s="100"/>
      <c r="R13" s="100">
        <v>199</v>
      </c>
      <c r="S13" s="100">
        <v>106</v>
      </c>
      <c r="T13" s="100">
        <v>93</v>
      </c>
      <c r="U13" s="100"/>
      <c r="V13" s="100">
        <v>73</v>
      </c>
      <c r="W13" s="100">
        <v>43</v>
      </c>
      <c r="X13" s="100">
        <v>30</v>
      </c>
      <c r="Y13" s="100"/>
      <c r="Z13" s="100">
        <v>9</v>
      </c>
      <c r="AA13" s="100">
        <v>8</v>
      </c>
      <c r="AB13" s="100">
        <v>1</v>
      </c>
    </row>
    <row r="14" spans="1:30" x14ac:dyDescent="0.35">
      <c r="A14" s="18" t="s">
        <v>274</v>
      </c>
      <c r="B14" s="100"/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</row>
    <row r="15" spans="1:30" s="22" customFormat="1" x14ac:dyDescent="0.35">
      <c r="A15" s="118" t="s">
        <v>214</v>
      </c>
      <c r="B15" s="99">
        <f>SUM(B16:B18)</f>
        <v>27228</v>
      </c>
      <c r="C15" s="99">
        <f t="shared" ref="C15:AB15" si="4">SUM(C16:C18)</f>
        <v>15158</v>
      </c>
      <c r="D15" s="99">
        <f t="shared" si="4"/>
        <v>12070</v>
      </c>
      <c r="E15" s="99">
        <f t="shared" si="4"/>
        <v>0</v>
      </c>
      <c r="F15" s="99">
        <f t="shared" si="4"/>
        <v>6181</v>
      </c>
      <c r="G15" s="99">
        <f t="shared" si="4"/>
        <v>3481</v>
      </c>
      <c r="H15" s="99">
        <f t="shared" si="4"/>
        <v>2700</v>
      </c>
      <c r="I15" s="99">
        <f t="shared" si="4"/>
        <v>0</v>
      </c>
      <c r="J15" s="99">
        <f t="shared" si="4"/>
        <v>5660</v>
      </c>
      <c r="K15" s="99">
        <f t="shared" si="4"/>
        <v>3134</v>
      </c>
      <c r="L15" s="99">
        <f t="shared" si="4"/>
        <v>2526</v>
      </c>
      <c r="M15" s="99">
        <f t="shared" si="4"/>
        <v>0</v>
      </c>
      <c r="N15" s="99">
        <f t="shared" si="4"/>
        <v>4835</v>
      </c>
      <c r="O15" s="99">
        <f t="shared" si="4"/>
        <v>2758</v>
      </c>
      <c r="P15" s="99">
        <f t="shared" si="4"/>
        <v>2077</v>
      </c>
      <c r="Q15" s="99">
        <f t="shared" si="4"/>
        <v>0</v>
      </c>
      <c r="R15" s="99">
        <f t="shared" si="4"/>
        <v>7083</v>
      </c>
      <c r="S15" s="99">
        <f t="shared" si="4"/>
        <v>3825</v>
      </c>
      <c r="T15" s="99">
        <f t="shared" si="4"/>
        <v>3258</v>
      </c>
      <c r="U15" s="99">
        <f t="shared" si="4"/>
        <v>0</v>
      </c>
      <c r="V15" s="99">
        <f t="shared" si="4"/>
        <v>3173</v>
      </c>
      <c r="W15" s="99">
        <f t="shared" si="4"/>
        <v>1796</v>
      </c>
      <c r="X15" s="99">
        <f t="shared" si="4"/>
        <v>1377</v>
      </c>
      <c r="Y15" s="99">
        <f t="shared" si="4"/>
        <v>0</v>
      </c>
      <c r="Z15" s="99">
        <f t="shared" si="4"/>
        <v>296</v>
      </c>
      <c r="AA15" s="99">
        <f t="shared" si="4"/>
        <v>164</v>
      </c>
      <c r="AB15" s="99">
        <f t="shared" si="4"/>
        <v>132</v>
      </c>
      <c r="AD15"/>
    </row>
    <row r="16" spans="1:30" x14ac:dyDescent="0.35">
      <c r="A16" s="119" t="s">
        <v>271</v>
      </c>
      <c r="B16" s="100">
        <f>F16+J16+N16+R16+V16+Z16</f>
        <v>26468</v>
      </c>
      <c r="C16" s="100">
        <f>G16+K16+O16+S16+W16+AA16</f>
        <v>14707</v>
      </c>
      <c r="D16" s="100">
        <f>H16+L16+P16+T16+X16+AB16</f>
        <v>11761</v>
      </c>
      <c r="E16" s="100"/>
      <c r="F16" s="100">
        <v>6032</v>
      </c>
      <c r="G16" s="100">
        <v>3383</v>
      </c>
      <c r="H16" s="100">
        <v>2649</v>
      </c>
      <c r="I16" s="100"/>
      <c r="J16" s="100">
        <v>5531</v>
      </c>
      <c r="K16" s="100">
        <v>3056</v>
      </c>
      <c r="L16" s="100">
        <v>2475</v>
      </c>
      <c r="M16" s="100"/>
      <c r="N16" s="100">
        <v>4716</v>
      </c>
      <c r="O16" s="100">
        <v>2693</v>
      </c>
      <c r="P16" s="100">
        <v>2023</v>
      </c>
      <c r="Q16" s="100"/>
      <c r="R16" s="100">
        <v>6824</v>
      </c>
      <c r="S16" s="100">
        <v>3681</v>
      </c>
      <c r="T16" s="100">
        <v>3143</v>
      </c>
      <c r="U16" s="100"/>
      <c r="V16" s="100">
        <v>3078</v>
      </c>
      <c r="W16" s="100">
        <v>1738</v>
      </c>
      <c r="X16" s="100">
        <v>1340</v>
      </c>
      <c r="Y16" s="100"/>
      <c r="Z16" s="100">
        <v>287</v>
      </c>
      <c r="AA16" s="100">
        <v>156</v>
      </c>
      <c r="AB16" s="100">
        <v>131</v>
      </c>
    </row>
    <row r="17" spans="1:30" x14ac:dyDescent="0.35">
      <c r="A17" s="119" t="s">
        <v>272</v>
      </c>
      <c r="B17" s="100">
        <f>F17+J17+N17+R17+V17</f>
        <v>303</v>
      </c>
      <c r="C17" s="100">
        <f>G17+K17+O17+S17+W17</f>
        <v>179</v>
      </c>
      <c r="D17" s="100">
        <f>H17+L17+P17+T17+X17</f>
        <v>124</v>
      </c>
      <c r="E17" s="100"/>
      <c r="F17" s="100">
        <v>69</v>
      </c>
      <c r="G17" s="100">
        <v>36</v>
      </c>
      <c r="H17" s="100">
        <v>33</v>
      </c>
      <c r="I17" s="100"/>
      <c r="J17" s="100">
        <v>84</v>
      </c>
      <c r="K17" s="100">
        <v>51</v>
      </c>
      <c r="L17" s="100">
        <v>33</v>
      </c>
      <c r="M17" s="100"/>
      <c r="N17" s="100">
        <v>68</v>
      </c>
      <c r="O17" s="100">
        <v>39</v>
      </c>
      <c r="P17" s="100">
        <v>29</v>
      </c>
      <c r="Q17" s="100"/>
      <c r="R17" s="100">
        <v>60</v>
      </c>
      <c r="S17" s="100">
        <v>38</v>
      </c>
      <c r="T17" s="100">
        <v>22</v>
      </c>
      <c r="U17" s="100"/>
      <c r="V17" s="100">
        <v>22</v>
      </c>
      <c r="W17" s="100">
        <v>15</v>
      </c>
      <c r="X17" s="100">
        <v>7</v>
      </c>
      <c r="Y17" s="100"/>
      <c r="Z17" s="146" t="s">
        <v>276</v>
      </c>
      <c r="AA17" s="146" t="s">
        <v>276</v>
      </c>
      <c r="AB17" s="146" t="s">
        <v>276</v>
      </c>
    </row>
    <row r="18" spans="1:30" x14ac:dyDescent="0.35">
      <c r="A18" s="119" t="s">
        <v>273</v>
      </c>
      <c r="B18" s="100">
        <f t="shared" ref="B18:B21" si="5">F18+J18+N18+R18+V18+Z18</f>
        <v>457</v>
      </c>
      <c r="C18" s="100">
        <f t="shared" ref="C18:C21" si="6">G18+K18+O18+S18+W18+AA18</f>
        <v>272</v>
      </c>
      <c r="D18" s="100">
        <f t="shared" ref="D18:D21" si="7">H18+L18+P18+T18+X18+AB18</f>
        <v>185</v>
      </c>
      <c r="E18" s="100"/>
      <c r="F18" s="100">
        <v>80</v>
      </c>
      <c r="G18" s="100">
        <v>62</v>
      </c>
      <c r="H18" s="100">
        <v>18</v>
      </c>
      <c r="I18" s="100"/>
      <c r="J18" s="100">
        <v>45</v>
      </c>
      <c r="K18" s="100">
        <v>27</v>
      </c>
      <c r="L18" s="100">
        <v>18</v>
      </c>
      <c r="M18" s="100"/>
      <c r="N18" s="100">
        <v>51</v>
      </c>
      <c r="O18" s="100">
        <v>26</v>
      </c>
      <c r="P18" s="100">
        <v>25</v>
      </c>
      <c r="Q18" s="100"/>
      <c r="R18" s="100">
        <v>199</v>
      </c>
      <c r="S18" s="100">
        <v>106</v>
      </c>
      <c r="T18" s="100">
        <v>93</v>
      </c>
      <c r="U18" s="100"/>
      <c r="V18" s="100">
        <v>73</v>
      </c>
      <c r="W18" s="100">
        <v>43</v>
      </c>
      <c r="X18" s="100">
        <v>30</v>
      </c>
      <c r="Y18" s="100"/>
      <c r="Z18" s="100">
        <v>9</v>
      </c>
      <c r="AA18" s="100">
        <v>8</v>
      </c>
      <c r="AB18" s="100">
        <v>1</v>
      </c>
    </row>
    <row r="19" spans="1:30" x14ac:dyDescent="0.35">
      <c r="A19" s="18" t="s">
        <v>275</v>
      </c>
      <c r="B19" s="100"/>
      <c r="C19" s="100"/>
      <c r="D19" s="100"/>
      <c r="E19" s="100"/>
      <c r="F19" s="100"/>
      <c r="G19" s="100"/>
      <c r="H19" s="100"/>
      <c r="I19" s="100"/>
      <c r="J19" s="100"/>
      <c r="K19" s="100"/>
      <c r="L19" s="100"/>
      <c r="M19" s="100"/>
      <c r="N19" s="100"/>
      <c r="O19" s="100"/>
      <c r="P19" s="100"/>
      <c r="Q19" s="100"/>
      <c r="R19" s="100"/>
      <c r="S19" s="100"/>
      <c r="T19" s="100"/>
      <c r="U19" s="100"/>
      <c r="V19" s="100"/>
      <c r="W19" s="100"/>
      <c r="X19" s="100"/>
      <c r="Y19" s="100"/>
      <c r="Z19" s="100"/>
      <c r="AA19" s="100"/>
      <c r="AB19" s="100"/>
    </row>
    <row r="20" spans="1:30" s="22" customFormat="1" x14ac:dyDescent="0.35">
      <c r="A20" s="120" t="s">
        <v>214</v>
      </c>
      <c r="B20" s="99">
        <f>SUM(B21:B22)</f>
        <v>7769</v>
      </c>
      <c r="C20" s="99">
        <f t="shared" ref="C20:AB20" si="8">SUM(C21:C22)</f>
        <v>4603</v>
      </c>
      <c r="D20" s="99">
        <f t="shared" si="8"/>
        <v>3166</v>
      </c>
      <c r="E20" s="99">
        <f t="shared" si="8"/>
        <v>0</v>
      </c>
      <c r="F20" s="99">
        <f t="shared" si="8"/>
        <v>1614</v>
      </c>
      <c r="G20" s="99">
        <f t="shared" si="8"/>
        <v>988</v>
      </c>
      <c r="H20" s="99">
        <f t="shared" si="8"/>
        <v>626</v>
      </c>
      <c r="I20" s="99">
        <f t="shared" si="8"/>
        <v>0</v>
      </c>
      <c r="J20" s="99">
        <f t="shared" si="8"/>
        <v>1621</v>
      </c>
      <c r="K20" s="99">
        <f t="shared" si="8"/>
        <v>946</v>
      </c>
      <c r="L20" s="99">
        <f t="shared" si="8"/>
        <v>675</v>
      </c>
      <c r="M20" s="99">
        <f t="shared" si="8"/>
        <v>0</v>
      </c>
      <c r="N20" s="99">
        <f t="shared" si="8"/>
        <v>1343</v>
      </c>
      <c r="O20" s="99">
        <f t="shared" si="8"/>
        <v>840</v>
      </c>
      <c r="P20" s="99">
        <f t="shared" si="8"/>
        <v>503</v>
      </c>
      <c r="Q20" s="99">
        <f t="shared" si="8"/>
        <v>0</v>
      </c>
      <c r="R20" s="99">
        <f t="shared" si="8"/>
        <v>1988</v>
      </c>
      <c r="S20" s="99">
        <f t="shared" si="8"/>
        <v>1165</v>
      </c>
      <c r="T20" s="99">
        <f t="shared" si="8"/>
        <v>823</v>
      </c>
      <c r="U20" s="99">
        <f t="shared" si="8"/>
        <v>0</v>
      </c>
      <c r="V20" s="99">
        <f t="shared" si="8"/>
        <v>1065</v>
      </c>
      <c r="W20" s="99">
        <f t="shared" si="8"/>
        <v>586</v>
      </c>
      <c r="X20" s="99">
        <f t="shared" si="8"/>
        <v>479</v>
      </c>
      <c r="Y20" s="99">
        <f t="shared" si="8"/>
        <v>0</v>
      </c>
      <c r="Z20" s="99">
        <f t="shared" si="8"/>
        <v>138</v>
      </c>
      <c r="AA20" s="99">
        <f t="shared" si="8"/>
        <v>78</v>
      </c>
      <c r="AB20" s="99">
        <f t="shared" si="8"/>
        <v>60</v>
      </c>
      <c r="AD20"/>
    </row>
    <row r="21" spans="1:30" x14ac:dyDescent="0.35">
      <c r="A21" s="119" t="s">
        <v>271</v>
      </c>
      <c r="B21" s="100">
        <f t="shared" si="5"/>
        <v>7765</v>
      </c>
      <c r="C21" s="100">
        <f t="shared" si="6"/>
        <v>4600</v>
      </c>
      <c r="D21" s="100">
        <f t="shared" si="7"/>
        <v>3165</v>
      </c>
      <c r="E21" s="100"/>
      <c r="F21" s="100">
        <v>1613</v>
      </c>
      <c r="G21" s="100">
        <v>987</v>
      </c>
      <c r="H21" s="100">
        <v>626</v>
      </c>
      <c r="I21" s="100"/>
      <c r="J21" s="100">
        <v>1621</v>
      </c>
      <c r="K21" s="100">
        <v>946</v>
      </c>
      <c r="L21" s="100">
        <v>675</v>
      </c>
      <c r="M21" s="100"/>
      <c r="N21" s="100">
        <v>1341</v>
      </c>
      <c r="O21" s="100">
        <v>839</v>
      </c>
      <c r="P21" s="100">
        <v>502</v>
      </c>
      <c r="Q21" s="100"/>
      <c r="R21" s="100">
        <v>1988</v>
      </c>
      <c r="S21" s="100">
        <v>1165</v>
      </c>
      <c r="T21" s="100">
        <v>823</v>
      </c>
      <c r="U21" s="100"/>
      <c r="V21" s="100">
        <v>1064</v>
      </c>
      <c r="W21" s="100">
        <v>585</v>
      </c>
      <c r="X21" s="100">
        <v>479</v>
      </c>
      <c r="Y21" s="100"/>
      <c r="Z21" s="100">
        <v>138</v>
      </c>
      <c r="AA21" s="100">
        <v>78</v>
      </c>
      <c r="AB21" s="100">
        <v>60</v>
      </c>
    </row>
    <row r="22" spans="1:30" x14ac:dyDescent="0.35">
      <c r="A22" s="119" t="s">
        <v>272</v>
      </c>
      <c r="B22" s="100">
        <f>F22+N22+V22</f>
        <v>4</v>
      </c>
      <c r="C22" s="100">
        <f>G22+O22+W22</f>
        <v>3</v>
      </c>
      <c r="D22" s="100">
        <f>P22</f>
        <v>1</v>
      </c>
      <c r="E22" s="100"/>
      <c r="F22" s="100">
        <v>1</v>
      </c>
      <c r="G22" s="100">
        <v>1</v>
      </c>
      <c r="H22" s="146" t="s">
        <v>276</v>
      </c>
      <c r="I22" s="146"/>
      <c r="J22" s="146" t="s">
        <v>276</v>
      </c>
      <c r="K22" s="146" t="s">
        <v>276</v>
      </c>
      <c r="L22" s="146" t="s">
        <v>276</v>
      </c>
      <c r="M22" s="100"/>
      <c r="N22" s="100">
        <v>2</v>
      </c>
      <c r="O22" s="100">
        <v>1</v>
      </c>
      <c r="P22" s="100">
        <v>1</v>
      </c>
      <c r="Q22" s="146"/>
      <c r="R22" s="146" t="s">
        <v>276</v>
      </c>
      <c r="S22" s="146" t="s">
        <v>276</v>
      </c>
      <c r="T22" s="146" t="s">
        <v>276</v>
      </c>
      <c r="U22" s="100"/>
      <c r="V22" s="100">
        <v>1</v>
      </c>
      <c r="W22" s="100">
        <v>1</v>
      </c>
      <c r="X22" s="146" t="s">
        <v>276</v>
      </c>
      <c r="Y22" s="100"/>
      <c r="Z22" s="146" t="s">
        <v>276</v>
      </c>
      <c r="AA22" s="146" t="s">
        <v>276</v>
      </c>
      <c r="AB22" s="146" t="s">
        <v>276</v>
      </c>
    </row>
    <row r="23" spans="1:30" x14ac:dyDescent="0.35">
      <c r="A23" s="119" t="s">
        <v>273</v>
      </c>
      <c r="B23" s="146" t="s">
        <v>276</v>
      </c>
      <c r="C23" s="146" t="s">
        <v>276</v>
      </c>
      <c r="D23" s="146" t="s">
        <v>276</v>
      </c>
      <c r="E23" s="146"/>
      <c r="F23" s="146" t="s">
        <v>276</v>
      </c>
      <c r="G23" s="146" t="s">
        <v>276</v>
      </c>
      <c r="H23" s="146" t="s">
        <v>276</v>
      </c>
      <c r="I23" s="146"/>
      <c r="J23" s="146" t="s">
        <v>276</v>
      </c>
      <c r="K23" s="146" t="s">
        <v>276</v>
      </c>
      <c r="L23" s="146" t="s">
        <v>276</v>
      </c>
      <c r="M23" s="146"/>
      <c r="N23" s="146" t="s">
        <v>276</v>
      </c>
      <c r="O23" s="146" t="s">
        <v>276</v>
      </c>
      <c r="P23" s="146" t="s">
        <v>276</v>
      </c>
      <c r="Q23" s="146"/>
      <c r="R23" s="146" t="s">
        <v>276</v>
      </c>
      <c r="S23" s="146" t="s">
        <v>276</v>
      </c>
      <c r="T23" s="146" t="s">
        <v>276</v>
      </c>
      <c r="U23" s="100"/>
      <c r="V23" s="146" t="s">
        <v>276</v>
      </c>
      <c r="W23" s="146" t="s">
        <v>276</v>
      </c>
      <c r="X23" s="146" t="s">
        <v>276</v>
      </c>
      <c r="Y23" s="100"/>
      <c r="Z23" s="146" t="s">
        <v>276</v>
      </c>
      <c r="AA23" s="146" t="s">
        <v>276</v>
      </c>
      <c r="AB23" s="146" t="s">
        <v>276</v>
      </c>
    </row>
    <row r="25" spans="1:30" x14ac:dyDescent="0.35">
      <c r="A25" s="197" t="s">
        <v>237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0"/>
      <c r="R25" s="200"/>
      <c r="S25" s="200"/>
      <c r="T25" s="200"/>
      <c r="U25" s="200"/>
      <c r="V25" s="200"/>
      <c r="W25" s="200"/>
      <c r="X25" s="200"/>
      <c r="Y25" s="200"/>
      <c r="Z25" s="200"/>
      <c r="AA25" s="200"/>
      <c r="AB25" s="200"/>
    </row>
    <row r="26" spans="1:30" x14ac:dyDescent="0.35">
      <c r="A26" s="18" t="s">
        <v>232</v>
      </c>
    </row>
    <row r="27" spans="1:30" s="22" customFormat="1" x14ac:dyDescent="0.35">
      <c r="A27" s="118" t="s">
        <v>214</v>
      </c>
      <c r="B27" s="107">
        <v>9.0241015736803689</v>
      </c>
      <c r="C27" s="107">
        <v>10.327311115408133</v>
      </c>
      <c r="D27" s="107">
        <v>7.7548735175853825</v>
      </c>
      <c r="E27" s="107"/>
      <c r="F27" s="107">
        <v>9.8960250860109937</v>
      </c>
      <c r="G27" s="107">
        <v>11.106416819921467</v>
      </c>
      <c r="H27" s="107">
        <v>8.6320105888764882</v>
      </c>
      <c r="I27" s="107"/>
      <c r="J27" s="107">
        <v>9.762932768376734</v>
      </c>
      <c r="K27" s="107">
        <v>10.875069968281045</v>
      </c>
      <c r="L27" s="107">
        <v>8.637111788672728</v>
      </c>
      <c r="M27" s="107"/>
      <c r="N27" s="107">
        <v>8.505424307505919</v>
      </c>
      <c r="O27" s="107">
        <v>9.8756621744023274</v>
      </c>
      <c r="P27" s="107">
        <v>7.1284502528113176</v>
      </c>
      <c r="Q27" s="107"/>
      <c r="R27" s="107">
        <v>11.845593324366325</v>
      </c>
      <c r="S27" s="107">
        <v>13.424082642849456</v>
      </c>
      <c r="T27" s="107">
        <v>10.356553736835426</v>
      </c>
      <c r="U27" s="107"/>
      <c r="V27" s="107">
        <v>6.3579218986753077</v>
      </c>
      <c r="W27" s="107">
        <v>7.5494421906693709</v>
      </c>
      <c r="X27" s="107">
        <v>5.286996154393961</v>
      </c>
      <c r="Y27" s="107"/>
      <c r="Z27" s="107">
        <v>2.3333333333333335</v>
      </c>
      <c r="AA27" s="107">
        <v>2.8724035608308607</v>
      </c>
      <c r="AB27" s="107">
        <v>1.886977886977887</v>
      </c>
      <c r="AD27"/>
    </row>
    <row r="28" spans="1:30" x14ac:dyDescent="0.35">
      <c r="A28" s="119" t="s">
        <v>271</v>
      </c>
      <c r="B28" s="104">
        <v>9.8440276747355888</v>
      </c>
      <c r="C28" s="104">
        <v>11.295134907448576</v>
      </c>
      <c r="D28" s="104">
        <v>8.4412573096107941</v>
      </c>
      <c r="E28" s="104"/>
      <c r="F28" s="104">
        <v>10.927360567165033</v>
      </c>
      <c r="G28" s="104">
        <v>12.242611009945371</v>
      </c>
      <c r="H28" s="104">
        <v>9.5573000262643362</v>
      </c>
      <c r="I28" s="104"/>
      <c r="J28" s="104">
        <v>10.77757685352622</v>
      </c>
      <c r="K28" s="104">
        <v>12.000359830879487</v>
      </c>
      <c r="L28" s="104">
        <v>9.5422737875253691</v>
      </c>
      <c r="M28" s="104"/>
      <c r="N28" s="104">
        <v>9.3428968070337799</v>
      </c>
      <c r="O28" s="104">
        <v>10.862010640588</v>
      </c>
      <c r="P28" s="104">
        <v>7.8141924302912145</v>
      </c>
      <c r="Q28" s="104"/>
      <c r="R28" s="104">
        <v>12.754747568318667</v>
      </c>
      <c r="S28" s="104">
        <v>14.53945394539454</v>
      </c>
      <c r="T28" s="104">
        <v>11.09122434140612</v>
      </c>
      <c r="U28" s="104"/>
      <c r="V28" s="104">
        <v>6.942209707696434</v>
      </c>
      <c r="W28" s="104">
        <v>8.2842979922256692</v>
      </c>
      <c r="X28" s="104">
        <v>5.7521424279796349</v>
      </c>
      <c r="Y28" s="104"/>
      <c r="Z28" s="104">
        <v>2.3809523809523809</v>
      </c>
      <c r="AA28" s="104">
        <v>2.9250000000000003</v>
      </c>
      <c r="AB28" s="104">
        <v>1.9390862944162437</v>
      </c>
      <c r="AD28" s="107"/>
    </row>
    <row r="29" spans="1:30" x14ac:dyDescent="0.35">
      <c r="A29" s="119" t="s">
        <v>272</v>
      </c>
      <c r="B29" s="104">
        <v>1.1212563915266618</v>
      </c>
      <c r="C29" s="104">
        <v>1.2928891098955742</v>
      </c>
      <c r="D29" s="104">
        <v>0.93963767571224532</v>
      </c>
      <c r="E29" s="104"/>
      <c r="F29" s="104">
        <v>1.1095260738627357</v>
      </c>
      <c r="G29" s="104">
        <v>1.1235955056179776</v>
      </c>
      <c r="H29" s="104">
        <v>1.0941644562334218</v>
      </c>
      <c r="I29" s="104"/>
      <c r="J29" s="104">
        <v>1.4358974358974359</v>
      </c>
      <c r="K29" s="104">
        <v>1.7005668556185394</v>
      </c>
      <c r="L29" s="104">
        <v>1.1574886004910558</v>
      </c>
      <c r="M29" s="104"/>
      <c r="N29" s="104">
        <v>1.2665098606839154</v>
      </c>
      <c r="O29" s="104">
        <v>1.4347202295552368</v>
      </c>
      <c r="P29" s="104">
        <v>1.095290251916758</v>
      </c>
      <c r="Q29" s="104"/>
      <c r="R29" s="104">
        <v>1.2162983985404421</v>
      </c>
      <c r="S29" s="104">
        <v>1.4849550605705353</v>
      </c>
      <c r="T29" s="104">
        <v>0.92670598146588035</v>
      </c>
      <c r="U29" s="104"/>
      <c r="V29" s="104">
        <v>0.49740484429065746</v>
      </c>
      <c r="W29" s="104">
        <v>0.67739204064352243</v>
      </c>
      <c r="X29" s="104">
        <v>0.30946065428824049</v>
      </c>
      <c r="Y29" s="104"/>
      <c r="Z29" s="62" t="s">
        <v>276</v>
      </c>
      <c r="AA29" s="62" t="s">
        <v>276</v>
      </c>
      <c r="AB29" s="62" t="s">
        <v>276</v>
      </c>
      <c r="AD29" s="107"/>
    </row>
    <row r="30" spans="1:30" x14ac:dyDescent="0.35">
      <c r="A30" s="119" t="s">
        <v>273</v>
      </c>
      <c r="B30" s="104">
        <v>3.6032484427974452</v>
      </c>
      <c r="C30" s="104">
        <v>4.2915746292205741</v>
      </c>
      <c r="D30" s="104">
        <v>2.9156816390858946</v>
      </c>
      <c r="E30" s="104"/>
      <c r="F30" s="104">
        <v>3.2025620496397114</v>
      </c>
      <c r="G30" s="104">
        <v>4.96</v>
      </c>
      <c r="H30" s="104">
        <v>1.4423076923076923</v>
      </c>
      <c r="I30" s="104"/>
      <c r="J30" s="104">
        <v>1.9003378378378379</v>
      </c>
      <c r="K30" s="104">
        <v>2.309666381522669</v>
      </c>
      <c r="L30" s="104">
        <v>1.5012510425354462</v>
      </c>
      <c r="M30" s="104"/>
      <c r="N30" s="104">
        <v>2.2378236068451072</v>
      </c>
      <c r="O30" s="104">
        <v>2.2847100175746924</v>
      </c>
      <c r="P30" s="104">
        <v>2.1910604732690624</v>
      </c>
      <c r="Q30" s="104"/>
      <c r="R30" s="104">
        <v>7.7856025039123633</v>
      </c>
      <c r="S30" s="104">
        <v>8.261886204208885</v>
      </c>
      <c r="T30" s="104">
        <v>7.3055773762765117</v>
      </c>
      <c r="U30" s="104"/>
      <c r="V30" s="104">
        <v>3.0814689742507388</v>
      </c>
      <c r="W30" s="104">
        <v>3.7423846823324629</v>
      </c>
      <c r="X30" s="104">
        <v>2.459016393442623</v>
      </c>
      <c r="Y30" s="104"/>
      <c r="Z30" s="104">
        <v>1.4681892332789559</v>
      </c>
      <c r="AA30" s="104">
        <v>2.2922636103151861</v>
      </c>
      <c r="AB30" s="104">
        <v>0.37878787878787878</v>
      </c>
      <c r="AD30" s="107"/>
    </row>
    <row r="31" spans="1:30" x14ac:dyDescent="0.35">
      <c r="A31" s="18" t="s">
        <v>274</v>
      </c>
      <c r="AD31" s="107"/>
    </row>
    <row r="32" spans="1:30" s="22" customFormat="1" x14ac:dyDescent="0.35">
      <c r="A32" s="118" t="s">
        <v>214</v>
      </c>
      <c r="B32" s="107">
        <v>9.3504994968972461</v>
      </c>
      <c r="C32" s="107">
        <v>10.563949598572703</v>
      </c>
      <c r="D32" s="107">
        <v>8.1716935784164377</v>
      </c>
      <c r="E32" s="107">
        <v>0</v>
      </c>
      <c r="F32" s="107">
        <v>10.583179234299021</v>
      </c>
      <c r="G32" s="107">
        <v>11.711075225407079</v>
      </c>
      <c r="H32" s="107">
        <v>9.4142259414225933</v>
      </c>
      <c r="I32" s="107">
        <v>0</v>
      </c>
      <c r="J32" s="107">
        <v>10.228237887850804</v>
      </c>
      <c r="K32" s="107">
        <v>11.2402266695359</v>
      </c>
      <c r="L32" s="107">
        <v>9.2005099253323621</v>
      </c>
      <c r="M32" s="107">
        <v>0</v>
      </c>
      <c r="N32" s="107">
        <v>8.8696066921044903</v>
      </c>
      <c r="O32" s="107">
        <v>10.112194764244336</v>
      </c>
      <c r="P32" s="107">
        <v>7.6253763125045895</v>
      </c>
      <c r="Q32" s="107">
        <v>0</v>
      </c>
      <c r="R32" s="107">
        <v>12.154648728420907</v>
      </c>
      <c r="S32" s="107">
        <v>13.492539419379874</v>
      </c>
      <c r="T32" s="107">
        <v>10.887218045112782</v>
      </c>
      <c r="U32" s="107">
        <v>0</v>
      </c>
      <c r="V32" s="107">
        <v>6.2092718342106803</v>
      </c>
      <c r="W32" s="107">
        <v>7.439009236631736</v>
      </c>
      <c r="X32" s="107">
        <v>5.1079456933006897</v>
      </c>
      <c r="Y32" s="107">
        <v>0</v>
      </c>
      <c r="Z32" s="107">
        <v>2.1820862513822337</v>
      </c>
      <c r="AA32" s="107">
        <v>2.6814911706998035</v>
      </c>
      <c r="AB32" s="107">
        <v>1.7720499395892066</v>
      </c>
      <c r="AD32" s="107"/>
    </row>
    <row r="33" spans="1:30" x14ac:dyDescent="0.35">
      <c r="A33" s="119" t="s">
        <v>271</v>
      </c>
      <c r="B33" s="104">
        <v>10.499133270130148</v>
      </c>
      <c r="C33" s="104">
        <v>11.902430339179205</v>
      </c>
      <c r="D33" s="104">
        <v>9.1501081425926216</v>
      </c>
      <c r="E33" s="104">
        <v>0</v>
      </c>
      <c r="F33" s="104">
        <v>12.095448165229596</v>
      </c>
      <c r="G33" s="104">
        <v>13.362562704901846</v>
      </c>
      <c r="H33" s="104">
        <v>10.788905632712908</v>
      </c>
      <c r="I33" s="104">
        <v>0</v>
      </c>
      <c r="J33" s="104">
        <v>11.681098204857445</v>
      </c>
      <c r="K33" s="104">
        <v>12.824709387720844</v>
      </c>
      <c r="L33" s="104">
        <v>10.522511797967773</v>
      </c>
      <c r="M33" s="104">
        <v>0</v>
      </c>
      <c r="N33" s="104">
        <v>10.052436372937716</v>
      </c>
      <c r="O33" s="104">
        <v>11.480092079461164</v>
      </c>
      <c r="P33" s="104">
        <v>8.6246589358799461</v>
      </c>
      <c r="Q33" s="104">
        <v>0</v>
      </c>
      <c r="R33" s="104">
        <v>13.401413982717989</v>
      </c>
      <c r="S33" s="104">
        <v>14.983514470631334</v>
      </c>
      <c r="T33" s="104">
        <v>11.926535878268128</v>
      </c>
      <c r="U33" s="104">
        <v>0</v>
      </c>
      <c r="V33" s="104">
        <v>6.9614384258735731</v>
      </c>
      <c r="W33" s="104">
        <v>8.3973522732763204</v>
      </c>
      <c r="X33" s="104">
        <v>5.6977634152563992</v>
      </c>
      <c r="Y33" s="104">
        <v>0</v>
      </c>
      <c r="Z33" s="104">
        <v>2.2372934206423447</v>
      </c>
      <c r="AA33" s="104">
        <v>2.7392449517120281</v>
      </c>
      <c r="AB33" s="104">
        <v>1.8365344174961447</v>
      </c>
      <c r="AD33" s="107"/>
    </row>
    <row r="34" spans="1:30" x14ac:dyDescent="0.35">
      <c r="A34" s="119" t="s">
        <v>272</v>
      </c>
      <c r="B34" s="104">
        <v>1.1471623821602999</v>
      </c>
      <c r="C34" s="104">
        <v>1.3174357842054907</v>
      </c>
      <c r="D34" s="104">
        <v>0.96678621549976618</v>
      </c>
      <c r="E34" s="104">
        <v>0</v>
      </c>
      <c r="F34" s="104">
        <v>1.143141153081511</v>
      </c>
      <c r="G34" s="104">
        <v>1.1403230915426037</v>
      </c>
      <c r="H34" s="104">
        <v>1.1462313303230287</v>
      </c>
      <c r="I34" s="104">
        <v>0</v>
      </c>
      <c r="J34" s="104">
        <v>1.4949279231179926</v>
      </c>
      <c r="K34" s="104">
        <v>1.7683772538141469</v>
      </c>
      <c r="L34" s="104">
        <v>1.206581352833638</v>
      </c>
      <c r="M34" s="104">
        <v>0</v>
      </c>
      <c r="N34" s="104">
        <v>1.2784357962022936</v>
      </c>
      <c r="O34" s="104">
        <v>1.4563106796116505</v>
      </c>
      <c r="P34" s="104">
        <v>1.0980689132904202</v>
      </c>
      <c r="Q34" s="104">
        <v>0</v>
      </c>
      <c r="R34" s="104">
        <v>1.2505210504376825</v>
      </c>
      <c r="S34" s="104">
        <v>1.5206082432973189</v>
      </c>
      <c r="T34" s="104">
        <v>0.9569377990430622</v>
      </c>
      <c r="U34" s="104">
        <v>0</v>
      </c>
      <c r="V34" s="104">
        <v>0.48704892627850344</v>
      </c>
      <c r="W34" s="104">
        <v>0.65302568567696995</v>
      </c>
      <c r="X34" s="104">
        <v>0.31531531531531531</v>
      </c>
      <c r="Y34" s="104">
        <v>0</v>
      </c>
      <c r="Z34" s="62" t="s">
        <v>276</v>
      </c>
      <c r="AA34" s="62" t="s">
        <v>276</v>
      </c>
      <c r="AB34" s="62" t="s">
        <v>276</v>
      </c>
      <c r="AD34" s="107"/>
    </row>
    <row r="35" spans="1:30" x14ac:dyDescent="0.35">
      <c r="A35" s="119" t="s">
        <v>273</v>
      </c>
      <c r="B35" s="104">
        <v>3.6032484427974452</v>
      </c>
      <c r="C35" s="104">
        <v>4.2915746292205741</v>
      </c>
      <c r="D35" s="104">
        <v>2.9156816390858946</v>
      </c>
      <c r="E35" s="104">
        <v>0</v>
      </c>
      <c r="F35" s="104">
        <v>3.2025620496397114</v>
      </c>
      <c r="G35" s="104">
        <v>4.96</v>
      </c>
      <c r="H35" s="104">
        <v>1.4423076923076923</v>
      </c>
      <c r="I35" s="104">
        <v>0</v>
      </c>
      <c r="J35" s="104">
        <v>1.9003378378378379</v>
      </c>
      <c r="K35" s="104">
        <v>2.309666381522669</v>
      </c>
      <c r="L35" s="104">
        <v>1.5012510425354462</v>
      </c>
      <c r="M35" s="104">
        <v>0</v>
      </c>
      <c r="N35" s="104">
        <v>2.2378236068451072</v>
      </c>
      <c r="O35" s="104">
        <v>2.2847100175746924</v>
      </c>
      <c r="P35" s="104">
        <v>2.1910604732690624</v>
      </c>
      <c r="Q35" s="104">
        <v>0</v>
      </c>
      <c r="R35" s="104">
        <v>7.7856025039123633</v>
      </c>
      <c r="S35" s="104">
        <v>8.261886204208885</v>
      </c>
      <c r="T35" s="104">
        <v>7.3055773762765117</v>
      </c>
      <c r="U35" s="104">
        <v>0</v>
      </c>
      <c r="V35" s="104">
        <v>3.0814689742507388</v>
      </c>
      <c r="W35" s="104">
        <v>3.7423846823324629</v>
      </c>
      <c r="X35" s="104">
        <v>2.459016393442623</v>
      </c>
      <c r="Y35" s="104">
        <v>0</v>
      </c>
      <c r="Z35" s="104">
        <v>1.4681892332789559</v>
      </c>
      <c r="AA35" s="104">
        <v>2.2922636103151861</v>
      </c>
      <c r="AB35" s="104">
        <v>0.37878787878787878</v>
      </c>
      <c r="AD35" s="107"/>
    </row>
    <row r="36" spans="1:30" x14ac:dyDescent="0.35">
      <c r="A36" s="18" t="s">
        <v>275</v>
      </c>
      <c r="AD36" s="107"/>
    </row>
    <row r="37" spans="1:30" x14ac:dyDescent="0.35">
      <c r="A37" s="120" t="s">
        <v>214</v>
      </c>
      <c r="B37" s="104">
        <v>8.0404454379864205</v>
      </c>
      <c r="C37" s="104">
        <v>9.6178357257778053</v>
      </c>
      <c r="D37" s="104">
        <v>6.4923613247205987</v>
      </c>
      <c r="E37" s="104">
        <v>0</v>
      </c>
      <c r="F37" s="104">
        <v>7.9253621409280637</v>
      </c>
      <c r="G37" s="104">
        <v>9.3969944835457486</v>
      </c>
      <c r="H37" s="104">
        <v>6.3546848035732406</v>
      </c>
      <c r="I37" s="104">
        <v>0</v>
      </c>
      <c r="J37" s="104">
        <v>8.4247180499974004</v>
      </c>
      <c r="K37" s="104">
        <v>9.8183705241307742</v>
      </c>
      <c r="L37" s="104">
        <v>7.0268582136164897</v>
      </c>
      <c r="M37" s="104">
        <v>0</v>
      </c>
      <c r="N37" s="104">
        <v>7.4100640035312288</v>
      </c>
      <c r="O37" s="104">
        <v>9.1613043952448479</v>
      </c>
      <c r="P37" s="104">
        <v>5.6169737576772754</v>
      </c>
      <c r="Q37" s="104">
        <v>0</v>
      </c>
      <c r="R37" s="104">
        <v>10.861607386767197</v>
      </c>
      <c r="S37" s="104">
        <v>13.204125580868187</v>
      </c>
      <c r="T37" s="104">
        <v>8.6814345991561179</v>
      </c>
      <c r="U37" s="104">
        <v>0</v>
      </c>
      <c r="V37" s="104">
        <v>6.8462329647724349</v>
      </c>
      <c r="W37" s="104">
        <v>7.9092995006073696</v>
      </c>
      <c r="X37" s="104">
        <v>5.8794648336811095</v>
      </c>
      <c r="Y37" s="104">
        <v>0</v>
      </c>
      <c r="Z37" s="104">
        <v>2.7408142999006948</v>
      </c>
      <c r="AA37" s="104">
        <v>3.3780857514075358</v>
      </c>
      <c r="AB37" s="104">
        <v>2.2010271460014672</v>
      </c>
      <c r="AD37" s="107"/>
    </row>
    <row r="38" spans="1:30" x14ac:dyDescent="0.35">
      <c r="A38" s="119" t="s">
        <v>271</v>
      </c>
      <c r="B38" s="104">
        <v>8.117544978412452</v>
      </c>
      <c r="C38" s="104">
        <v>9.6559541552089669</v>
      </c>
      <c r="D38" s="104">
        <v>6.5544234592445321</v>
      </c>
      <c r="E38" s="104">
        <v>0</v>
      </c>
      <c r="F38" s="104">
        <v>8.0280708739796935</v>
      </c>
      <c r="G38" s="104">
        <v>9.5105029870880706</v>
      </c>
      <c r="H38" s="104">
        <v>6.4443071855054557</v>
      </c>
      <c r="I38" s="104">
        <v>0</v>
      </c>
      <c r="J38" s="104">
        <v>8.5270910047343502</v>
      </c>
      <c r="K38" s="104">
        <v>9.9369747899159666</v>
      </c>
      <c r="L38" s="104">
        <v>7.1127502634351956</v>
      </c>
      <c r="M38" s="104">
        <v>0</v>
      </c>
      <c r="N38" s="104">
        <v>7.4849296718017415</v>
      </c>
      <c r="O38" s="104">
        <v>9.2615078927033885</v>
      </c>
      <c r="P38" s="104">
        <v>5.6678333521508408</v>
      </c>
      <c r="Q38" s="104">
        <v>0</v>
      </c>
      <c r="R38" s="104">
        <v>10.942316160281814</v>
      </c>
      <c r="S38" s="104">
        <v>13.294533835444483</v>
      </c>
      <c r="T38" s="104">
        <v>8.7506645401382244</v>
      </c>
      <c r="U38" s="104">
        <v>0</v>
      </c>
      <c r="V38" s="104">
        <v>6.8871771635704571</v>
      </c>
      <c r="W38" s="104">
        <v>7.9656862745098032</v>
      </c>
      <c r="X38" s="104">
        <v>5.9099321406539174</v>
      </c>
      <c r="Y38" s="104">
        <v>0</v>
      </c>
      <c r="Z38" s="104">
        <v>2.7479091995221028</v>
      </c>
      <c r="AA38" s="104">
        <v>3.3839479392624732</v>
      </c>
      <c r="AB38" s="104">
        <v>2.2083179977916818</v>
      </c>
      <c r="AD38" s="107"/>
    </row>
    <row r="39" spans="1:30" x14ac:dyDescent="0.35">
      <c r="A39" s="119" t="s">
        <v>272</v>
      </c>
      <c r="B39" s="104">
        <v>0.41365046535677358</v>
      </c>
      <c r="C39" s="104">
        <v>0.61224489795918369</v>
      </c>
      <c r="D39" s="104">
        <v>0.20964360587002098</v>
      </c>
      <c r="E39" s="104">
        <v>0</v>
      </c>
      <c r="F39" s="104">
        <v>0.36630036630036628</v>
      </c>
      <c r="G39" s="104">
        <v>0.73529411764705876</v>
      </c>
      <c r="H39" s="62" t="s">
        <v>276</v>
      </c>
      <c r="I39" s="62">
        <v>0</v>
      </c>
      <c r="J39" s="62" t="s">
        <v>276</v>
      </c>
      <c r="K39" s="62" t="s">
        <v>276</v>
      </c>
      <c r="L39" s="62" t="s">
        <v>276</v>
      </c>
      <c r="M39" s="104">
        <v>0</v>
      </c>
      <c r="N39" s="104">
        <v>0.96153846153846156</v>
      </c>
      <c r="O39" s="104">
        <v>0.90909090909090906</v>
      </c>
      <c r="P39" s="104">
        <v>1.0204081632653061</v>
      </c>
      <c r="Q39" s="104">
        <v>0</v>
      </c>
      <c r="R39" s="62" t="s">
        <v>276</v>
      </c>
      <c r="S39" s="62" t="s">
        <v>276</v>
      </c>
      <c r="T39" s="62" t="s">
        <v>276</v>
      </c>
      <c r="U39" s="104">
        <v>0</v>
      </c>
      <c r="V39" s="104">
        <v>0.93457943925233633</v>
      </c>
      <c r="W39" s="104">
        <v>1.5384615384615385</v>
      </c>
      <c r="X39" s="62" t="s">
        <v>276</v>
      </c>
      <c r="Y39" s="62">
        <v>0</v>
      </c>
      <c r="Z39" s="62" t="s">
        <v>276</v>
      </c>
      <c r="AA39" s="62" t="s">
        <v>276</v>
      </c>
      <c r="AB39" s="62" t="s">
        <v>276</v>
      </c>
      <c r="AD39" s="107"/>
    </row>
    <row r="40" spans="1:30" ht="15" thickBot="1" x14ac:dyDescent="0.4">
      <c r="A40" s="121" t="s">
        <v>273</v>
      </c>
      <c r="B40" s="147" t="s">
        <v>276</v>
      </c>
      <c r="C40" s="147" t="s">
        <v>276</v>
      </c>
      <c r="D40" s="147" t="s">
        <v>276</v>
      </c>
      <c r="E40" s="147"/>
      <c r="F40" s="147" t="s">
        <v>276</v>
      </c>
      <c r="G40" s="147" t="s">
        <v>276</v>
      </c>
      <c r="H40" s="147" t="s">
        <v>276</v>
      </c>
      <c r="I40" s="147"/>
      <c r="J40" s="147" t="s">
        <v>276</v>
      </c>
      <c r="K40" s="147" t="s">
        <v>276</v>
      </c>
      <c r="L40" s="147" t="s">
        <v>276</v>
      </c>
      <c r="M40" s="147"/>
      <c r="N40" s="147" t="s">
        <v>276</v>
      </c>
      <c r="O40" s="147" t="s">
        <v>276</v>
      </c>
      <c r="P40" s="147" t="s">
        <v>276</v>
      </c>
      <c r="Q40" s="147"/>
      <c r="R40" s="147" t="s">
        <v>276</v>
      </c>
      <c r="S40" s="147" t="s">
        <v>276</v>
      </c>
      <c r="T40" s="147" t="s">
        <v>276</v>
      </c>
      <c r="U40" s="147"/>
      <c r="V40" s="147" t="s">
        <v>276</v>
      </c>
      <c r="W40" s="147" t="s">
        <v>276</v>
      </c>
      <c r="X40" s="147" t="s">
        <v>276</v>
      </c>
      <c r="Y40" s="147"/>
      <c r="Z40" s="147" t="s">
        <v>276</v>
      </c>
      <c r="AA40" s="147" t="s">
        <v>276</v>
      </c>
      <c r="AB40" s="147" t="s">
        <v>276</v>
      </c>
      <c r="AD40" s="107"/>
    </row>
    <row r="41" spans="1:30" x14ac:dyDescent="0.35">
      <c r="A41" s="223" t="s">
        <v>249</v>
      </c>
      <c r="B41" s="223"/>
      <c r="C41" s="223"/>
      <c r="D41" s="223"/>
      <c r="E41" s="223"/>
      <c r="F41" s="223"/>
      <c r="G41" s="223"/>
      <c r="H41" s="223"/>
      <c r="I41" s="223"/>
      <c r="J41" s="223"/>
      <c r="K41" s="223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23"/>
      <c r="W41" s="223"/>
      <c r="X41" s="223"/>
      <c r="Y41" s="223"/>
      <c r="Z41" s="223"/>
      <c r="AA41" s="223"/>
      <c r="AB41" s="223"/>
      <c r="AD41" s="107"/>
    </row>
    <row r="42" spans="1:30" x14ac:dyDescent="0.35">
      <c r="AD42" s="107"/>
    </row>
    <row r="43" spans="1:30" x14ac:dyDescent="0.35">
      <c r="AD43" s="107"/>
    </row>
  </sheetData>
  <mergeCells count="14">
    <mergeCell ref="AD2:AD3"/>
    <mergeCell ref="A41:AB41"/>
    <mergeCell ref="V6:X6"/>
    <mergeCell ref="Z6:AB6"/>
    <mergeCell ref="A1:AB1"/>
    <mergeCell ref="A2:AB2"/>
    <mergeCell ref="A3:AB3"/>
    <mergeCell ref="A4:AB4"/>
    <mergeCell ref="A6:A7"/>
    <mergeCell ref="B6:D6"/>
    <mergeCell ref="F6:H6"/>
    <mergeCell ref="J6:L6"/>
    <mergeCell ref="N6:P6"/>
    <mergeCell ref="R6:T6"/>
  </mergeCells>
  <hyperlinks>
    <hyperlink ref="AD2" location="INDICE!A1" display="INDICE" xr:uid="{C1D1390D-DB2F-447C-BB1A-751F3A01D40C}"/>
    <hyperlink ref="AD2:AD3" location="CONTENIDO!A1" display="Contenido" xr:uid="{96A40D68-35E9-456D-BAF8-F1C695756A2D}"/>
  </hyperlinks>
  <pageMargins left="0.7" right="0.7" top="0.75" bottom="0.75" header="0.3" footer="0.3"/>
  <pageSetup scale="59" orientation="landscape" r:id="rId1"/>
  <ignoredErrors>
    <ignoredError sqref="B17:D17 B22:D22 B12:D12" formula="1"/>
  </ignoredError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B7EF56-9C3E-4096-B818-7C9B1A1011AA}">
  <sheetPr>
    <tabColor rgb="FFF2DAB1"/>
    <pageSetUpPr fitToPage="1"/>
  </sheetPr>
  <dimension ref="A1:AD45"/>
  <sheetViews>
    <sheetView showGridLines="0"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N27" sqref="N27"/>
    </sheetView>
  </sheetViews>
  <sheetFormatPr baseColWidth="10" defaultColWidth="11.453125" defaultRowHeight="14.5" x14ac:dyDescent="0.35"/>
  <cols>
    <col min="1" max="1" width="18.54296875" style="113" customWidth="1"/>
    <col min="2" max="4" width="9.453125" bestFit="1" customWidth="1"/>
    <col min="5" max="5" width="1.453125" customWidth="1"/>
    <col min="6" max="8" width="8.453125" customWidth="1"/>
    <col min="9" max="9" width="1.453125" customWidth="1"/>
    <col min="10" max="12" width="8.453125" customWidth="1"/>
    <col min="13" max="13" width="1.453125" customWidth="1"/>
    <col min="14" max="16" width="8.453125" customWidth="1"/>
    <col min="17" max="17" width="1.453125" customWidth="1"/>
    <col min="18" max="20" width="8.453125" customWidth="1"/>
    <col min="21" max="21" width="1.453125" customWidth="1"/>
    <col min="22" max="24" width="8.453125" customWidth="1"/>
    <col min="25" max="25" width="1.54296875" customWidth="1"/>
    <col min="26" max="28" width="8.453125" customWidth="1"/>
  </cols>
  <sheetData>
    <row r="1" spans="1:30" x14ac:dyDescent="0.35">
      <c r="A1" s="230" t="s">
        <v>338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335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196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D5" s="36"/>
    </row>
    <row r="6" spans="1:30" x14ac:dyDescent="0.35">
      <c r="A6" s="124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D6" s="36"/>
    </row>
    <row r="7" spans="1:30" x14ac:dyDescent="0.35">
      <c r="A7" s="235" t="s">
        <v>281</v>
      </c>
      <c r="B7" s="229" t="s">
        <v>214</v>
      </c>
      <c r="C7" s="229"/>
      <c r="D7" s="229"/>
      <c r="E7" s="16"/>
      <c r="F7" s="229" t="s">
        <v>242</v>
      </c>
      <c r="G7" s="229"/>
      <c r="H7" s="229"/>
      <c r="I7" s="16"/>
      <c r="J7" s="229" t="s">
        <v>243</v>
      </c>
      <c r="K7" s="229"/>
      <c r="L7" s="229"/>
      <c r="M7" s="16"/>
      <c r="N7" s="229" t="s">
        <v>244</v>
      </c>
      <c r="O7" s="229"/>
      <c r="P7" s="229"/>
      <c r="Q7" s="16"/>
      <c r="R7" s="229" t="s">
        <v>246</v>
      </c>
      <c r="S7" s="229"/>
      <c r="T7" s="229"/>
      <c r="U7" s="16"/>
      <c r="V7" s="229" t="s">
        <v>247</v>
      </c>
      <c r="W7" s="229"/>
      <c r="X7" s="229"/>
      <c r="Y7" s="16"/>
      <c r="Z7" s="229" t="s">
        <v>248</v>
      </c>
      <c r="AA7" s="229"/>
      <c r="AB7" s="229"/>
      <c r="AD7" s="36"/>
    </row>
    <row r="8" spans="1:30" x14ac:dyDescent="0.35">
      <c r="A8" s="235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D8" s="36"/>
    </row>
    <row r="9" spans="1:30" s="22" customFormat="1" x14ac:dyDescent="0.35">
      <c r="A9" s="110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D9" s="107"/>
    </row>
    <row r="10" spans="1:30" s="22" customFormat="1" x14ac:dyDescent="0.35">
      <c r="A10" s="110" t="s">
        <v>214</v>
      </c>
      <c r="B10" s="101">
        <f>SUM(B12:B38)</f>
        <v>352820</v>
      </c>
      <c r="C10" s="101">
        <f t="shared" ref="C10:AB10" si="0">SUM(C12:C38)</f>
        <v>171586</v>
      </c>
      <c r="D10" s="101">
        <f t="shared" si="0"/>
        <v>181234</v>
      </c>
      <c r="E10" s="101"/>
      <c r="F10" s="101">
        <f t="shared" si="0"/>
        <v>70974</v>
      </c>
      <c r="G10" s="101">
        <f t="shared" si="0"/>
        <v>35769</v>
      </c>
      <c r="H10" s="101">
        <f t="shared" si="0"/>
        <v>35205</v>
      </c>
      <c r="I10" s="101"/>
      <c r="J10" s="101">
        <f t="shared" si="0"/>
        <v>67297</v>
      </c>
      <c r="K10" s="101">
        <f t="shared" si="0"/>
        <v>33437</v>
      </c>
      <c r="L10" s="101">
        <f t="shared" si="0"/>
        <v>33860</v>
      </c>
      <c r="M10" s="101"/>
      <c r="N10" s="101">
        <f t="shared" si="0"/>
        <v>66458</v>
      </c>
      <c r="O10" s="101">
        <f t="shared" si="0"/>
        <v>32845</v>
      </c>
      <c r="P10" s="101">
        <f t="shared" si="0"/>
        <v>33613</v>
      </c>
      <c r="Q10" s="101"/>
      <c r="R10" s="101">
        <f t="shared" si="0"/>
        <v>67506</v>
      </c>
      <c r="S10" s="101">
        <f t="shared" si="0"/>
        <v>32182</v>
      </c>
      <c r="T10" s="101">
        <f t="shared" si="0"/>
        <v>35324</v>
      </c>
      <c r="U10" s="101"/>
      <c r="V10" s="101">
        <f t="shared" si="0"/>
        <v>62419</v>
      </c>
      <c r="W10" s="101">
        <f t="shared" si="0"/>
        <v>29170</v>
      </c>
      <c r="X10" s="101">
        <f t="shared" si="0"/>
        <v>33249</v>
      </c>
      <c r="Y10" s="101"/>
      <c r="Z10" s="101">
        <f t="shared" si="0"/>
        <v>18166</v>
      </c>
      <c r="AA10" s="101">
        <f t="shared" si="0"/>
        <v>8183</v>
      </c>
      <c r="AB10" s="101">
        <f t="shared" si="0"/>
        <v>9983</v>
      </c>
      <c r="AD10" s="107"/>
    </row>
    <row r="11" spans="1:30" s="22" customFormat="1" x14ac:dyDescent="0.35">
      <c r="A11" s="110"/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101"/>
      <c r="W11" s="101"/>
      <c r="X11" s="101"/>
      <c r="Y11" s="101"/>
      <c r="Z11" s="101"/>
      <c r="AA11" s="101"/>
      <c r="AB11" s="101"/>
      <c r="AD11" s="107"/>
    </row>
    <row r="12" spans="1:30" x14ac:dyDescent="0.35">
      <c r="A12" s="95" t="s">
        <v>282</v>
      </c>
      <c r="B12" s="102">
        <f>F12+J12+N12+R12+V12+Z12</f>
        <v>20101</v>
      </c>
      <c r="C12" s="102">
        <f>G12+K12+O12+S12+W12+AA12</f>
        <v>10059</v>
      </c>
      <c r="D12" s="102">
        <f>H12+L12+P12+T12+X12+AB12</f>
        <v>10042</v>
      </c>
      <c r="E12" s="102"/>
      <c r="F12" s="102">
        <v>4061</v>
      </c>
      <c r="G12" s="102">
        <v>2047</v>
      </c>
      <c r="H12" s="102">
        <v>2014</v>
      </c>
      <c r="I12" s="102"/>
      <c r="J12" s="102">
        <v>3998</v>
      </c>
      <c r="K12" s="102">
        <v>1996</v>
      </c>
      <c r="L12" s="102">
        <v>2002</v>
      </c>
      <c r="M12" s="102"/>
      <c r="N12" s="102">
        <v>3802</v>
      </c>
      <c r="O12" s="102">
        <v>1921</v>
      </c>
      <c r="P12" s="102">
        <v>1881</v>
      </c>
      <c r="Q12" s="102"/>
      <c r="R12" s="102">
        <v>3643</v>
      </c>
      <c r="S12" s="102">
        <v>1851</v>
      </c>
      <c r="T12" s="102">
        <v>1792</v>
      </c>
      <c r="U12" s="102"/>
      <c r="V12" s="102">
        <v>3564</v>
      </c>
      <c r="W12" s="102">
        <v>1748</v>
      </c>
      <c r="X12" s="102">
        <v>1816</v>
      </c>
      <c r="Y12" s="102"/>
      <c r="Z12" s="102">
        <v>1033</v>
      </c>
      <c r="AA12" s="102">
        <v>496</v>
      </c>
      <c r="AB12" s="102">
        <v>537</v>
      </c>
      <c r="AD12" s="22"/>
    </row>
    <row r="13" spans="1:30" x14ac:dyDescent="0.35">
      <c r="A13" s="95" t="s">
        <v>283</v>
      </c>
      <c r="B13" s="102">
        <f t="shared" ref="B13:B38" si="1">F13+J13+N13+R13+V13+Z13</f>
        <v>22309</v>
      </c>
      <c r="C13" s="102">
        <f t="shared" ref="C13:C38" si="2">G13+K13+O13+S13+W13+AA13</f>
        <v>11075</v>
      </c>
      <c r="D13" s="102">
        <f t="shared" ref="D13:D38" si="3">H13+L13+P13+T13+X13+AB13</f>
        <v>11234</v>
      </c>
      <c r="E13" s="102"/>
      <c r="F13" s="102">
        <v>4617</v>
      </c>
      <c r="G13" s="102">
        <v>2345</v>
      </c>
      <c r="H13" s="102">
        <v>2272</v>
      </c>
      <c r="I13" s="102"/>
      <c r="J13" s="102">
        <v>4374</v>
      </c>
      <c r="K13" s="102">
        <v>2194</v>
      </c>
      <c r="L13" s="102">
        <v>2180</v>
      </c>
      <c r="M13" s="102"/>
      <c r="N13" s="102">
        <v>4354</v>
      </c>
      <c r="O13" s="102">
        <v>2219</v>
      </c>
      <c r="P13" s="102">
        <v>2135</v>
      </c>
      <c r="Q13" s="102"/>
      <c r="R13" s="102">
        <v>4213</v>
      </c>
      <c r="S13" s="102">
        <v>2076</v>
      </c>
      <c r="T13" s="102">
        <v>2137</v>
      </c>
      <c r="U13" s="102"/>
      <c r="V13" s="102">
        <v>4017</v>
      </c>
      <c r="W13" s="102">
        <v>1934</v>
      </c>
      <c r="X13" s="102">
        <v>2083</v>
      </c>
      <c r="Y13" s="102"/>
      <c r="Z13" s="102">
        <v>734</v>
      </c>
      <c r="AA13" s="102">
        <v>307</v>
      </c>
      <c r="AB13" s="102">
        <v>427</v>
      </c>
    </row>
    <row r="14" spans="1:30" x14ac:dyDescent="0.35">
      <c r="A14" s="95" t="s">
        <v>284</v>
      </c>
      <c r="B14" s="102">
        <f t="shared" si="1"/>
        <v>16357</v>
      </c>
      <c r="C14" s="102">
        <f t="shared" si="2"/>
        <v>7907</v>
      </c>
      <c r="D14" s="102">
        <f t="shared" si="3"/>
        <v>8450</v>
      </c>
      <c r="E14" s="102"/>
      <c r="F14" s="102">
        <v>3629</v>
      </c>
      <c r="G14" s="102">
        <v>1854</v>
      </c>
      <c r="H14" s="102">
        <v>1775</v>
      </c>
      <c r="I14" s="102"/>
      <c r="J14" s="102">
        <v>3315</v>
      </c>
      <c r="K14" s="102">
        <v>1695</v>
      </c>
      <c r="L14" s="102">
        <v>1620</v>
      </c>
      <c r="M14" s="102"/>
      <c r="N14" s="102">
        <v>3144</v>
      </c>
      <c r="O14" s="102">
        <v>1542</v>
      </c>
      <c r="P14" s="102">
        <v>1602</v>
      </c>
      <c r="Q14" s="102"/>
      <c r="R14" s="102">
        <v>3175</v>
      </c>
      <c r="S14" s="102">
        <v>1468</v>
      </c>
      <c r="T14" s="102">
        <v>1707</v>
      </c>
      <c r="U14" s="102"/>
      <c r="V14" s="102">
        <v>2493</v>
      </c>
      <c r="W14" s="102">
        <v>1118</v>
      </c>
      <c r="X14" s="102">
        <v>1375</v>
      </c>
      <c r="Y14" s="102"/>
      <c r="Z14" s="102">
        <v>601</v>
      </c>
      <c r="AA14" s="102">
        <v>230</v>
      </c>
      <c r="AB14" s="102">
        <v>371</v>
      </c>
    </row>
    <row r="15" spans="1:30" x14ac:dyDescent="0.35">
      <c r="A15" s="95" t="s">
        <v>285</v>
      </c>
      <c r="B15" s="102">
        <f t="shared" si="1"/>
        <v>22398</v>
      </c>
      <c r="C15" s="102">
        <f t="shared" si="2"/>
        <v>10894</v>
      </c>
      <c r="D15" s="102">
        <f t="shared" si="3"/>
        <v>11504</v>
      </c>
      <c r="E15" s="102"/>
      <c r="F15" s="102">
        <v>4090</v>
      </c>
      <c r="G15" s="102">
        <v>2037</v>
      </c>
      <c r="H15" s="102">
        <v>2053</v>
      </c>
      <c r="I15" s="102"/>
      <c r="J15" s="102">
        <v>3889</v>
      </c>
      <c r="K15" s="102">
        <v>1967</v>
      </c>
      <c r="L15" s="102">
        <v>1922</v>
      </c>
      <c r="M15" s="102"/>
      <c r="N15" s="102">
        <v>4189</v>
      </c>
      <c r="O15" s="102">
        <v>2053</v>
      </c>
      <c r="P15" s="102">
        <v>2136</v>
      </c>
      <c r="Q15" s="102"/>
      <c r="R15" s="102">
        <v>4024</v>
      </c>
      <c r="S15" s="102">
        <v>1960</v>
      </c>
      <c r="T15" s="102">
        <v>2064</v>
      </c>
      <c r="U15" s="102"/>
      <c r="V15" s="102">
        <v>4026</v>
      </c>
      <c r="W15" s="102">
        <v>1902</v>
      </c>
      <c r="X15" s="102">
        <v>2124</v>
      </c>
      <c r="Y15" s="102"/>
      <c r="Z15" s="102">
        <v>2180</v>
      </c>
      <c r="AA15" s="102">
        <v>975</v>
      </c>
      <c r="AB15" s="102">
        <v>1205</v>
      </c>
    </row>
    <row r="16" spans="1:30" x14ac:dyDescent="0.35">
      <c r="A16" s="95" t="s">
        <v>286</v>
      </c>
      <c r="B16" s="102">
        <f t="shared" si="1"/>
        <v>5807</v>
      </c>
      <c r="C16" s="102">
        <f t="shared" si="2"/>
        <v>2945</v>
      </c>
      <c r="D16" s="102">
        <f t="shared" si="3"/>
        <v>2862</v>
      </c>
      <c r="E16" s="102"/>
      <c r="F16" s="102">
        <v>1110</v>
      </c>
      <c r="G16" s="102">
        <v>600</v>
      </c>
      <c r="H16" s="102">
        <v>510</v>
      </c>
      <c r="I16" s="102"/>
      <c r="J16" s="102">
        <v>1114</v>
      </c>
      <c r="K16" s="102">
        <v>571</v>
      </c>
      <c r="L16" s="102">
        <v>543</v>
      </c>
      <c r="M16" s="102"/>
      <c r="N16" s="102">
        <v>1011</v>
      </c>
      <c r="O16" s="102">
        <v>515</v>
      </c>
      <c r="P16" s="102">
        <v>496</v>
      </c>
      <c r="Q16" s="102"/>
      <c r="R16" s="102">
        <v>1109</v>
      </c>
      <c r="S16" s="102">
        <v>540</v>
      </c>
      <c r="T16" s="102">
        <v>569</v>
      </c>
      <c r="U16" s="102"/>
      <c r="V16" s="102">
        <v>1050</v>
      </c>
      <c r="W16" s="102">
        <v>519</v>
      </c>
      <c r="X16" s="102">
        <v>531</v>
      </c>
      <c r="Y16" s="102"/>
      <c r="Z16" s="102">
        <v>413</v>
      </c>
      <c r="AA16" s="102">
        <v>200</v>
      </c>
      <c r="AB16" s="102">
        <v>213</v>
      </c>
    </row>
    <row r="17" spans="1:30" x14ac:dyDescent="0.35">
      <c r="A17" s="95" t="s">
        <v>287</v>
      </c>
      <c r="B17" s="102">
        <f t="shared" si="1"/>
        <v>13021</v>
      </c>
      <c r="C17" s="102">
        <f t="shared" si="2"/>
        <v>6231</v>
      </c>
      <c r="D17" s="102">
        <f t="shared" si="3"/>
        <v>6790</v>
      </c>
      <c r="E17" s="102"/>
      <c r="F17" s="102">
        <v>2472</v>
      </c>
      <c r="G17" s="102">
        <v>1260</v>
      </c>
      <c r="H17" s="102">
        <v>1212</v>
      </c>
      <c r="I17" s="102"/>
      <c r="J17" s="102">
        <v>2392</v>
      </c>
      <c r="K17" s="102">
        <v>1139</v>
      </c>
      <c r="L17" s="102">
        <v>1253</v>
      </c>
      <c r="M17" s="102"/>
      <c r="N17" s="102">
        <v>2445</v>
      </c>
      <c r="O17" s="102">
        <v>1189</v>
      </c>
      <c r="P17" s="102">
        <v>1256</v>
      </c>
      <c r="Q17" s="102"/>
      <c r="R17" s="102">
        <v>2591</v>
      </c>
      <c r="S17" s="102">
        <v>1227</v>
      </c>
      <c r="T17" s="102">
        <v>1364</v>
      </c>
      <c r="U17" s="102"/>
      <c r="V17" s="102">
        <v>2557</v>
      </c>
      <c r="W17" s="102">
        <v>1191</v>
      </c>
      <c r="X17" s="102">
        <v>1366</v>
      </c>
      <c r="Y17" s="102"/>
      <c r="Z17" s="102">
        <v>564</v>
      </c>
      <c r="AA17" s="102">
        <v>225</v>
      </c>
      <c r="AB17" s="102">
        <v>339</v>
      </c>
    </row>
    <row r="18" spans="1:30" x14ac:dyDescent="0.35">
      <c r="A18" s="95" t="s">
        <v>288</v>
      </c>
      <c r="B18" s="102">
        <f t="shared" si="1"/>
        <v>2880</v>
      </c>
      <c r="C18" s="102">
        <f t="shared" si="2"/>
        <v>1429</v>
      </c>
      <c r="D18" s="102">
        <f t="shared" si="3"/>
        <v>1451</v>
      </c>
      <c r="E18" s="102"/>
      <c r="F18" s="102">
        <v>577</v>
      </c>
      <c r="G18" s="102">
        <v>300</v>
      </c>
      <c r="H18" s="102">
        <v>277</v>
      </c>
      <c r="I18" s="102"/>
      <c r="J18" s="102">
        <v>490</v>
      </c>
      <c r="K18" s="102">
        <v>245</v>
      </c>
      <c r="L18" s="102">
        <v>245</v>
      </c>
      <c r="M18" s="102"/>
      <c r="N18" s="102">
        <v>475</v>
      </c>
      <c r="O18" s="102">
        <v>268</v>
      </c>
      <c r="P18" s="102">
        <v>207</v>
      </c>
      <c r="Q18" s="102"/>
      <c r="R18" s="102">
        <v>629</v>
      </c>
      <c r="S18" s="102">
        <v>315</v>
      </c>
      <c r="T18" s="102">
        <v>314</v>
      </c>
      <c r="U18" s="102"/>
      <c r="V18" s="102">
        <v>490</v>
      </c>
      <c r="W18" s="102">
        <v>212</v>
      </c>
      <c r="X18" s="102">
        <v>278</v>
      </c>
      <c r="Y18" s="102"/>
      <c r="Z18" s="102">
        <v>219</v>
      </c>
      <c r="AA18" s="102">
        <v>89</v>
      </c>
      <c r="AB18" s="102">
        <v>130</v>
      </c>
    </row>
    <row r="19" spans="1:30" x14ac:dyDescent="0.35">
      <c r="A19" s="95" t="s">
        <v>289</v>
      </c>
      <c r="B19" s="102">
        <f t="shared" si="1"/>
        <v>32636</v>
      </c>
      <c r="C19" s="102">
        <f t="shared" si="2"/>
        <v>16113</v>
      </c>
      <c r="D19" s="102">
        <f t="shared" si="3"/>
        <v>16523</v>
      </c>
      <c r="E19" s="102"/>
      <c r="F19" s="102">
        <v>6534</v>
      </c>
      <c r="G19" s="102">
        <v>3266</v>
      </c>
      <c r="H19" s="102">
        <v>3268</v>
      </c>
      <c r="I19" s="102"/>
      <c r="J19" s="102">
        <v>6373</v>
      </c>
      <c r="K19" s="102">
        <v>3305</v>
      </c>
      <c r="L19" s="102">
        <v>3068</v>
      </c>
      <c r="M19" s="102"/>
      <c r="N19" s="102">
        <v>5927</v>
      </c>
      <c r="O19" s="102">
        <v>2915</v>
      </c>
      <c r="P19" s="102">
        <v>3012</v>
      </c>
      <c r="Q19" s="102"/>
      <c r="R19" s="102">
        <v>6570</v>
      </c>
      <c r="S19" s="102">
        <v>3173</v>
      </c>
      <c r="T19" s="102">
        <v>3397</v>
      </c>
      <c r="U19" s="102"/>
      <c r="V19" s="102">
        <v>5641</v>
      </c>
      <c r="W19" s="102">
        <v>2689</v>
      </c>
      <c r="X19" s="102">
        <v>2952</v>
      </c>
      <c r="Y19" s="102"/>
      <c r="Z19" s="102">
        <v>1591</v>
      </c>
      <c r="AA19" s="102">
        <v>765</v>
      </c>
      <c r="AB19" s="102">
        <v>826</v>
      </c>
    </row>
    <row r="20" spans="1:30" x14ac:dyDescent="0.35">
      <c r="A20" s="95" t="s">
        <v>290</v>
      </c>
      <c r="B20" s="102">
        <f t="shared" si="1"/>
        <v>15255</v>
      </c>
      <c r="C20" s="102">
        <f t="shared" si="2"/>
        <v>7548</v>
      </c>
      <c r="D20" s="102">
        <f t="shared" si="3"/>
        <v>7707</v>
      </c>
      <c r="E20" s="102"/>
      <c r="F20" s="102">
        <v>3028</v>
      </c>
      <c r="G20" s="102">
        <v>1544</v>
      </c>
      <c r="H20" s="102">
        <v>1484</v>
      </c>
      <c r="I20" s="102"/>
      <c r="J20" s="102">
        <v>3032</v>
      </c>
      <c r="K20" s="102">
        <v>1510</v>
      </c>
      <c r="L20" s="102">
        <v>1522</v>
      </c>
      <c r="M20" s="102"/>
      <c r="N20" s="102">
        <v>2891</v>
      </c>
      <c r="O20" s="102">
        <v>1471</v>
      </c>
      <c r="P20" s="102">
        <v>1420</v>
      </c>
      <c r="Q20" s="102"/>
      <c r="R20" s="102">
        <v>2977</v>
      </c>
      <c r="S20" s="102">
        <v>1466</v>
      </c>
      <c r="T20" s="102">
        <v>1511</v>
      </c>
      <c r="U20" s="102"/>
      <c r="V20" s="102">
        <v>2749</v>
      </c>
      <c r="W20" s="102">
        <v>1281</v>
      </c>
      <c r="X20" s="102">
        <v>1468</v>
      </c>
      <c r="Y20" s="102"/>
      <c r="Z20" s="102">
        <v>578</v>
      </c>
      <c r="AA20" s="102">
        <v>276</v>
      </c>
      <c r="AB20" s="102">
        <v>302</v>
      </c>
    </row>
    <row r="21" spans="1:30" x14ac:dyDescent="0.35">
      <c r="A21" s="95" t="s">
        <v>291</v>
      </c>
      <c r="B21" s="102">
        <f t="shared" si="1"/>
        <v>18513</v>
      </c>
      <c r="C21" s="102">
        <f t="shared" si="2"/>
        <v>8871</v>
      </c>
      <c r="D21" s="102">
        <f t="shared" si="3"/>
        <v>9642</v>
      </c>
      <c r="E21" s="102"/>
      <c r="F21" s="102">
        <v>3955</v>
      </c>
      <c r="G21" s="102">
        <v>1989</v>
      </c>
      <c r="H21" s="102">
        <v>1966</v>
      </c>
      <c r="I21" s="102"/>
      <c r="J21" s="102">
        <v>3428</v>
      </c>
      <c r="K21" s="102">
        <v>1713</v>
      </c>
      <c r="L21" s="102">
        <v>1715</v>
      </c>
      <c r="M21" s="102"/>
      <c r="N21" s="102">
        <v>3480</v>
      </c>
      <c r="O21" s="102">
        <v>1700</v>
      </c>
      <c r="P21" s="102">
        <v>1780</v>
      </c>
      <c r="Q21" s="102"/>
      <c r="R21" s="102">
        <v>3425</v>
      </c>
      <c r="S21" s="102">
        <v>1541</v>
      </c>
      <c r="T21" s="102">
        <v>1884</v>
      </c>
      <c r="U21" s="102"/>
      <c r="V21" s="102">
        <v>3065</v>
      </c>
      <c r="W21" s="102">
        <v>1400</v>
      </c>
      <c r="X21" s="102">
        <v>1665</v>
      </c>
      <c r="Y21" s="102"/>
      <c r="Z21" s="102">
        <v>1160</v>
      </c>
      <c r="AA21" s="102">
        <v>528</v>
      </c>
      <c r="AB21" s="102">
        <v>632</v>
      </c>
    </row>
    <row r="22" spans="1:30" x14ac:dyDescent="0.35">
      <c r="A22" s="95" t="s">
        <v>292</v>
      </c>
      <c r="B22" s="102">
        <f t="shared" si="1"/>
        <v>5679</v>
      </c>
      <c r="C22" s="102">
        <f t="shared" si="2"/>
        <v>2700</v>
      </c>
      <c r="D22" s="102">
        <f t="shared" si="3"/>
        <v>2979</v>
      </c>
      <c r="E22" s="102"/>
      <c r="F22" s="102">
        <v>1295</v>
      </c>
      <c r="G22" s="102">
        <v>660</v>
      </c>
      <c r="H22" s="102">
        <v>635</v>
      </c>
      <c r="I22" s="102"/>
      <c r="J22" s="102">
        <v>1157</v>
      </c>
      <c r="K22" s="102">
        <v>539</v>
      </c>
      <c r="L22" s="102">
        <v>618</v>
      </c>
      <c r="M22" s="102"/>
      <c r="N22" s="102">
        <v>1066</v>
      </c>
      <c r="O22" s="102">
        <v>535</v>
      </c>
      <c r="P22" s="102">
        <v>531</v>
      </c>
      <c r="Q22" s="102"/>
      <c r="R22" s="102">
        <v>993</v>
      </c>
      <c r="S22" s="102">
        <v>461</v>
      </c>
      <c r="T22" s="102">
        <v>532</v>
      </c>
      <c r="U22" s="102"/>
      <c r="V22" s="102">
        <v>874</v>
      </c>
      <c r="W22" s="102">
        <v>392</v>
      </c>
      <c r="X22" s="102">
        <v>482</v>
      </c>
      <c r="Y22" s="102"/>
      <c r="Z22" s="102">
        <v>294</v>
      </c>
      <c r="AA22" s="102">
        <v>113</v>
      </c>
      <c r="AB22" s="102">
        <v>181</v>
      </c>
    </row>
    <row r="23" spans="1:30" x14ac:dyDescent="0.35">
      <c r="A23" s="122" t="s">
        <v>293</v>
      </c>
      <c r="B23" s="102">
        <f t="shared" si="1"/>
        <v>29109</v>
      </c>
      <c r="C23" s="102">
        <f t="shared" si="2"/>
        <v>14298</v>
      </c>
      <c r="D23" s="102">
        <f t="shared" si="3"/>
        <v>14811</v>
      </c>
      <c r="E23" s="102"/>
      <c r="F23" s="102">
        <v>5722</v>
      </c>
      <c r="G23" s="102">
        <v>2907</v>
      </c>
      <c r="H23" s="102">
        <v>2815</v>
      </c>
      <c r="I23" s="102"/>
      <c r="J23" s="102">
        <v>5322</v>
      </c>
      <c r="K23" s="102">
        <v>2639</v>
      </c>
      <c r="L23" s="102">
        <v>2683</v>
      </c>
      <c r="M23" s="102"/>
      <c r="N23" s="102">
        <v>5671</v>
      </c>
      <c r="O23" s="102">
        <v>2827</v>
      </c>
      <c r="P23" s="102">
        <v>2844</v>
      </c>
      <c r="Q23" s="102"/>
      <c r="R23" s="102">
        <v>5474</v>
      </c>
      <c r="S23" s="102">
        <v>2613</v>
      </c>
      <c r="T23" s="102">
        <v>2861</v>
      </c>
      <c r="U23" s="102"/>
      <c r="V23" s="102">
        <v>5399</v>
      </c>
      <c r="W23" s="102">
        <v>2600</v>
      </c>
      <c r="X23" s="102">
        <v>2799</v>
      </c>
      <c r="Y23" s="102"/>
      <c r="Z23" s="102">
        <v>1521</v>
      </c>
      <c r="AA23" s="102">
        <v>712</v>
      </c>
      <c r="AB23" s="102">
        <v>809</v>
      </c>
    </row>
    <row r="24" spans="1:30" x14ac:dyDescent="0.35">
      <c r="A24" s="95" t="s">
        <v>294</v>
      </c>
      <c r="B24" s="102">
        <f t="shared" si="1"/>
        <v>7221</v>
      </c>
      <c r="C24" s="102">
        <f t="shared" si="2"/>
        <v>3501</v>
      </c>
      <c r="D24" s="102">
        <f t="shared" si="3"/>
        <v>3720</v>
      </c>
      <c r="E24" s="102"/>
      <c r="F24" s="102">
        <v>1458</v>
      </c>
      <c r="G24" s="102">
        <v>718</v>
      </c>
      <c r="H24" s="102">
        <v>740</v>
      </c>
      <c r="I24" s="102"/>
      <c r="J24" s="102">
        <v>1440</v>
      </c>
      <c r="K24" s="102">
        <v>722</v>
      </c>
      <c r="L24" s="102">
        <v>718</v>
      </c>
      <c r="M24" s="102"/>
      <c r="N24" s="102">
        <v>1444</v>
      </c>
      <c r="O24" s="102">
        <v>668</v>
      </c>
      <c r="P24" s="102">
        <v>776</v>
      </c>
      <c r="Q24" s="102"/>
      <c r="R24" s="102">
        <v>1343</v>
      </c>
      <c r="S24" s="102">
        <v>661</v>
      </c>
      <c r="T24" s="102">
        <v>682</v>
      </c>
      <c r="U24" s="102"/>
      <c r="V24" s="102">
        <v>1393</v>
      </c>
      <c r="W24" s="102">
        <v>668</v>
      </c>
      <c r="X24" s="102">
        <v>725</v>
      </c>
      <c r="Y24" s="102"/>
      <c r="Z24" s="102">
        <v>143</v>
      </c>
      <c r="AA24" s="102">
        <v>64</v>
      </c>
      <c r="AB24" s="102">
        <v>79</v>
      </c>
    </row>
    <row r="25" spans="1:30" x14ac:dyDescent="0.35">
      <c r="A25" s="95" t="s">
        <v>295</v>
      </c>
      <c r="B25" s="102">
        <f t="shared" si="1"/>
        <v>29056</v>
      </c>
      <c r="C25" s="102">
        <f t="shared" si="2"/>
        <v>14232</v>
      </c>
      <c r="D25" s="102">
        <f t="shared" si="3"/>
        <v>14824</v>
      </c>
      <c r="E25" s="102"/>
      <c r="F25" s="102">
        <v>5803</v>
      </c>
      <c r="G25" s="102">
        <v>2877</v>
      </c>
      <c r="H25" s="102">
        <v>2926</v>
      </c>
      <c r="I25" s="102"/>
      <c r="J25" s="102">
        <v>5211</v>
      </c>
      <c r="K25" s="102">
        <v>2571</v>
      </c>
      <c r="L25" s="102">
        <v>2640</v>
      </c>
      <c r="M25" s="102"/>
      <c r="N25" s="102">
        <v>5566</v>
      </c>
      <c r="O25" s="102">
        <v>2728</v>
      </c>
      <c r="P25" s="102">
        <v>2838</v>
      </c>
      <c r="Q25" s="102"/>
      <c r="R25" s="102">
        <v>5662</v>
      </c>
      <c r="S25" s="102">
        <v>2785</v>
      </c>
      <c r="T25" s="102">
        <v>2877</v>
      </c>
      <c r="U25" s="102"/>
      <c r="V25" s="102">
        <v>5343</v>
      </c>
      <c r="W25" s="102">
        <v>2594</v>
      </c>
      <c r="X25" s="102">
        <v>2749</v>
      </c>
      <c r="Y25" s="102"/>
      <c r="Z25" s="102">
        <v>1471</v>
      </c>
      <c r="AA25" s="102">
        <v>677</v>
      </c>
      <c r="AB25" s="102">
        <v>794</v>
      </c>
    </row>
    <row r="26" spans="1:30" x14ac:dyDescent="0.35">
      <c r="A26" s="95" t="s">
        <v>296</v>
      </c>
      <c r="B26" s="102">
        <f t="shared" si="1"/>
        <v>5994</v>
      </c>
      <c r="C26" s="102">
        <f t="shared" si="2"/>
        <v>2791</v>
      </c>
      <c r="D26" s="102">
        <f t="shared" si="3"/>
        <v>3203</v>
      </c>
      <c r="E26" s="102"/>
      <c r="F26" s="102">
        <v>1322</v>
      </c>
      <c r="G26" s="102">
        <v>658</v>
      </c>
      <c r="H26" s="102">
        <v>664</v>
      </c>
      <c r="I26" s="102"/>
      <c r="J26" s="102">
        <v>1170</v>
      </c>
      <c r="K26" s="102">
        <v>525</v>
      </c>
      <c r="L26" s="102">
        <v>645</v>
      </c>
      <c r="M26" s="102"/>
      <c r="N26" s="102">
        <v>1192</v>
      </c>
      <c r="O26" s="102">
        <v>553</v>
      </c>
      <c r="P26" s="102">
        <v>639</v>
      </c>
      <c r="Q26" s="102"/>
      <c r="R26" s="102">
        <v>1178</v>
      </c>
      <c r="S26" s="102">
        <v>542</v>
      </c>
      <c r="T26" s="102">
        <v>636</v>
      </c>
      <c r="U26" s="102"/>
      <c r="V26" s="102">
        <v>1038</v>
      </c>
      <c r="W26" s="102">
        <v>473</v>
      </c>
      <c r="X26" s="102">
        <v>565</v>
      </c>
      <c r="Y26" s="102"/>
      <c r="Z26" s="102">
        <v>94</v>
      </c>
      <c r="AA26" s="102">
        <v>40</v>
      </c>
      <c r="AB26" s="102">
        <v>54</v>
      </c>
    </row>
    <row r="27" spans="1:30" x14ac:dyDescent="0.35">
      <c r="A27" s="95" t="s">
        <v>297</v>
      </c>
      <c r="B27" s="102">
        <f t="shared" si="1"/>
        <v>10131</v>
      </c>
      <c r="C27" s="102">
        <f t="shared" si="2"/>
        <v>4729</v>
      </c>
      <c r="D27" s="102">
        <f t="shared" si="3"/>
        <v>5402</v>
      </c>
      <c r="E27" s="102"/>
      <c r="F27" s="102">
        <v>2054</v>
      </c>
      <c r="G27" s="102">
        <v>1032</v>
      </c>
      <c r="H27" s="102">
        <v>1022</v>
      </c>
      <c r="I27" s="102"/>
      <c r="J27" s="102">
        <v>2133</v>
      </c>
      <c r="K27" s="102">
        <v>1004</v>
      </c>
      <c r="L27" s="102">
        <v>1129</v>
      </c>
      <c r="M27" s="102"/>
      <c r="N27" s="102">
        <v>1891</v>
      </c>
      <c r="O27" s="102">
        <v>871</v>
      </c>
      <c r="P27" s="102">
        <v>1020</v>
      </c>
      <c r="Q27" s="102"/>
      <c r="R27" s="102">
        <v>1887</v>
      </c>
      <c r="S27" s="102">
        <v>865</v>
      </c>
      <c r="T27" s="102">
        <v>1022</v>
      </c>
      <c r="U27" s="102"/>
      <c r="V27" s="102">
        <v>1778</v>
      </c>
      <c r="W27" s="102">
        <v>766</v>
      </c>
      <c r="X27" s="102">
        <v>1012</v>
      </c>
      <c r="Y27" s="102"/>
      <c r="Z27" s="102">
        <v>388</v>
      </c>
      <c r="AA27" s="102">
        <v>191</v>
      </c>
      <c r="AB27" s="102">
        <v>197</v>
      </c>
    </row>
    <row r="28" spans="1:30" x14ac:dyDescent="0.35">
      <c r="A28" s="95" t="s">
        <v>298</v>
      </c>
      <c r="B28" s="102">
        <f t="shared" si="1"/>
        <v>6267</v>
      </c>
      <c r="C28" s="102">
        <f t="shared" si="2"/>
        <v>3054</v>
      </c>
      <c r="D28" s="102">
        <f t="shared" si="3"/>
        <v>3213</v>
      </c>
      <c r="E28" s="102"/>
      <c r="F28" s="102">
        <v>1152</v>
      </c>
      <c r="G28" s="102">
        <v>586</v>
      </c>
      <c r="H28" s="102">
        <v>566</v>
      </c>
      <c r="I28" s="102"/>
      <c r="J28" s="102">
        <v>1136</v>
      </c>
      <c r="K28" s="102">
        <v>565</v>
      </c>
      <c r="L28" s="102">
        <v>571</v>
      </c>
      <c r="M28" s="102"/>
      <c r="N28" s="102">
        <v>1048</v>
      </c>
      <c r="O28" s="102">
        <v>523</v>
      </c>
      <c r="P28" s="102">
        <v>525</v>
      </c>
      <c r="Q28" s="102"/>
      <c r="R28" s="102">
        <v>1262</v>
      </c>
      <c r="S28" s="102">
        <v>614</v>
      </c>
      <c r="T28" s="102">
        <v>648</v>
      </c>
      <c r="U28" s="102"/>
      <c r="V28" s="102">
        <v>1154</v>
      </c>
      <c r="W28" s="102">
        <v>517</v>
      </c>
      <c r="X28" s="102">
        <v>637</v>
      </c>
      <c r="Y28" s="102"/>
      <c r="Z28" s="102">
        <v>515</v>
      </c>
      <c r="AA28" s="102">
        <v>249</v>
      </c>
      <c r="AB28" s="102">
        <v>266</v>
      </c>
    </row>
    <row r="29" spans="1:30" x14ac:dyDescent="0.35">
      <c r="A29" s="95" t="s">
        <v>299</v>
      </c>
      <c r="B29" s="102">
        <f t="shared" si="1"/>
        <v>9209</v>
      </c>
      <c r="C29" s="102">
        <f t="shared" si="2"/>
        <v>4442</v>
      </c>
      <c r="D29" s="102">
        <f t="shared" si="3"/>
        <v>4767</v>
      </c>
      <c r="E29" s="102"/>
      <c r="F29" s="102">
        <v>1777</v>
      </c>
      <c r="G29" s="102">
        <v>940</v>
      </c>
      <c r="H29" s="102">
        <v>837</v>
      </c>
      <c r="I29" s="102"/>
      <c r="J29" s="102">
        <v>1741</v>
      </c>
      <c r="K29" s="102">
        <v>847</v>
      </c>
      <c r="L29" s="102">
        <v>894</v>
      </c>
      <c r="M29" s="102"/>
      <c r="N29" s="102">
        <v>1697</v>
      </c>
      <c r="O29" s="102">
        <v>830</v>
      </c>
      <c r="P29" s="102">
        <v>867</v>
      </c>
      <c r="Q29" s="102"/>
      <c r="R29" s="102">
        <v>1822</v>
      </c>
      <c r="S29" s="102">
        <v>865</v>
      </c>
      <c r="T29" s="102">
        <v>957</v>
      </c>
      <c r="U29" s="102"/>
      <c r="V29" s="102">
        <v>1558</v>
      </c>
      <c r="W29" s="102">
        <v>715</v>
      </c>
      <c r="X29" s="102">
        <v>843</v>
      </c>
      <c r="Y29" s="102"/>
      <c r="Z29" s="102">
        <v>614</v>
      </c>
      <c r="AA29" s="102">
        <v>245</v>
      </c>
      <c r="AB29" s="102">
        <v>369</v>
      </c>
    </row>
    <row r="30" spans="1:30" x14ac:dyDescent="0.35">
      <c r="A30" s="95" t="s">
        <v>300</v>
      </c>
      <c r="B30" s="102">
        <f t="shared" si="1"/>
        <v>5084</v>
      </c>
      <c r="C30" s="102">
        <f t="shared" si="2"/>
        <v>2471</v>
      </c>
      <c r="D30" s="102">
        <f t="shared" si="3"/>
        <v>2613</v>
      </c>
      <c r="E30" s="102"/>
      <c r="F30" s="102">
        <v>1060</v>
      </c>
      <c r="G30" s="102">
        <v>522</v>
      </c>
      <c r="H30" s="102">
        <v>538</v>
      </c>
      <c r="I30" s="102"/>
      <c r="J30" s="102">
        <v>926</v>
      </c>
      <c r="K30" s="102">
        <v>459</v>
      </c>
      <c r="L30" s="102">
        <v>467</v>
      </c>
      <c r="M30" s="102"/>
      <c r="N30" s="102">
        <v>987</v>
      </c>
      <c r="O30" s="102">
        <v>497</v>
      </c>
      <c r="P30" s="102">
        <v>490</v>
      </c>
      <c r="Q30" s="102"/>
      <c r="R30" s="102">
        <v>969</v>
      </c>
      <c r="S30" s="102">
        <v>464</v>
      </c>
      <c r="T30" s="102">
        <v>505</v>
      </c>
      <c r="U30" s="102"/>
      <c r="V30" s="102">
        <v>875</v>
      </c>
      <c r="W30" s="102">
        <v>409</v>
      </c>
      <c r="X30" s="102">
        <v>466</v>
      </c>
      <c r="Y30" s="102"/>
      <c r="Z30" s="102">
        <v>267</v>
      </c>
      <c r="AA30" s="102">
        <v>120</v>
      </c>
      <c r="AB30" s="102">
        <v>147</v>
      </c>
      <c r="AD30" s="107"/>
    </row>
    <row r="31" spans="1:30" x14ac:dyDescent="0.35">
      <c r="A31" s="95" t="s">
        <v>301</v>
      </c>
      <c r="B31" s="102">
        <f t="shared" si="1"/>
        <v>10397</v>
      </c>
      <c r="C31" s="102">
        <f t="shared" si="2"/>
        <v>5031</v>
      </c>
      <c r="D31" s="102">
        <f t="shared" si="3"/>
        <v>5366</v>
      </c>
      <c r="E31" s="102"/>
      <c r="F31" s="102">
        <v>2173</v>
      </c>
      <c r="G31" s="102">
        <v>1057</v>
      </c>
      <c r="H31" s="102">
        <v>1116</v>
      </c>
      <c r="I31" s="102"/>
      <c r="J31" s="102">
        <v>2119</v>
      </c>
      <c r="K31" s="102">
        <v>1019</v>
      </c>
      <c r="L31" s="102">
        <v>1100</v>
      </c>
      <c r="M31" s="102"/>
      <c r="N31" s="102">
        <v>1987</v>
      </c>
      <c r="O31" s="102">
        <v>1007</v>
      </c>
      <c r="P31" s="102">
        <v>980</v>
      </c>
      <c r="Q31" s="102"/>
      <c r="R31" s="102">
        <v>2022</v>
      </c>
      <c r="S31" s="102">
        <v>962</v>
      </c>
      <c r="T31" s="102">
        <v>1060</v>
      </c>
      <c r="U31" s="102"/>
      <c r="V31" s="102">
        <v>1765</v>
      </c>
      <c r="W31" s="102">
        <v>833</v>
      </c>
      <c r="X31" s="102">
        <v>932</v>
      </c>
      <c r="Y31" s="102"/>
      <c r="Z31" s="102">
        <v>331</v>
      </c>
      <c r="AA31" s="102">
        <v>153</v>
      </c>
      <c r="AB31" s="102">
        <v>178</v>
      </c>
      <c r="AD31" s="107"/>
    </row>
    <row r="32" spans="1:30" x14ac:dyDescent="0.35">
      <c r="A32" s="95" t="s">
        <v>302</v>
      </c>
      <c r="B32" s="102">
        <f t="shared" si="1"/>
        <v>12407</v>
      </c>
      <c r="C32" s="102">
        <f t="shared" si="2"/>
        <v>5929</v>
      </c>
      <c r="D32" s="102">
        <f t="shared" si="3"/>
        <v>6478</v>
      </c>
      <c r="E32" s="102"/>
      <c r="F32" s="102">
        <v>2395</v>
      </c>
      <c r="G32" s="102">
        <v>1210</v>
      </c>
      <c r="H32" s="102">
        <v>1185</v>
      </c>
      <c r="I32" s="102"/>
      <c r="J32" s="102">
        <v>2267</v>
      </c>
      <c r="K32" s="102">
        <v>1108</v>
      </c>
      <c r="L32" s="102">
        <v>1159</v>
      </c>
      <c r="M32" s="102"/>
      <c r="N32" s="102">
        <v>2185</v>
      </c>
      <c r="O32" s="102">
        <v>1063</v>
      </c>
      <c r="P32" s="102">
        <v>1122</v>
      </c>
      <c r="Q32" s="102"/>
      <c r="R32" s="102">
        <v>2552</v>
      </c>
      <c r="S32" s="102">
        <v>1155</v>
      </c>
      <c r="T32" s="102">
        <v>1397</v>
      </c>
      <c r="U32" s="102"/>
      <c r="V32" s="102">
        <v>2351</v>
      </c>
      <c r="W32" s="102">
        <v>1105</v>
      </c>
      <c r="X32" s="102">
        <v>1246</v>
      </c>
      <c r="Y32" s="102"/>
      <c r="Z32" s="102">
        <v>657</v>
      </c>
      <c r="AA32" s="102">
        <v>288</v>
      </c>
      <c r="AB32" s="102">
        <v>369</v>
      </c>
      <c r="AD32" s="107"/>
    </row>
    <row r="33" spans="1:30" x14ac:dyDescent="0.35">
      <c r="A33" s="95" t="s">
        <v>303</v>
      </c>
      <c r="B33" s="102">
        <f t="shared" si="1"/>
        <v>7526</v>
      </c>
      <c r="C33" s="102">
        <f t="shared" si="2"/>
        <v>3593</v>
      </c>
      <c r="D33" s="102">
        <f t="shared" si="3"/>
        <v>3933</v>
      </c>
      <c r="E33" s="102"/>
      <c r="F33" s="102">
        <v>1376</v>
      </c>
      <c r="G33" s="102">
        <v>679</v>
      </c>
      <c r="H33" s="102">
        <v>697</v>
      </c>
      <c r="I33" s="102"/>
      <c r="J33" s="102">
        <v>1415</v>
      </c>
      <c r="K33" s="102">
        <v>710</v>
      </c>
      <c r="L33" s="102">
        <v>705</v>
      </c>
      <c r="M33" s="102"/>
      <c r="N33" s="102">
        <v>1434</v>
      </c>
      <c r="O33" s="102">
        <v>697</v>
      </c>
      <c r="P33" s="102">
        <v>737</v>
      </c>
      <c r="Q33" s="102"/>
      <c r="R33" s="102">
        <v>1533</v>
      </c>
      <c r="S33" s="102">
        <v>713</v>
      </c>
      <c r="T33" s="102">
        <v>820</v>
      </c>
      <c r="U33" s="102"/>
      <c r="V33" s="102">
        <v>1244</v>
      </c>
      <c r="W33" s="102">
        <v>538</v>
      </c>
      <c r="X33" s="102">
        <v>706</v>
      </c>
      <c r="Y33" s="102"/>
      <c r="Z33" s="102">
        <v>524</v>
      </c>
      <c r="AA33" s="102">
        <v>256</v>
      </c>
      <c r="AB33" s="102">
        <v>268</v>
      </c>
      <c r="AD33" s="107"/>
    </row>
    <row r="34" spans="1:30" x14ac:dyDescent="0.35">
      <c r="A34" s="95" t="s">
        <v>304</v>
      </c>
      <c r="B34" s="102">
        <f t="shared" si="1"/>
        <v>6322</v>
      </c>
      <c r="C34" s="102">
        <f t="shared" si="2"/>
        <v>3038</v>
      </c>
      <c r="D34" s="102">
        <f t="shared" si="3"/>
        <v>3284</v>
      </c>
      <c r="E34" s="102"/>
      <c r="F34" s="102">
        <v>1243</v>
      </c>
      <c r="G34" s="102">
        <v>616</v>
      </c>
      <c r="H34" s="102">
        <v>627</v>
      </c>
      <c r="I34" s="102"/>
      <c r="J34" s="102">
        <v>1217</v>
      </c>
      <c r="K34" s="102">
        <v>612</v>
      </c>
      <c r="L34" s="102">
        <v>605</v>
      </c>
      <c r="M34" s="102"/>
      <c r="N34" s="102">
        <v>1200</v>
      </c>
      <c r="O34" s="102">
        <v>617</v>
      </c>
      <c r="P34" s="102">
        <v>583</v>
      </c>
      <c r="Q34" s="102"/>
      <c r="R34" s="102">
        <v>1214</v>
      </c>
      <c r="S34" s="102">
        <v>548</v>
      </c>
      <c r="T34" s="102">
        <v>666</v>
      </c>
      <c r="U34" s="102"/>
      <c r="V34" s="102">
        <v>1162</v>
      </c>
      <c r="W34" s="102">
        <v>528</v>
      </c>
      <c r="X34" s="102">
        <v>634</v>
      </c>
      <c r="Y34" s="102"/>
      <c r="Z34" s="102">
        <v>286</v>
      </c>
      <c r="AA34" s="102">
        <v>117</v>
      </c>
      <c r="AB34" s="102">
        <v>169</v>
      </c>
      <c r="AD34" s="107"/>
    </row>
    <row r="35" spans="1:30" x14ac:dyDescent="0.35">
      <c r="A35" s="95" t="s">
        <v>305</v>
      </c>
      <c r="B35" s="102">
        <f t="shared" si="1"/>
        <v>2657</v>
      </c>
      <c r="C35" s="102">
        <f t="shared" si="2"/>
        <v>1276</v>
      </c>
      <c r="D35" s="102">
        <f t="shared" si="3"/>
        <v>1381</v>
      </c>
      <c r="E35" s="102"/>
      <c r="F35" s="102">
        <v>458</v>
      </c>
      <c r="G35" s="102">
        <v>235</v>
      </c>
      <c r="H35" s="102">
        <v>223</v>
      </c>
      <c r="I35" s="102"/>
      <c r="J35" s="102">
        <v>508</v>
      </c>
      <c r="K35" s="102">
        <v>266</v>
      </c>
      <c r="L35" s="102">
        <v>242</v>
      </c>
      <c r="M35" s="102"/>
      <c r="N35" s="102">
        <v>471</v>
      </c>
      <c r="O35" s="102">
        <v>251</v>
      </c>
      <c r="P35" s="102">
        <v>220</v>
      </c>
      <c r="Q35" s="102"/>
      <c r="R35" s="102">
        <v>522</v>
      </c>
      <c r="S35" s="102">
        <v>209</v>
      </c>
      <c r="T35" s="102">
        <v>313</v>
      </c>
      <c r="U35" s="102"/>
      <c r="V35" s="102">
        <v>438</v>
      </c>
      <c r="W35" s="102">
        <v>204</v>
      </c>
      <c r="X35" s="102">
        <v>234</v>
      </c>
      <c r="Y35" s="102"/>
      <c r="Z35" s="102">
        <v>260</v>
      </c>
      <c r="AA35" s="102">
        <v>111</v>
      </c>
      <c r="AB35" s="102">
        <v>149</v>
      </c>
      <c r="AD35" s="107"/>
    </row>
    <row r="36" spans="1:30" x14ac:dyDescent="0.35">
      <c r="A36" s="95" t="s">
        <v>306</v>
      </c>
      <c r="B36" s="102">
        <f t="shared" si="1"/>
        <v>18844</v>
      </c>
      <c r="C36" s="102">
        <f t="shared" si="2"/>
        <v>8862</v>
      </c>
      <c r="D36" s="102">
        <f t="shared" si="3"/>
        <v>9982</v>
      </c>
      <c r="E36" s="102"/>
      <c r="F36" s="102">
        <v>3796</v>
      </c>
      <c r="G36" s="102">
        <v>1905</v>
      </c>
      <c r="H36" s="102">
        <v>1891</v>
      </c>
      <c r="I36" s="102"/>
      <c r="J36" s="102">
        <v>3571</v>
      </c>
      <c r="K36" s="102">
        <v>1748</v>
      </c>
      <c r="L36" s="102">
        <v>1823</v>
      </c>
      <c r="M36" s="102"/>
      <c r="N36" s="102">
        <v>3440</v>
      </c>
      <c r="O36" s="102">
        <v>1687</v>
      </c>
      <c r="P36" s="102">
        <v>1753</v>
      </c>
      <c r="Q36" s="102"/>
      <c r="R36" s="102">
        <v>3636</v>
      </c>
      <c r="S36" s="102">
        <v>1653</v>
      </c>
      <c r="T36" s="102">
        <v>1983</v>
      </c>
      <c r="U36" s="102"/>
      <c r="V36" s="102">
        <v>3413</v>
      </c>
      <c r="W36" s="102">
        <v>1462</v>
      </c>
      <c r="X36" s="102">
        <v>1951</v>
      </c>
      <c r="Y36" s="102"/>
      <c r="Z36" s="102">
        <v>988</v>
      </c>
      <c r="AA36" s="102">
        <v>407</v>
      </c>
      <c r="AB36" s="102">
        <v>581</v>
      </c>
      <c r="AD36" s="107"/>
    </row>
    <row r="37" spans="1:30" x14ac:dyDescent="0.35">
      <c r="A37" s="95" t="s">
        <v>307</v>
      </c>
      <c r="B37" s="102">
        <f t="shared" si="1"/>
        <v>14877</v>
      </c>
      <c r="C37" s="102">
        <f t="shared" si="2"/>
        <v>7190</v>
      </c>
      <c r="D37" s="102">
        <f t="shared" si="3"/>
        <v>7687</v>
      </c>
      <c r="E37" s="102"/>
      <c r="F37" s="102">
        <v>3162</v>
      </c>
      <c r="G37" s="102">
        <v>1609</v>
      </c>
      <c r="H37" s="102">
        <v>1553</v>
      </c>
      <c r="I37" s="102"/>
      <c r="J37" s="102">
        <v>2966</v>
      </c>
      <c r="K37" s="102">
        <v>1486</v>
      </c>
      <c r="L37" s="102">
        <v>1480</v>
      </c>
      <c r="M37" s="102"/>
      <c r="N37" s="102">
        <v>2913</v>
      </c>
      <c r="O37" s="102">
        <v>1415</v>
      </c>
      <c r="P37" s="102">
        <v>1498</v>
      </c>
      <c r="Q37" s="102"/>
      <c r="R37" s="102">
        <v>2646</v>
      </c>
      <c r="S37" s="102">
        <v>1240</v>
      </c>
      <c r="T37" s="102">
        <v>1406</v>
      </c>
      <c r="U37" s="102"/>
      <c r="V37" s="102">
        <v>2582</v>
      </c>
      <c r="W37" s="102">
        <v>1156</v>
      </c>
      <c r="X37" s="102">
        <v>1426</v>
      </c>
      <c r="Y37" s="102"/>
      <c r="Z37" s="102">
        <v>608</v>
      </c>
      <c r="AA37" s="102">
        <v>284</v>
      </c>
      <c r="AB37" s="102">
        <v>324</v>
      </c>
      <c r="AD37" s="107"/>
    </row>
    <row r="38" spans="1:30" ht="15" thickBot="1" x14ac:dyDescent="0.4">
      <c r="A38" s="123" t="s">
        <v>308</v>
      </c>
      <c r="B38" s="103">
        <f t="shared" si="1"/>
        <v>2763</v>
      </c>
      <c r="C38" s="103">
        <f t="shared" si="2"/>
        <v>1377</v>
      </c>
      <c r="D38" s="103">
        <f t="shared" si="3"/>
        <v>1386</v>
      </c>
      <c r="E38" s="103"/>
      <c r="F38" s="103">
        <v>655</v>
      </c>
      <c r="G38" s="103">
        <v>316</v>
      </c>
      <c r="H38" s="103">
        <v>339</v>
      </c>
      <c r="I38" s="103"/>
      <c r="J38" s="103">
        <v>593</v>
      </c>
      <c r="K38" s="103">
        <v>282</v>
      </c>
      <c r="L38" s="103">
        <v>311</v>
      </c>
      <c r="M38" s="103"/>
      <c r="N38" s="103">
        <v>548</v>
      </c>
      <c r="O38" s="103">
        <v>283</v>
      </c>
      <c r="P38" s="103">
        <v>265</v>
      </c>
      <c r="Q38" s="103"/>
      <c r="R38" s="103">
        <v>435</v>
      </c>
      <c r="S38" s="103">
        <v>215</v>
      </c>
      <c r="T38" s="103">
        <v>220</v>
      </c>
      <c r="U38" s="103"/>
      <c r="V38" s="103">
        <v>400</v>
      </c>
      <c r="W38" s="103">
        <v>216</v>
      </c>
      <c r="X38" s="103">
        <v>184</v>
      </c>
      <c r="Y38" s="103"/>
      <c r="Z38" s="103">
        <v>132</v>
      </c>
      <c r="AA38" s="103">
        <v>65</v>
      </c>
      <c r="AB38" s="103">
        <v>67</v>
      </c>
      <c r="AD38" s="107"/>
    </row>
    <row r="39" spans="1:30" x14ac:dyDescent="0.35">
      <c r="A39" s="223" t="s">
        <v>249</v>
      </c>
      <c r="B39" s="223"/>
      <c r="C39" s="223"/>
      <c r="D39" s="223"/>
      <c r="E39" s="223"/>
      <c r="F39" s="223"/>
      <c r="G39" s="223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3"/>
      <c r="W39" s="223"/>
      <c r="X39" s="223"/>
      <c r="Y39" s="223"/>
      <c r="Z39" s="223"/>
      <c r="AA39" s="223"/>
      <c r="AB39" s="223"/>
      <c r="AD39" s="107"/>
    </row>
    <row r="40" spans="1:30" x14ac:dyDescent="0.35">
      <c r="AD40" s="107"/>
    </row>
    <row r="41" spans="1:30" x14ac:dyDescent="0.35">
      <c r="AD41" s="107"/>
    </row>
    <row r="42" spans="1:30" x14ac:dyDescent="0.35">
      <c r="AD42" s="107"/>
    </row>
    <row r="43" spans="1:30" x14ac:dyDescent="0.35">
      <c r="AD43" s="107"/>
    </row>
    <row r="44" spans="1:30" x14ac:dyDescent="0.35">
      <c r="AD44" s="107"/>
    </row>
    <row r="45" spans="1:30" x14ac:dyDescent="0.35">
      <c r="AD45" s="107"/>
    </row>
  </sheetData>
  <mergeCells count="15">
    <mergeCell ref="AD2:AD3"/>
    <mergeCell ref="R7:T7"/>
    <mergeCell ref="V7:X7"/>
    <mergeCell ref="Z7:AB7"/>
    <mergeCell ref="A39:AB39"/>
    <mergeCell ref="A7:A8"/>
    <mergeCell ref="B7:D7"/>
    <mergeCell ref="F7:H7"/>
    <mergeCell ref="J7:L7"/>
    <mergeCell ref="N7:P7"/>
    <mergeCell ref="A1:AB1"/>
    <mergeCell ref="A2:AB2"/>
    <mergeCell ref="A3:AB3"/>
    <mergeCell ref="A4:AB4"/>
    <mergeCell ref="A5:AB5"/>
  </mergeCells>
  <hyperlinks>
    <hyperlink ref="AD2" location="INDICE!A1" display="INDICE" xr:uid="{FF108BED-1BBA-4E65-A200-CCB4BF5FA6B8}"/>
    <hyperlink ref="AD2:AD3" location="CONTENIDO!A1" display="Contenido" xr:uid="{98A1FE61-CABD-4C71-982B-49C6145A87EC}"/>
  </hyperlinks>
  <pageMargins left="0.7" right="0.7" top="0.75" bottom="0.75" header="0.3" footer="0.3"/>
  <pageSetup paperSize="9" scale="63"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A95725-60C4-4779-9550-3EA64DDF68EF}">
  <sheetPr>
    <tabColor rgb="FFF2DAB1"/>
    <pageSetUpPr fitToPage="1"/>
  </sheetPr>
  <dimension ref="A1:AD45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L19" sqref="L19"/>
    </sheetView>
  </sheetViews>
  <sheetFormatPr baseColWidth="10" defaultColWidth="11.453125" defaultRowHeight="14.5" x14ac:dyDescent="0.35"/>
  <cols>
    <col min="1" max="1" width="18.54296875" style="113" customWidth="1"/>
    <col min="2" max="4" width="8.453125" customWidth="1"/>
    <col min="5" max="5" width="1.1796875" customWidth="1"/>
    <col min="6" max="8" width="8.453125" customWidth="1"/>
    <col min="9" max="9" width="1" customWidth="1"/>
    <col min="10" max="12" width="8.453125" customWidth="1"/>
    <col min="13" max="13" width="1.453125" customWidth="1"/>
    <col min="14" max="16" width="8.453125" customWidth="1"/>
    <col min="17" max="17" width="1.54296875" customWidth="1"/>
    <col min="18" max="20" width="8.453125" customWidth="1"/>
    <col min="21" max="21" width="1.453125" customWidth="1"/>
    <col min="22" max="24" width="8.453125" customWidth="1"/>
    <col min="25" max="25" width="1.453125" customWidth="1"/>
    <col min="26" max="28" width="8.453125" customWidth="1"/>
  </cols>
  <sheetData>
    <row r="1" spans="1:30" x14ac:dyDescent="0.35">
      <c r="A1" s="230" t="s">
        <v>339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340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196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D5" s="36"/>
    </row>
    <row r="6" spans="1:30" x14ac:dyDescent="0.35">
      <c r="A6" s="124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D6" s="36"/>
    </row>
    <row r="7" spans="1:30" x14ac:dyDescent="0.35">
      <c r="A7" s="235" t="s">
        <v>281</v>
      </c>
      <c r="B7" s="229" t="s">
        <v>214</v>
      </c>
      <c r="C7" s="229"/>
      <c r="D7" s="229"/>
      <c r="E7" s="16"/>
      <c r="F7" s="229" t="s">
        <v>242</v>
      </c>
      <c r="G7" s="229"/>
      <c r="H7" s="229"/>
      <c r="I7" s="16"/>
      <c r="J7" s="229" t="s">
        <v>243</v>
      </c>
      <c r="K7" s="229"/>
      <c r="L7" s="229"/>
      <c r="M7" s="16"/>
      <c r="N7" s="229" t="s">
        <v>244</v>
      </c>
      <c r="O7" s="229"/>
      <c r="P7" s="229"/>
      <c r="Q7" s="16"/>
      <c r="R7" s="229" t="s">
        <v>246</v>
      </c>
      <c r="S7" s="229"/>
      <c r="T7" s="229"/>
      <c r="U7" s="16"/>
      <c r="V7" s="229" t="s">
        <v>247</v>
      </c>
      <c r="W7" s="229"/>
      <c r="X7" s="229"/>
      <c r="Y7" s="16"/>
      <c r="Z7" s="229" t="s">
        <v>248</v>
      </c>
      <c r="AA7" s="229"/>
      <c r="AB7" s="229"/>
      <c r="AD7" s="36"/>
    </row>
    <row r="8" spans="1:30" x14ac:dyDescent="0.35">
      <c r="A8" s="235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D8" s="36"/>
    </row>
    <row r="9" spans="1:30" s="22" customFormat="1" x14ac:dyDescent="0.35">
      <c r="A9" s="110"/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  <c r="Y9" s="107"/>
      <c r="Z9" s="107"/>
      <c r="AA9" s="107"/>
      <c r="AB9" s="107"/>
      <c r="AD9" s="107"/>
    </row>
    <row r="10" spans="1:30" s="22" customFormat="1" x14ac:dyDescent="0.35">
      <c r="A10" s="110" t="s">
        <v>214</v>
      </c>
      <c r="B10" s="107">
        <v>90.975898426319631</v>
      </c>
      <c r="C10" s="107">
        <v>89.671121052329013</v>
      </c>
      <c r="D10" s="107">
        <v>92.24665343309411</v>
      </c>
      <c r="E10" s="107"/>
      <c r="F10" s="107">
        <v>90.103974913989006</v>
      </c>
      <c r="G10" s="107">
        <v>88.893583180078522</v>
      </c>
      <c r="H10" s="107">
        <v>91.367989411123503</v>
      </c>
      <c r="I10" s="107"/>
      <c r="J10" s="107">
        <v>90.237067231623271</v>
      </c>
      <c r="K10" s="107">
        <v>89.124930031718947</v>
      </c>
      <c r="L10" s="107">
        <v>91.362888211327274</v>
      </c>
      <c r="M10" s="107"/>
      <c r="N10" s="107">
        <v>91.494575692494081</v>
      </c>
      <c r="O10" s="107">
        <v>90.124303707159129</v>
      </c>
      <c r="P10" s="107">
        <v>92.874312712402954</v>
      </c>
      <c r="Q10" s="107"/>
      <c r="R10" s="107">
        <v>88.15440667563368</v>
      </c>
      <c r="S10" s="107">
        <v>86.570536963305713</v>
      </c>
      <c r="T10" s="107">
        <v>89.648521761197813</v>
      </c>
      <c r="U10" s="107"/>
      <c r="V10" s="107">
        <v>93.642078101324685</v>
      </c>
      <c r="W10" s="107">
        <v>92.450557809330618</v>
      </c>
      <c r="X10" s="107">
        <v>94.713003845606039</v>
      </c>
      <c r="Y10" s="107"/>
      <c r="Z10" s="107">
        <v>97.666666666666671</v>
      </c>
      <c r="AA10" s="107">
        <v>97.127596439169139</v>
      </c>
      <c r="AB10" s="107">
        <v>98.113022113022112</v>
      </c>
      <c r="AD10" s="107"/>
    </row>
    <row r="11" spans="1:30" s="22" customFormat="1" x14ac:dyDescent="0.35">
      <c r="A11" s="110"/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D11" s="107"/>
    </row>
    <row r="12" spans="1:30" x14ac:dyDescent="0.35">
      <c r="A12" s="95" t="s">
        <v>282</v>
      </c>
      <c r="B12" s="104">
        <v>90.532810881412416</v>
      </c>
      <c r="C12" s="104">
        <v>90.369239062078876</v>
      </c>
      <c r="D12" s="104">
        <v>90.697254335260112</v>
      </c>
      <c r="E12" s="104"/>
      <c r="F12" s="104">
        <v>86.570027712641235</v>
      </c>
      <c r="G12" s="104">
        <v>86.225779275484413</v>
      </c>
      <c r="H12" s="104">
        <v>86.922744928787225</v>
      </c>
      <c r="I12" s="104"/>
      <c r="J12" s="104">
        <v>90.350282485875709</v>
      </c>
      <c r="K12" s="104">
        <v>90.357627885921232</v>
      </c>
      <c r="L12" s="104">
        <v>90.342960288808655</v>
      </c>
      <c r="M12" s="104"/>
      <c r="N12" s="104">
        <v>90.63170441001192</v>
      </c>
      <c r="O12" s="104">
        <v>90.956439393939391</v>
      </c>
      <c r="P12" s="104">
        <v>90.302448391742672</v>
      </c>
      <c r="Q12" s="104"/>
      <c r="R12" s="104">
        <v>89.574625030735191</v>
      </c>
      <c r="S12" s="104">
        <v>89.723703344643724</v>
      </c>
      <c r="T12" s="104">
        <v>89.421157684630742</v>
      </c>
      <c r="U12" s="104"/>
      <c r="V12" s="104">
        <v>94.260777572070893</v>
      </c>
      <c r="W12" s="104">
        <v>93.376068376068375</v>
      </c>
      <c r="X12" s="104">
        <v>95.12833944473546</v>
      </c>
      <c r="Y12" s="104"/>
      <c r="Z12" s="104">
        <v>98.946360153256705</v>
      </c>
      <c r="AA12" s="104">
        <v>99.001996007984033</v>
      </c>
      <c r="AB12" s="104">
        <v>98.895027624309392</v>
      </c>
      <c r="AD12" s="22"/>
    </row>
    <row r="13" spans="1:30" x14ac:dyDescent="0.35">
      <c r="A13" s="95" t="s">
        <v>283</v>
      </c>
      <c r="B13" s="104">
        <v>92.992913714047518</v>
      </c>
      <c r="C13" s="104">
        <v>92.291666666666671</v>
      </c>
      <c r="D13" s="104">
        <v>93.694745621351132</v>
      </c>
      <c r="E13" s="104"/>
      <c r="F13" s="104">
        <v>91.625322484619971</v>
      </c>
      <c r="G13" s="104">
        <v>90.856257264626123</v>
      </c>
      <c r="H13" s="104">
        <v>92.432872253864929</v>
      </c>
      <c r="I13" s="104"/>
      <c r="J13" s="104">
        <v>93.222506393861892</v>
      </c>
      <c r="K13" s="104">
        <v>92.573839662447256</v>
      </c>
      <c r="L13" s="104">
        <v>93.884582256675273</v>
      </c>
      <c r="M13" s="104"/>
      <c r="N13" s="104">
        <v>92.8754266211604</v>
      </c>
      <c r="O13" s="104">
        <v>91.846026490066222</v>
      </c>
      <c r="P13" s="104">
        <v>93.970070422535215</v>
      </c>
      <c r="Q13" s="104"/>
      <c r="R13" s="104">
        <v>89.543039319872477</v>
      </c>
      <c r="S13" s="104">
        <v>89.175257731958766</v>
      </c>
      <c r="T13" s="104">
        <v>89.903239377366432</v>
      </c>
      <c r="U13" s="104"/>
      <c r="V13" s="104">
        <v>97.28747880842819</v>
      </c>
      <c r="W13" s="104">
        <v>96.893787575150299</v>
      </c>
      <c r="X13" s="104">
        <v>97.6558837318331</v>
      </c>
      <c r="Y13" s="104"/>
      <c r="Z13" s="104">
        <v>99.592944369063773</v>
      </c>
      <c r="AA13" s="104">
        <v>99.35275080906149</v>
      </c>
      <c r="AB13" s="104">
        <v>99.766355140186917</v>
      </c>
    </row>
    <row r="14" spans="1:30" x14ac:dyDescent="0.35">
      <c r="A14" s="95" t="s">
        <v>284</v>
      </c>
      <c r="B14" s="104">
        <v>88.71833812442371</v>
      </c>
      <c r="C14" s="104">
        <v>87.331566158603934</v>
      </c>
      <c r="D14" s="104">
        <v>90.056485132686774</v>
      </c>
      <c r="E14" s="104"/>
      <c r="F14" s="104">
        <v>85.812248758571769</v>
      </c>
      <c r="G14" s="104">
        <v>84.234438891412992</v>
      </c>
      <c r="H14" s="104">
        <v>87.524654832347139</v>
      </c>
      <c r="I14" s="104"/>
      <c r="J14" s="104">
        <v>89.910496338486581</v>
      </c>
      <c r="K14" s="104">
        <v>89.635113696456898</v>
      </c>
      <c r="L14" s="104">
        <v>90.200445434298445</v>
      </c>
      <c r="M14" s="104"/>
      <c r="N14" s="104">
        <v>88.838654987284542</v>
      </c>
      <c r="O14" s="104">
        <v>87.963491158014833</v>
      </c>
      <c r="P14" s="104">
        <v>89.697648376259792</v>
      </c>
      <c r="Q14" s="104"/>
      <c r="R14" s="104">
        <v>88.194444444444443</v>
      </c>
      <c r="S14" s="104">
        <v>86.200822078684666</v>
      </c>
      <c r="T14" s="104">
        <v>89.98418555614127</v>
      </c>
      <c r="U14" s="104"/>
      <c r="V14" s="104">
        <v>89.870223503965391</v>
      </c>
      <c r="W14" s="104">
        <v>88.031496062992119</v>
      </c>
      <c r="X14" s="104">
        <v>91.422872340425528</v>
      </c>
      <c r="Y14" s="104"/>
      <c r="Z14" s="104">
        <v>98.848684210526315</v>
      </c>
      <c r="AA14" s="104">
        <v>97.457627118644069</v>
      </c>
      <c r="AB14" s="104">
        <v>99.731182795698928</v>
      </c>
    </row>
    <row r="15" spans="1:30" x14ac:dyDescent="0.35">
      <c r="A15" s="95" t="s">
        <v>285</v>
      </c>
      <c r="B15" s="104">
        <v>89.456026839204412</v>
      </c>
      <c r="C15" s="104">
        <v>87.954141772969479</v>
      </c>
      <c r="D15" s="104">
        <v>90.926335757192533</v>
      </c>
      <c r="E15" s="104"/>
      <c r="F15" s="104">
        <v>87.374492629779965</v>
      </c>
      <c r="G15" s="104">
        <v>85.913116828342467</v>
      </c>
      <c r="H15" s="104">
        <v>88.874458874458867</v>
      </c>
      <c r="I15" s="104"/>
      <c r="J15" s="104">
        <v>87.452214976388575</v>
      </c>
      <c r="K15" s="104">
        <v>86.461538461538453</v>
      </c>
      <c r="L15" s="104">
        <v>88.489871086556178</v>
      </c>
      <c r="M15" s="104"/>
      <c r="N15" s="104">
        <v>90.533823211584178</v>
      </c>
      <c r="O15" s="104">
        <v>89.105902777777786</v>
      </c>
      <c r="P15" s="104">
        <v>91.950064571674559</v>
      </c>
      <c r="Q15" s="104"/>
      <c r="R15" s="104">
        <v>85.891141942369259</v>
      </c>
      <c r="S15" s="104">
        <v>84.192439862542955</v>
      </c>
      <c r="T15" s="104">
        <v>87.568943572337716</v>
      </c>
      <c r="U15" s="104"/>
      <c r="V15" s="104">
        <v>92.807745504840938</v>
      </c>
      <c r="W15" s="104">
        <v>91.266794625719768</v>
      </c>
      <c r="X15" s="104">
        <v>94.232475598935224</v>
      </c>
      <c r="Y15" s="104"/>
      <c r="Z15" s="104">
        <v>96.460176991150433</v>
      </c>
      <c r="AA15" s="104">
        <v>95.21484375</v>
      </c>
      <c r="AB15" s="104">
        <v>97.491909385113274</v>
      </c>
    </row>
    <row r="16" spans="1:30" x14ac:dyDescent="0.35">
      <c r="A16" s="95" t="s">
        <v>286</v>
      </c>
      <c r="B16" s="104">
        <v>95.935899553940203</v>
      </c>
      <c r="C16" s="104">
        <v>94.421288874639302</v>
      </c>
      <c r="D16" s="104">
        <v>97.546012269938657</v>
      </c>
      <c r="E16" s="104"/>
      <c r="F16" s="104">
        <v>96.943231441048042</v>
      </c>
      <c r="G16" s="104">
        <v>96.463022508038591</v>
      </c>
      <c r="H16" s="104">
        <v>97.514340344168261</v>
      </c>
      <c r="I16" s="104"/>
      <c r="J16" s="104">
        <v>95.786758383490962</v>
      </c>
      <c r="K16" s="104">
        <v>94.06919275123559</v>
      </c>
      <c r="L16" s="104">
        <v>97.661870503597129</v>
      </c>
      <c r="M16" s="104"/>
      <c r="N16" s="104">
        <v>95.920303605313094</v>
      </c>
      <c r="O16" s="104">
        <v>94.669117647058826</v>
      </c>
      <c r="P16" s="104">
        <v>97.254901960784309</v>
      </c>
      <c r="Q16" s="104"/>
      <c r="R16" s="104">
        <v>92.725752508361197</v>
      </c>
      <c r="S16" s="104">
        <v>89.700996677740861</v>
      </c>
      <c r="T16" s="104">
        <v>95.7912457912458</v>
      </c>
      <c r="U16" s="104"/>
      <c r="V16" s="104">
        <v>97.674418604651152</v>
      </c>
      <c r="W16" s="104">
        <v>96.648044692737429</v>
      </c>
      <c r="X16" s="104">
        <v>98.698884758364315</v>
      </c>
      <c r="Y16" s="104"/>
      <c r="Z16" s="104">
        <v>98.333333333333329</v>
      </c>
      <c r="AA16" s="104">
        <v>96.618357487922708</v>
      </c>
      <c r="AB16" s="104">
        <v>100</v>
      </c>
    </row>
    <row r="17" spans="1:30" x14ac:dyDescent="0.35">
      <c r="A17" s="95" t="s">
        <v>287</v>
      </c>
      <c r="B17" s="104">
        <v>92.881089949354447</v>
      </c>
      <c r="C17" s="104">
        <v>91.096491228070178</v>
      </c>
      <c r="D17" s="104">
        <v>94.581418024794544</v>
      </c>
      <c r="E17" s="104"/>
      <c r="F17" s="104">
        <v>95.003843197540348</v>
      </c>
      <c r="G17" s="104">
        <v>94.382022471910105</v>
      </c>
      <c r="H17" s="104">
        <v>95.659037095501191</v>
      </c>
      <c r="I17" s="104"/>
      <c r="J17" s="104">
        <v>93.730407523510976</v>
      </c>
      <c r="K17" s="104">
        <v>91.559485530546624</v>
      </c>
      <c r="L17" s="104">
        <v>95.795107033639155</v>
      </c>
      <c r="M17" s="104"/>
      <c r="N17" s="104">
        <v>92.754172989377849</v>
      </c>
      <c r="O17" s="104">
        <v>89.735849056603783</v>
      </c>
      <c r="P17" s="104">
        <v>95.804729214340199</v>
      </c>
      <c r="Q17" s="104"/>
      <c r="R17" s="104">
        <v>88.339584043641324</v>
      </c>
      <c r="S17" s="104">
        <v>86.775106082036785</v>
      </c>
      <c r="T17" s="104">
        <v>89.795918367346943</v>
      </c>
      <c r="U17" s="104"/>
      <c r="V17" s="104">
        <v>94.28466076696165</v>
      </c>
      <c r="W17" s="104">
        <v>92.829306313328146</v>
      </c>
      <c r="X17" s="104">
        <v>95.591322603219027</v>
      </c>
      <c r="Y17" s="104"/>
      <c r="Z17" s="104">
        <v>96.575342465753423</v>
      </c>
      <c r="AA17" s="104">
        <v>94.142259414225933</v>
      </c>
      <c r="AB17" s="104">
        <v>98.260869565217391</v>
      </c>
    </row>
    <row r="18" spans="1:30" x14ac:dyDescent="0.35">
      <c r="A18" s="95" t="s">
        <v>288</v>
      </c>
      <c r="B18" s="104">
        <v>97.231600270087782</v>
      </c>
      <c r="C18" s="104">
        <v>96.554054054054049</v>
      </c>
      <c r="D18" s="104">
        <v>97.908232118758434</v>
      </c>
      <c r="E18" s="104"/>
      <c r="F18" s="104">
        <v>96.974789915966383</v>
      </c>
      <c r="G18" s="104">
        <v>97.087378640776706</v>
      </c>
      <c r="H18" s="104">
        <v>96.853146853146853</v>
      </c>
      <c r="I18" s="104"/>
      <c r="J18" s="104">
        <v>98</v>
      </c>
      <c r="K18" s="104">
        <v>98</v>
      </c>
      <c r="L18" s="104">
        <v>98</v>
      </c>
      <c r="M18" s="104"/>
      <c r="N18" s="104">
        <v>97.336065573770497</v>
      </c>
      <c r="O18" s="104">
        <v>95.714285714285722</v>
      </c>
      <c r="P18" s="104">
        <v>99.519230769230774</v>
      </c>
      <c r="Q18" s="104"/>
      <c r="R18" s="104">
        <v>96.177370030581045</v>
      </c>
      <c r="S18" s="104">
        <v>95.454545454545453</v>
      </c>
      <c r="T18" s="104">
        <v>96.913580246913583</v>
      </c>
      <c r="U18" s="104"/>
      <c r="V18" s="104">
        <v>98</v>
      </c>
      <c r="W18" s="104">
        <v>98.148148148148152</v>
      </c>
      <c r="X18" s="104">
        <v>97.887323943661968</v>
      </c>
      <c r="Y18" s="104"/>
      <c r="Z18" s="104">
        <v>97.333333333333343</v>
      </c>
      <c r="AA18" s="104">
        <v>93.684210526315795</v>
      </c>
      <c r="AB18" s="104">
        <v>100</v>
      </c>
    </row>
    <row r="19" spans="1:30" x14ac:dyDescent="0.35">
      <c r="A19" s="95" t="s">
        <v>289</v>
      </c>
      <c r="B19" s="104">
        <v>89.288938743126039</v>
      </c>
      <c r="C19" s="104">
        <v>88.396971691902564</v>
      </c>
      <c r="D19" s="104">
        <v>90.17628117666321</v>
      </c>
      <c r="E19" s="104"/>
      <c r="F19" s="104">
        <v>86.291600633914427</v>
      </c>
      <c r="G19" s="104">
        <v>85.407949790794973</v>
      </c>
      <c r="H19" s="104">
        <v>87.193169690501605</v>
      </c>
      <c r="I19" s="104"/>
      <c r="J19" s="104">
        <v>88.085694540428477</v>
      </c>
      <c r="K19" s="104">
        <v>88.015978695073244</v>
      </c>
      <c r="L19" s="104">
        <v>88.160919540229884</v>
      </c>
      <c r="M19" s="104"/>
      <c r="N19" s="104">
        <v>89.558779087337555</v>
      </c>
      <c r="O19" s="104">
        <v>87.907117008443919</v>
      </c>
      <c r="P19" s="104">
        <v>91.217443973349489</v>
      </c>
      <c r="Q19" s="104"/>
      <c r="R19" s="104">
        <v>87.58832155712571</v>
      </c>
      <c r="S19" s="104">
        <v>86.860114973993973</v>
      </c>
      <c r="T19" s="104">
        <v>88.279625779625775</v>
      </c>
      <c r="U19" s="104"/>
      <c r="V19" s="104">
        <v>93.93838467943381</v>
      </c>
      <c r="W19" s="104">
        <v>92.916378714581896</v>
      </c>
      <c r="X19" s="104">
        <v>94.889103182256505</v>
      </c>
      <c r="Y19" s="104"/>
      <c r="Z19" s="104">
        <v>98.209876543209873</v>
      </c>
      <c r="AA19" s="104">
        <v>97.328244274809165</v>
      </c>
      <c r="AB19" s="104">
        <v>99.040767386091119</v>
      </c>
    </row>
    <row r="20" spans="1:30" x14ac:dyDescent="0.35">
      <c r="A20" s="95" t="s">
        <v>290</v>
      </c>
      <c r="B20" s="104">
        <v>93.279931515225627</v>
      </c>
      <c r="C20" s="104">
        <v>91.903080482162423</v>
      </c>
      <c r="D20" s="104">
        <v>94.668959587274287</v>
      </c>
      <c r="E20" s="104"/>
      <c r="F20" s="104">
        <v>92.940454266421114</v>
      </c>
      <c r="G20" s="104">
        <v>91.415038484310244</v>
      </c>
      <c r="H20" s="104">
        <v>94.582536647546206</v>
      </c>
      <c r="I20" s="104"/>
      <c r="J20" s="104">
        <v>93.063228974831176</v>
      </c>
      <c r="K20" s="104">
        <v>92.411260709914316</v>
      </c>
      <c r="L20" s="104">
        <v>93.7192118226601</v>
      </c>
      <c r="M20" s="104"/>
      <c r="N20" s="104">
        <v>93.590158627387495</v>
      </c>
      <c r="O20" s="104">
        <v>92.515723270440247</v>
      </c>
      <c r="P20" s="104">
        <v>94.729819879919958</v>
      </c>
      <c r="Q20" s="104"/>
      <c r="R20" s="104">
        <v>92.053184910327772</v>
      </c>
      <c r="S20" s="104">
        <v>90.605686032138451</v>
      </c>
      <c r="T20" s="104">
        <v>93.502475247524757</v>
      </c>
      <c r="U20" s="104"/>
      <c r="V20" s="104">
        <v>94.143835616438352</v>
      </c>
      <c r="W20" s="104">
        <v>91.89383070301291</v>
      </c>
      <c r="X20" s="104">
        <v>96.199213630406291</v>
      </c>
      <c r="Y20" s="104"/>
      <c r="Z20" s="104">
        <v>97.142857142857139</v>
      </c>
      <c r="AA20" s="104">
        <v>95.833333333333343</v>
      </c>
      <c r="AB20" s="104">
        <v>98.371335504885991</v>
      </c>
    </row>
    <row r="21" spans="1:30" x14ac:dyDescent="0.35">
      <c r="A21" s="95" t="s">
        <v>291</v>
      </c>
      <c r="B21" s="104">
        <v>90.816777041942615</v>
      </c>
      <c r="C21" s="104">
        <v>88.985856154077638</v>
      </c>
      <c r="D21" s="104">
        <v>92.569124423963132</v>
      </c>
      <c r="E21" s="104"/>
      <c r="F21" s="104">
        <v>89.743589743589752</v>
      </c>
      <c r="G21" s="104">
        <v>87.814569536423832</v>
      </c>
      <c r="H21" s="104">
        <v>91.783380018674137</v>
      </c>
      <c r="I21" s="104"/>
      <c r="J21" s="104">
        <v>87.159928807526072</v>
      </c>
      <c r="K21" s="104">
        <v>85.950827897641744</v>
      </c>
      <c r="L21" s="104">
        <v>88.402061855670098</v>
      </c>
      <c r="M21" s="104"/>
      <c r="N21" s="104">
        <v>91.62717219589257</v>
      </c>
      <c r="O21" s="104">
        <v>89.238845144356958</v>
      </c>
      <c r="P21" s="104">
        <v>94.030639197041737</v>
      </c>
      <c r="Q21" s="104"/>
      <c r="R21" s="104">
        <v>90.656431974589736</v>
      </c>
      <c r="S21" s="104">
        <v>87.656427758816832</v>
      </c>
      <c r="T21" s="104">
        <v>93.267326732673268</v>
      </c>
      <c r="U21" s="104"/>
      <c r="V21" s="104">
        <v>93.587786259541986</v>
      </c>
      <c r="W21" s="104">
        <v>93.209054593874825</v>
      </c>
      <c r="X21" s="104">
        <v>93.90862944162437</v>
      </c>
      <c r="Y21" s="104"/>
      <c r="Z21" s="104">
        <v>97.152428810720266</v>
      </c>
      <c r="AA21" s="104">
        <v>96.703296703296701</v>
      </c>
      <c r="AB21" s="104">
        <v>97.53086419753086</v>
      </c>
    </row>
    <row r="22" spans="1:30" x14ac:dyDescent="0.35">
      <c r="A22" s="95" t="s">
        <v>292</v>
      </c>
      <c r="B22" s="104">
        <v>91.478737113402062</v>
      </c>
      <c r="C22" s="104">
        <v>88.991430454845087</v>
      </c>
      <c r="D22" s="104">
        <v>93.85633270321361</v>
      </c>
      <c r="E22" s="104"/>
      <c r="F22" s="104">
        <v>89.248793935217094</v>
      </c>
      <c r="G22" s="104">
        <v>86.842105263157904</v>
      </c>
      <c r="H22" s="104">
        <v>91.8958031837916</v>
      </c>
      <c r="I22" s="104"/>
      <c r="J22" s="104">
        <v>89.689922480620154</v>
      </c>
      <c r="K22" s="104">
        <v>86.655948553054657</v>
      </c>
      <c r="L22" s="104">
        <v>92.514970059880241</v>
      </c>
      <c r="M22" s="104"/>
      <c r="N22" s="104">
        <v>90.800681431005117</v>
      </c>
      <c r="O22" s="104">
        <v>88.138385502471166</v>
      </c>
      <c r="P22" s="104">
        <v>93.650793650793645</v>
      </c>
      <c r="Q22" s="104"/>
      <c r="R22" s="104">
        <v>90.934065934065927</v>
      </c>
      <c r="S22" s="104">
        <v>88.996138996138995</v>
      </c>
      <c r="T22" s="104">
        <v>92.682926829268297</v>
      </c>
      <c r="U22" s="104"/>
      <c r="V22" s="104">
        <v>96.361631753031972</v>
      </c>
      <c r="W22" s="104">
        <v>94.685990338164245</v>
      </c>
      <c r="X22" s="104">
        <v>97.768762677484787</v>
      </c>
      <c r="Y22" s="104"/>
      <c r="Z22" s="104">
        <v>100</v>
      </c>
      <c r="AA22" s="104">
        <v>100</v>
      </c>
      <c r="AB22" s="104">
        <v>100</v>
      </c>
    </row>
    <row r="23" spans="1:30" x14ac:dyDescent="0.35">
      <c r="A23" s="122" t="s">
        <v>293</v>
      </c>
      <c r="B23" s="104">
        <v>87.77023971053822</v>
      </c>
      <c r="C23" s="104">
        <v>86.74918092464506</v>
      </c>
      <c r="D23" s="104">
        <v>88.778996583348331</v>
      </c>
      <c r="E23" s="104"/>
      <c r="F23" s="104">
        <v>88.003691171947096</v>
      </c>
      <c r="G23" s="104">
        <v>86.698478974053089</v>
      </c>
      <c r="H23" s="104">
        <v>89.393458240711325</v>
      </c>
      <c r="I23" s="104"/>
      <c r="J23" s="104">
        <v>85.991274842462431</v>
      </c>
      <c r="K23" s="104">
        <v>86.073059360730596</v>
      </c>
      <c r="L23" s="104">
        <v>85.910983029138649</v>
      </c>
      <c r="M23" s="104"/>
      <c r="N23" s="104">
        <v>88.775829680651213</v>
      </c>
      <c r="O23" s="104">
        <v>87.577447335811655</v>
      </c>
      <c r="P23" s="104">
        <v>90</v>
      </c>
      <c r="Q23" s="104"/>
      <c r="R23" s="104">
        <v>80.976331360946745</v>
      </c>
      <c r="S23" s="104">
        <v>79.422492401215806</v>
      </c>
      <c r="T23" s="104">
        <v>82.449567723342938</v>
      </c>
      <c r="U23" s="104"/>
      <c r="V23" s="104">
        <v>93.424467901020932</v>
      </c>
      <c r="W23" s="104">
        <v>92.329545454545453</v>
      </c>
      <c r="X23" s="104">
        <v>94.465069186635162</v>
      </c>
      <c r="Y23" s="104"/>
      <c r="Z23" s="104">
        <v>98.319327731092429</v>
      </c>
      <c r="AA23" s="104">
        <v>97.66803840877914</v>
      </c>
      <c r="AB23" s="104">
        <v>98.899755501222501</v>
      </c>
    </row>
    <row r="24" spans="1:30" x14ac:dyDescent="0.35">
      <c r="A24" s="95" t="s">
        <v>294</v>
      </c>
      <c r="B24" s="104">
        <v>90.807344064386314</v>
      </c>
      <c r="C24" s="104">
        <v>89.677254098360663</v>
      </c>
      <c r="D24" s="104">
        <v>91.897233201581031</v>
      </c>
      <c r="E24" s="104"/>
      <c r="F24" s="104">
        <v>90.502793296089393</v>
      </c>
      <c r="G24" s="104">
        <v>90.201005025125625</v>
      </c>
      <c r="H24" s="104">
        <v>90.797546012269933</v>
      </c>
      <c r="I24" s="104"/>
      <c r="J24" s="104">
        <v>92.544987146529564</v>
      </c>
      <c r="K24" s="104">
        <v>92.327365728900261</v>
      </c>
      <c r="L24" s="104">
        <v>92.764857881136948</v>
      </c>
      <c r="M24" s="104"/>
      <c r="N24" s="104">
        <v>93.341952165481572</v>
      </c>
      <c r="O24" s="104">
        <v>91.632373113854598</v>
      </c>
      <c r="P24" s="104">
        <v>94.865525672371646</v>
      </c>
      <c r="Q24" s="104"/>
      <c r="R24" s="104">
        <v>85.814696485623003</v>
      </c>
      <c r="S24" s="104">
        <v>83.144654088050316</v>
      </c>
      <c r="T24" s="104">
        <v>88.571428571428569</v>
      </c>
      <c r="U24" s="104"/>
      <c r="V24" s="104">
        <v>92.928619079386252</v>
      </c>
      <c r="W24" s="104">
        <v>92.520775623268705</v>
      </c>
      <c r="X24" s="104">
        <v>93.307593307593308</v>
      </c>
      <c r="Y24" s="104"/>
      <c r="Z24" s="104">
        <v>82.18390804597702</v>
      </c>
      <c r="AA24" s="104">
        <v>80</v>
      </c>
      <c r="AB24" s="104">
        <v>84.042553191489361</v>
      </c>
    </row>
    <row r="25" spans="1:30" x14ac:dyDescent="0.35">
      <c r="A25" s="95" t="s">
        <v>295</v>
      </c>
      <c r="B25" s="104">
        <v>93.572072652325133</v>
      </c>
      <c r="C25" s="104">
        <v>92.396597623530937</v>
      </c>
      <c r="D25" s="104">
        <v>94.728771324516003</v>
      </c>
      <c r="E25" s="104"/>
      <c r="F25" s="104">
        <v>93.220883534136547</v>
      </c>
      <c r="G25" s="104">
        <v>92.597360798197613</v>
      </c>
      <c r="H25" s="104">
        <v>93.842206542655546</v>
      </c>
      <c r="I25" s="104"/>
      <c r="J25" s="104">
        <v>91.759112519809833</v>
      </c>
      <c r="K25" s="104">
        <v>90.273876404494374</v>
      </c>
      <c r="L25" s="104">
        <v>93.253267396679618</v>
      </c>
      <c r="M25" s="104"/>
      <c r="N25" s="104">
        <v>94.756554307116104</v>
      </c>
      <c r="O25" s="104">
        <v>93.907056798623074</v>
      </c>
      <c r="P25" s="104">
        <v>95.587739979791181</v>
      </c>
      <c r="Q25" s="104"/>
      <c r="R25" s="104">
        <v>90.693576806022747</v>
      </c>
      <c r="S25" s="104">
        <v>88.807397959183675</v>
      </c>
      <c r="T25" s="104">
        <v>92.597360798197613</v>
      </c>
      <c r="U25" s="104"/>
      <c r="V25" s="104">
        <v>96.357078449053205</v>
      </c>
      <c r="W25" s="104">
        <v>95.332598309445061</v>
      </c>
      <c r="X25" s="104">
        <v>97.344192634560912</v>
      </c>
      <c r="Y25" s="104"/>
      <c r="Z25" s="104">
        <v>98.990578734858687</v>
      </c>
      <c r="AA25" s="104">
        <v>98.976608187134502</v>
      </c>
      <c r="AB25" s="104">
        <v>99.002493765586024</v>
      </c>
    </row>
    <row r="26" spans="1:30" x14ac:dyDescent="0.35">
      <c r="A26" s="95" t="s">
        <v>296</v>
      </c>
      <c r="B26" s="104">
        <v>90.612244897959187</v>
      </c>
      <c r="C26" s="104">
        <v>89.311999999999998</v>
      </c>
      <c r="D26" s="104">
        <v>91.776504297994265</v>
      </c>
      <c r="E26" s="104"/>
      <c r="F26" s="104">
        <v>90.859106529209626</v>
      </c>
      <c r="G26" s="104">
        <v>88.918918918918919</v>
      </c>
      <c r="H26" s="104">
        <v>92.867132867132867</v>
      </c>
      <c r="I26" s="104"/>
      <c r="J26" s="104">
        <v>92.125984251968504</v>
      </c>
      <c r="K26" s="104">
        <v>90.051457975986281</v>
      </c>
      <c r="L26" s="104">
        <v>93.886462882096069</v>
      </c>
      <c r="M26" s="104"/>
      <c r="N26" s="104">
        <v>91.551459293394771</v>
      </c>
      <c r="O26" s="104">
        <v>90.804597701149419</v>
      </c>
      <c r="P26" s="104">
        <v>92.20779220779221</v>
      </c>
      <c r="Q26" s="104"/>
      <c r="R26" s="104">
        <v>87.583643122676577</v>
      </c>
      <c r="S26" s="104">
        <v>86.031746031746039</v>
      </c>
      <c r="T26" s="104">
        <v>88.951048951048946</v>
      </c>
      <c r="U26" s="104"/>
      <c r="V26" s="104">
        <v>90.41811846689896</v>
      </c>
      <c r="W26" s="104">
        <v>90.439770554493307</v>
      </c>
      <c r="X26" s="104">
        <v>90.4</v>
      </c>
      <c r="Y26" s="104"/>
      <c r="Z26" s="104">
        <v>98.94736842105263</v>
      </c>
      <c r="AA26" s="104">
        <v>100</v>
      </c>
      <c r="AB26" s="104">
        <v>98.181818181818187</v>
      </c>
    </row>
    <row r="27" spans="1:30" x14ac:dyDescent="0.35">
      <c r="A27" s="95" t="s">
        <v>297</v>
      </c>
      <c r="B27" s="104">
        <v>87.404020360624628</v>
      </c>
      <c r="C27" s="104">
        <v>84.947009161128079</v>
      </c>
      <c r="D27" s="104">
        <v>89.674634794156702</v>
      </c>
      <c r="E27" s="104"/>
      <c r="F27" s="104">
        <v>86.375105130361646</v>
      </c>
      <c r="G27" s="104">
        <v>84.659557013945857</v>
      </c>
      <c r="H27" s="104">
        <v>88.179465056082833</v>
      </c>
      <c r="I27" s="104"/>
      <c r="J27" s="104">
        <v>87.777777777777771</v>
      </c>
      <c r="K27" s="104">
        <v>84.868977176669475</v>
      </c>
      <c r="L27" s="104">
        <v>90.537289494787487</v>
      </c>
      <c r="M27" s="104"/>
      <c r="N27" s="104">
        <v>85.993633469758976</v>
      </c>
      <c r="O27" s="104">
        <v>84.235976789168276</v>
      </c>
      <c r="P27" s="104">
        <v>87.553648068669531</v>
      </c>
      <c r="Q27" s="104"/>
      <c r="R27" s="104">
        <v>85.578231292517003</v>
      </c>
      <c r="S27" s="104">
        <v>83.093179634966376</v>
      </c>
      <c r="T27" s="104">
        <v>87.800687285223361</v>
      </c>
      <c r="U27" s="104"/>
      <c r="V27" s="104">
        <v>89.571788413098247</v>
      </c>
      <c r="W27" s="104">
        <v>85.586592178770942</v>
      </c>
      <c r="X27" s="104">
        <v>92.844036697247716</v>
      </c>
      <c r="Y27" s="104"/>
      <c r="Z27" s="104">
        <v>98.477157360406082</v>
      </c>
      <c r="AA27" s="104">
        <v>97.948717948717942</v>
      </c>
      <c r="AB27" s="104">
        <v>98.994974874371849</v>
      </c>
    </row>
    <row r="28" spans="1:30" x14ac:dyDescent="0.35">
      <c r="A28" s="95" t="s">
        <v>298</v>
      </c>
      <c r="B28" s="104">
        <v>93.621153271586493</v>
      </c>
      <c r="C28" s="104">
        <v>92.433414043583539</v>
      </c>
      <c r="D28" s="104">
        <v>94.778761061946909</v>
      </c>
      <c r="E28" s="104"/>
      <c r="F28" s="104">
        <v>95.206611570247929</v>
      </c>
      <c r="G28" s="104">
        <v>93.910256410256409</v>
      </c>
      <c r="H28" s="104">
        <v>96.587030716723561</v>
      </c>
      <c r="I28" s="104"/>
      <c r="J28" s="104">
        <v>95.062761506276146</v>
      </c>
      <c r="K28" s="104">
        <v>94.166666666666671</v>
      </c>
      <c r="L28" s="104">
        <v>95.966386554621849</v>
      </c>
      <c r="M28" s="104"/>
      <c r="N28" s="104">
        <v>92.743362831858406</v>
      </c>
      <c r="O28" s="104">
        <v>90.172413793103445</v>
      </c>
      <c r="P28" s="104">
        <v>95.454545454545453</v>
      </c>
      <c r="Q28" s="104"/>
      <c r="R28" s="104">
        <v>90.726096333572968</v>
      </c>
      <c r="S28" s="104">
        <v>89.374090247452699</v>
      </c>
      <c r="T28" s="104">
        <v>92.045454545454547</v>
      </c>
      <c r="U28" s="104"/>
      <c r="V28" s="104">
        <v>94.512694512694523</v>
      </c>
      <c r="W28" s="104">
        <v>94.515539305301644</v>
      </c>
      <c r="X28" s="104">
        <v>94.510385756676556</v>
      </c>
      <c r="Y28" s="104"/>
      <c r="Z28" s="104">
        <v>94.149908592321751</v>
      </c>
      <c r="AA28" s="104">
        <v>93.609022556390968</v>
      </c>
      <c r="AB28" s="104">
        <v>94.661921708185048</v>
      </c>
    </row>
    <row r="29" spans="1:30" x14ac:dyDescent="0.35">
      <c r="A29" s="95" t="s">
        <v>299</v>
      </c>
      <c r="B29" s="104">
        <v>95.747556664587236</v>
      </c>
      <c r="C29" s="104">
        <v>94.691963334043919</v>
      </c>
      <c r="D29" s="104">
        <v>96.752587781611538</v>
      </c>
      <c r="E29" s="104"/>
      <c r="F29" s="104">
        <v>95.077581594435529</v>
      </c>
      <c r="G29" s="104">
        <v>94.377510040160644</v>
      </c>
      <c r="H29" s="104">
        <v>95.876288659793815</v>
      </c>
      <c r="I29" s="104"/>
      <c r="J29" s="104">
        <v>95.606809445359701</v>
      </c>
      <c r="K29" s="104">
        <v>94.636871508379883</v>
      </c>
      <c r="L29" s="104">
        <v>96.54427645788337</v>
      </c>
      <c r="M29" s="104"/>
      <c r="N29" s="104">
        <v>96.750285062713786</v>
      </c>
      <c r="O29" s="104">
        <v>95.074455899198156</v>
      </c>
      <c r="P29" s="104">
        <v>98.410896708286032</v>
      </c>
      <c r="Q29" s="104"/>
      <c r="R29" s="104">
        <v>93.38800615069195</v>
      </c>
      <c r="S29" s="104">
        <v>91.728525980911982</v>
      </c>
      <c r="T29" s="104">
        <v>94.94047619047619</v>
      </c>
      <c r="U29" s="104"/>
      <c r="V29" s="104">
        <v>97.132169576059852</v>
      </c>
      <c r="W29" s="104">
        <v>97.014925373134332</v>
      </c>
      <c r="X29" s="104">
        <v>97.231833910034609</v>
      </c>
      <c r="Y29" s="104"/>
      <c r="Z29" s="104">
        <v>99.19224555735056</v>
      </c>
      <c r="AA29" s="104">
        <v>99.190283400809719</v>
      </c>
      <c r="AB29" s="104">
        <v>99.193548387096769</v>
      </c>
    </row>
    <row r="30" spans="1:30" x14ac:dyDescent="0.35">
      <c r="A30" s="95" t="s">
        <v>300</v>
      </c>
      <c r="B30" s="104">
        <v>87.867265814033885</v>
      </c>
      <c r="C30" s="104">
        <v>85.354058721934365</v>
      </c>
      <c r="D30" s="104">
        <v>90.383950190245585</v>
      </c>
      <c r="E30" s="104"/>
      <c r="F30" s="104">
        <v>90.443686006825942</v>
      </c>
      <c r="G30" s="104">
        <v>87.731092436974791</v>
      </c>
      <c r="H30" s="104">
        <v>93.240901213171583</v>
      </c>
      <c r="I30" s="104"/>
      <c r="J30" s="104">
        <v>86.542056074766364</v>
      </c>
      <c r="K30" s="104">
        <v>82.702702702702709</v>
      </c>
      <c r="L30" s="104">
        <v>90.679611650485441</v>
      </c>
      <c r="M30" s="104"/>
      <c r="N30" s="104">
        <v>90.136986301369859</v>
      </c>
      <c r="O30" s="104">
        <v>86.58536585365853</v>
      </c>
      <c r="P30" s="104">
        <v>94.049904030710181</v>
      </c>
      <c r="Q30" s="104"/>
      <c r="R30" s="104">
        <v>82.749786507258747</v>
      </c>
      <c r="S30" s="104">
        <v>81.403508771929822</v>
      </c>
      <c r="T30" s="104">
        <v>84.026622296173045</v>
      </c>
      <c r="U30" s="104"/>
      <c r="V30" s="104">
        <v>88.116817724068468</v>
      </c>
      <c r="W30" s="104">
        <v>85.56485355648536</v>
      </c>
      <c r="X30" s="104">
        <v>90.485436893203882</v>
      </c>
      <c r="Y30" s="104"/>
      <c r="Z30" s="104">
        <v>93.684210526315795</v>
      </c>
      <c r="AA30" s="104">
        <v>97.560975609756099</v>
      </c>
      <c r="AB30" s="104">
        <v>90.740740740740748</v>
      </c>
      <c r="AD30" s="107"/>
    </row>
    <row r="31" spans="1:30" x14ac:dyDescent="0.35">
      <c r="A31" s="95" t="s">
        <v>301</v>
      </c>
      <c r="B31" s="104">
        <v>89.259958791208788</v>
      </c>
      <c r="C31" s="104">
        <v>87.510871455905374</v>
      </c>
      <c r="D31" s="104">
        <v>90.964570266146808</v>
      </c>
      <c r="E31" s="104"/>
      <c r="F31" s="104">
        <v>90.128577353795109</v>
      </c>
      <c r="G31" s="104">
        <v>87.645107794361522</v>
      </c>
      <c r="H31" s="104">
        <v>92.614107883817425</v>
      </c>
      <c r="I31" s="104"/>
      <c r="J31" s="104">
        <v>88.735343383584592</v>
      </c>
      <c r="K31" s="104">
        <v>85.129490392648293</v>
      </c>
      <c r="L31" s="104">
        <v>92.359361880772468</v>
      </c>
      <c r="M31" s="104"/>
      <c r="N31" s="104">
        <v>92.547741034000936</v>
      </c>
      <c r="O31" s="104">
        <v>92.470156106519738</v>
      </c>
      <c r="P31" s="104">
        <v>92.627599243856324</v>
      </c>
      <c r="Q31" s="104"/>
      <c r="R31" s="104">
        <v>85.424588086185054</v>
      </c>
      <c r="S31" s="104">
        <v>84.60861917326298</v>
      </c>
      <c r="T31" s="104">
        <v>86.178861788617894</v>
      </c>
      <c r="U31" s="104"/>
      <c r="V31" s="104">
        <v>88.782696177062377</v>
      </c>
      <c r="W31" s="104">
        <v>86.770833333333329</v>
      </c>
      <c r="X31" s="104">
        <v>90.661478599221795</v>
      </c>
      <c r="Y31" s="104"/>
      <c r="Z31" s="104">
        <v>95.389048991354457</v>
      </c>
      <c r="AA31" s="104">
        <v>95.625</v>
      </c>
      <c r="AB31" s="104">
        <v>95.18716577540107</v>
      </c>
      <c r="AD31" s="107"/>
    </row>
    <row r="32" spans="1:30" x14ac:dyDescent="0.35">
      <c r="A32" s="95" t="s">
        <v>302</v>
      </c>
      <c r="B32" s="104">
        <v>91.073919107391916</v>
      </c>
      <c r="C32" s="104">
        <v>89.037393001952253</v>
      </c>
      <c r="D32" s="104">
        <v>93.021252153934526</v>
      </c>
      <c r="E32" s="104"/>
      <c r="F32" s="104">
        <v>93.921568627450981</v>
      </c>
      <c r="G32" s="104">
        <v>92.15536938309215</v>
      </c>
      <c r="H32" s="104">
        <v>95.7962813257882</v>
      </c>
      <c r="I32" s="104"/>
      <c r="J32" s="104">
        <v>89.533965244865726</v>
      </c>
      <c r="K32" s="104">
        <v>86.970172684458404</v>
      </c>
      <c r="L32" s="104">
        <v>92.130365659777425</v>
      </c>
      <c r="M32" s="104"/>
      <c r="N32" s="104">
        <v>90.065952184666116</v>
      </c>
      <c r="O32" s="104">
        <v>87.41776315789474</v>
      </c>
      <c r="P32" s="104">
        <v>92.72727272727272</v>
      </c>
      <c r="Q32" s="104"/>
      <c r="R32" s="104">
        <v>86.743711760707001</v>
      </c>
      <c r="S32" s="104">
        <v>83.877995642701535</v>
      </c>
      <c r="T32" s="104">
        <v>89.265175718849846</v>
      </c>
      <c r="U32" s="104"/>
      <c r="V32" s="104">
        <v>93.590764331210181</v>
      </c>
      <c r="W32" s="104">
        <v>92.93523969722456</v>
      </c>
      <c r="X32" s="104">
        <v>94.179894179894177</v>
      </c>
      <c r="Y32" s="104"/>
      <c r="Z32" s="104">
        <v>99.39485627836612</v>
      </c>
      <c r="AA32" s="104">
        <v>99.310344827586206</v>
      </c>
      <c r="AB32" s="104">
        <v>99.460916442048514</v>
      </c>
      <c r="AD32" s="107"/>
    </row>
    <row r="33" spans="1:30" x14ac:dyDescent="0.35">
      <c r="A33" s="95" t="s">
        <v>303</v>
      </c>
      <c r="B33" s="104">
        <v>93.560417702635505</v>
      </c>
      <c r="C33" s="104">
        <v>93.446033810143049</v>
      </c>
      <c r="D33" s="104">
        <v>93.665158371040718</v>
      </c>
      <c r="E33" s="104"/>
      <c r="F33" s="104">
        <v>95.093296475466488</v>
      </c>
      <c r="G33" s="104">
        <v>93.526170798898065</v>
      </c>
      <c r="H33" s="104">
        <v>96.671289875173372</v>
      </c>
      <c r="I33" s="104"/>
      <c r="J33" s="104">
        <v>94.333333333333343</v>
      </c>
      <c r="K33" s="104">
        <v>93.544137022397891</v>
      </c>
      <c r="L33" s="104">
        <v>95.141700404858298</v>
      </c>
      <c r="M33" s="104"/>
      <c r="N33" s="104">
        <v>96.435776731674522</v>
      </c>
      <c r="O33" s="104">
        <v>95.61042524005488</v>
      </c>
      <c r="P33" s="104">
        <v>97.229551451187334</v>
      </c>
      <c r="Q33" s="104"/>
      <c r="R33" s="104">
        <v>88.818076477404404</v>
      </c>
      <c r="S33" s="104">
        <v>90.139064475347666</v>
      </c>
      <c r="T33" s="104">
        <v>87.700534759358277</v>
      </c>
      <c r="U33" s="104"/>
      <c r="V33" s="104">
        <v>92.974588938714504</v>
      </c>
      <c r="W33" s="104">
        <v>92.598967297762485</v>
      </c>
      <c r="X33" s="104">
        <v>93.262879788639367</v>
      </c>
      <c r="Y33" s="104"/>
      <c r="Z33" s="104">
        <v>95.970695970695971</v>
      </c>
      <c r="AA33" s="104">
        <v>98.841698841698843</v>
      </c>
      <c r="AB33" s="104">
        <v>93.379790940766554</v>
      </c>
      <c r="AD33" s="107"/>
    </row>
    <row r="34" spans="1:30" x14ac:dyDescent="0.35">
      <c r="A34" s="95" t="s">
        <v>304</v>
      </c>
      <c r="B34" s="104">
        <v>84.192302570249041</v>
      </c>
      <c r="C34" s="104">
        <v>81.447721179624665</v>
      </c>
      <c r="D34" s="104">
        <v>86.901296639322567</v>
      </c>
      <c r="E34" s="104"/>
      <c r="F34" s="104">
        <v>85.136986301369859</v>
      </c>
      <c r="G34" s="104">
        <v>83.243243243243242</v>
      </c>
      <c r="H34" s="104">
        <v>87.083333333333329</v>
      </c>
      <c r="I34" s="104"/>
      <c r="J34" s="104">
        <v>85.704225352112672</v>
      </c>
      <c r="K34" s="104">
        <v>84.297520661157023</v>
      </c>
      <c r="L34" s="104">
        <v>87.175792507204605</v>
      </c>
      <c r="M34" s="104"/>
      <c r="N34" s="104">
        <v>85.592011412268192</v>
      </c>
      <c r="O34" s="104">
        <v>84.869325997248964</v>
      </c>
      <c r="P34" s="104">
        <v>86.370370370370381</v>
      </c>
      <c r="Q34" s="104"/>
      <c r="R34" s="104">
        <v>76.689829437776368</v>
      </c>
      <c r="S34" s="104">
        <v>71.354166666666657</v>
      </c>
      <c r="T34" s="104">
        <v>81.717791411042938</v>
      </c>
      <c r="U34" s="104"/>
      <c r="V34" s="104">
        <v>85.630066322770816</v>
      </c>
      <c r="W34" s="104">
        <v>81.105990783410135</v>
      </c>
      <c r="X34" s="104">
        <v>89.801699716713884</v>
      </c>
      <c r="Y34" s="104"/>
      <c r="Z34" s="104">
        <v>99.651567944250871</v>
      </c>
      <c r="AA34" s="104">
        <v>99.152542372881356</v>
      </c>
      <c r="AB34" s="104">
        <v>100</v>
      </c>
      <c r="AD34" s="107"/>
    </row>
    <row r="35" spans="1:30" x14ac:dyDescent="0.35">
      <c r="A35" s="95" t="s">
        <v>305</v>
      </c>
      <c r="B35" s="104">
        <v>93.391915641476274</v>
      </c>
      <c r="C35" s="104">
        <v>91.338582677165363</v>
      </c>
      <c r="D35" s="104">
        <v>95.372928176795583</v>
      </c>
      <c r="E35" s="104"/>
      <c r="F35" s="104">
        <v>91.053677932405563</v>
      </c>
      <c r="G35" s="104">
        <v>88.679245283018872</v>
      </c>
      <c r="H35" s="104">
        <v>93.69747899159664</v>
      </c>
      <c r="I35" s="104"/>
      <c r="J35" s="104">
        <v>95.309568480300186</v>
      </c>
      <c r="K35" s="104">
        <v>93.661971830985919</v>
      </c>
      <c r="L35" s="104">
        <v>97.188755020080322</v>
      </c>
      <c r="M35" s="104"/>
      <c r="N35" s="104">
        <v>90.57692307692308</v>
      </c>
      <c r="O35" s="104">
        <v>87.76223776223776</v>
      </c>
      <c r="P35" s="104">
        <v>94.01709401709401</v>
      </c>
      <c r="Q35" s="104"/>
      <c r="R35" s="104">
        <v>93.048128342245988</v>
      </c>
      <c r="S35" s="104">
        <v>90.869565217391298</v>
      </c>
      <c r="T35" s="104">
        <v>94.561933534743204</v>
      </c>
      <c r="U35" s="104"/>
      <c r="V35" s="104">
        <v>94.396551724137936</v>
      </c>
      <c r="W35" s="104">
        <v>93.577981651376149</v>
      </c>
      <c r="X35" s="104">
        <v>95.121951219512198</v>
      </c>
      <c r="Y35" s="104"/>
      <c r="Z35" s="104">
        <v>98.484848484848484</v>
      </c>
      <c r="AA35" s="104">
        <v>97.368421052631575</v>
      </c>
      <c r="AB35" s="104">
        <v>99.333333333333329</v>
      </c>
      <c r="AD35" s="107"/>
    </row>
    <row r="36" spans="1:30" x14ac:dyDescent="0.35">
      <c r="A36" s="95" t="s">
        <v>306</v>
      </c>
      <c r="B36" s="104">
        <v>92.887070537782819</v>
      </c>
      <c r="C36" s="104">
        <v>91.540130151843812</v>
      </c>
      <c r="D36" s="104">
        <v>94.116537808787484</v>
      </c>
      <c r="E36" s="104"/>
      <c r="F36" s="104">
        <v>91.425818882466274</v>
      </c>
      <c r="G36" s="104">
        <v>90.241591662719088</v>
      </c>
      <c r="H36" s="104">
        <v>92.650661440470358</v>
      </c>
      <c r="I36" s="104"/>
      <c r="J36" s="104">
        <v>92.178626742385134</v>
      </c>
      <c r="K36" s="104">
        <v>90.382626680455019</v>
      </c>
      <c r="L36" s="104">
        <v>93.969072164948457</v>
      </c>
      <c r="M36" s="104"/>
      <c r="N36" s="104">
        <v>91.660005329070088</v>
      </c>
      <c r="O36" s="104">
        <v>90.6989247311828</v>
      </c>
      <c r="P36" s="104">
        <v>92.604331748547281</v>
      </c>
      <c r="Q36" s="104"/>
      <c r="R36" s="104">
        <v>92.82614245596119</v>
      </c>
      <c r="S36" s="104">
        <v>91.47758716104039</v>
      </c>
      <c r="T36" s="104">
        <v>93.981042654028428</v>
      </c>
      <c r="U36" s="104"/>
      <c r="V36" s="104">
        <v>95.388485187255441</v>
      </c>
      <c r="W36" s="104">
        <v>94.444444444444443</v>
      </c>
      <c r="X36" s="104">
        <v>96.108374384236456</v>
      </c>
      <c r="Y36" s="104"/>
      <c r="Z36" s="104">
        <v>97.532082922013814</v>
      </c>
      <c r="AA36" s="104">
        <v>96.674584323040378</v>
      </c>
      <c r="AB36" s="104">
        <v>98.141891891891902</v>
      </c>
      <c r="AD36" s="107"/>
    </row>
    <row r="37" spans="1:30" x14ac:dyDescent="0.35">
      <c r="A37" s="95" t="s">
        <v>307</v>
      </c>
      <c r="B37" s="104">
        <v>91.708790531377133</v>
      </c>
      <c r="C37" s="104">
        <v>90.269930947897052</v>
      </c>
      <c r="D37" s="104">
        <v>93.096766380041174</v>
      </c>
      <c r="E37" s="104"/>
      <c r="F37" s="104">
        <v>91.493055555555557</v>
      </c>
      <c r="G37" s="104">
        <v>90.342504211117344</v>
      </c>
      <c r="H37" s="104">
        <v>92.71641791044776</v>
      </c>
      <c r="I37" s="104"/>
      <c r="J37" s="104">
        <v>90.234256160632796</v>
      </c>
      <c r="K37" s="104">
        <v>89.410348977135982</v>
      </c>
      <c r="L37" s="104">
        <v>91.07692307692308</v>
      </c>
      <c r="M37" s="104"/>
      <c r="N37" s="104">
        <v>93.395319012504004</v>
      </c>
      <c r="O37" s="104">
        <v>91.645077720207254</v>
      </c>
      <c r="P37" s="104">
        <v>95.111111111111114</v>
      </c>
      <c r="Q37" s="104"/>
      <c r="R37" s="104">
        <v>90.399726682610179</v>
      </c>
      <c r="S37" s="104">
        <v>87.756546355272462</v>
      </c>
      <c r="T37" s="104">
        <v>92.866578599735789</v>
      </c>
      <c r="U37" s="104"/>
      <c r="V37" s="104">
        <v>91.853432942013512</v>
      </c>
      <c r="W37" s="104">
        <v>90.666666666666657</v>
      </c>
      <c r="X37" s="104">
        <v>92.838541666666657</v>
      </c>
      <c r="Y37" s="104"/>
      <c r="Z37" s="104">
        <v>97.749196141479104</v>
      </c>
      <c r="AA37" s="104">
        <v>97.931034482758619</v>
      </c>
      <c r="AB37" s="104">
        <v>97.590361445783131</v>
      </c>
      <c r="AD37" s="107"/>
    </row>
    <row r="38" spans="1:30" ht="15" thickBot="1" x14ac:dyDescent="0.4">
      <c r="A38" s="123" t="s">
        <v>308</v>
      </c>
      <c r="B38" s="105">
        <v>93.15576534052596</v>
      </c>
      <c r="C38" s="105">
        <v>91.92256341789053</v>
      </c>
      <c r="D38" s="105">
        <v>94.414168937329705</v>
      </c>
      <c r="E38" s="105"/>
      <c r="F38" s="105">
        <v>93.839541547277932</v>
      </c>
      <c r="G38" s="105">
        <v>94.328358208955223</v>
      </c>
      <c r="H38" s="105">
        <v>93.388429752066116</v>
      </c>
      <c r="I38" s="105"/>
      <c r="J38" s="105">
        <v>90.950920245398777</v>
      </c>
      <c r="K38" s="105">
        <v>88.401253918495286</v>
      </c>
      <c r="L38" s="105">
        <v>93.393393393393396</v>
      </c>
      <c r="M38" s="105"/>
      <c r="N38" s="105">
        <v>93.35604770017035</v>
      </c>
      <c r="O38" s="105">
        <v>91.883116883116884</v>
      </c>
      <c r="P38" s="105">
        <v>94.982078853046588</v>
      </c>
      <c r="Q38" s="105"/>
      <c r="R38" s="105">
        <v>91.004184100418399</v>
      </c>
      <c r="S38" s="105">
        <v>88.84297520661157</v>
      </c>
      <c r="T38" s="105">
        <v>93.220338983050837</v>
      </c>
      <c r="U38" s="105"/>
      <c r="V38" s="105">
        <v>95.465393794749403</v>
      </c>
      <c r="W38" s="105">
        <v>94.32314410480349</v>
      </c>
      <c r="X38" s="105">
        <v>96.84210526315789</v>
      </c>
      <c r="Y38" s="105"/>
      <c r="Z38" s="105">
        <v>100</v>
      </c>
      <c r="AA38" s="105">
        <v>100</v>
      </c>
      <c r="AB38" s="105">
        <v>100</v>
      </c>
      <c r="AD38" s="107"/>
    </row>
    <row r="39" spans="1:30" x14ac:dyDescent="0.35">
      <c r="A39" s="113" t="s">
        <v>341</v>
      </c>
      <c r="AD39" s="107"/>
    </row>
    <row r="40" spans="1:30" x14ac:dyDescent="0.35">
      <c r="AD40" s="107"/>
    </row>
    <row r="41" spans="1:30" x14ac:dyDescent="0.35">
      <c r="AD41" s="107"/>
    </row>
    <row r="42" spans="1:30" x14ac:dyDescent="0.35">
      <c r="AD42" s="107"/>
    </row>
    <row r="43" spans="1:30" x14ac:dyDescent="0.35">
      <c r="AD43" s="107"/>
    </row>
    <row r="44" spans="1:30" x14ac:dyDescent="0.35">
      <c r="AD44" s="107"/>
    </row>
    <row r="45" spans="1:30" x14ac:dyDescent="0.35">
      <c r="AD45" s="107"/>
    </row>
  </sheetData>
  <mergeCells count="14">
    <mergeCell ref="AD2:AD3"/>
    <mergeCell ref="R7:T7"/>
    <mergeCell ref="V7:X7"/>
    <mergeCell ref="Z7:AB7"/>
    <mergeCell ref="A1:AB1"/>
    <mergeCell ref="A2:AB2"/>
    <mergeCell ref="A3:AB3"/>
    <mergeCell ref="A4:AB4"/>
    <mergeCell ref="A5:AB5"/>
    <mergeCell ref="A7:A8"/>
    <mergeCell ref="B7:D7"/>
    <mergeCell ref="F7:H7"/>
    <mergeCell ref="J7:L7"/>
    <mergeCell ref="N7:P7"/>
  </mergeCells>
  <hyperlinks>
    <hyperlink ref="AD2" location="INDICE!A1" display="INDICE" xr:uid="{2993AFB4-78F6-4589-9D49-D07900827C11}"/>
    <hyperlink ref="AD2:AD3" location="CONTENIDO!A1" display="Contenido" xr:uid="{228B78BC-98F8-4D42-A259-4B10650943FD}"/>
  </hyperlinks>
  <pageMargins left="0.7" right="0.7" top="0.75" bottom="0.75" header="0.3" footer="0.3"/>
  <pageSetup scale="60" orientation="landscape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E89A3-DFF9-4032-8F72-7E7EAC1D98AE}">
  <sheetPr>
    <tabColor rgb="FFF2DAB1"/>
    <pageSetUpPr fitToPage="1"/>
  </sheetPr>
  <dimension ref="A1:AD45"/>
  <sheetViews>
    <sheetView showGridLines="0" zoomScale="90" zoomScaleNormal="9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R30" sqref="R30"/>
    </sheetView>
  </sheetViews>
  <sheetFormatPr baseColWidth="10" defaultColWidth="11.453125" defaultRowHeight="14.5" x14ac:dyDescent="0.35"/>
  <cols>
    <col min="1" max="1" width="18.54296875" style="113" customWidth="1"/>
    <col min="2" max="4" width="8.453125" customWidth="1"/>
    <col min="5" max="5" width="1.54296875" customWidth="1"/>
    <col min="6" max="8" width="8.453125" customWidth="1"/>
    <col min="9" max="9" width="1.453125" customWidth="1"/>
    <col min="10" max="12" width="8.453125" customWidth="1"/>
    <col min="13" max="13" width="1.81640625" customWidth="1"/>
    <col min="14" max="16" width="8.453125" customWidth="1"/>
    <col min="17" max="17" width="1.54296875" customWidth="1"/>
    <col min="18" max="20" width="8.453125" customWidth="1"/>
    <col min="21" max="21" width="1.453125" customWidth="1"/>
    <col min="22" max="24" width="8.453125" customWidth="1"/>
    <col min="25" max="25" width="1.453125" customWidth="1"/>
    <col min="26" max="28" width="8.453125" customWidth="1"/>
  </cols>
  <sheetData>
    <row r="1" spans="1:30" x14ac:dyDescent="0.35">
      <c r="A1" s="230" t="s">
        <v>342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337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196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D5" s="36"/>
    </row>
    <row r="6" spans="1:30" x14ac:dyDescent="0.35">
      <c r="A6" s="124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D6" s="36"/>
    </row>
    <row r="7" spans="1:30" x14ac:dyDescent="0.35">
      <c r="A7" s="235" t="s">
        <v>281</v>
      </c>
      <c r="B7" s="229" t="s">
        <v>214</v>
      </c>
      <c r="C7" s="229"/>
      <c r="D7" s="229"/>
      <c r="E7" s="16"/>
      <c r="F7" s="229" t="s">
        <v>242</v>
      </c>
      <c r="G7" s="229"/>
      <c r="H7" s="229"/>
      <c r="I7" s="16"/>
      <c r="J7" s="229" t="s">
        <v>243</v>
      </c>
      <c r="K7" s="229"/>
      <c r="L7" s="229"/>
      <c r="M7" s="16"/>
      <c r="N7" s="229" t="s">
        <v>244</v>
      </c>
      <c r="O7" s="229"/>
      <c r="P7" s="229"/>
      <c r="Q7" s="16"/>
      <c r="R7" s="229" t="s">
        <v>246</v>
      </c>
      <c r="S7" s="229"/>
      <c r="T7" s="229"/>
      <c r="U7" s="16"/>
      <c r="V7" s="229" t="s">
        <v>247</v>
      </c>
      <c r="W7" s="229"/>
      <c r="X7" s="229"/>
      <c r="Y7" s="16"/>
      <c r="Z7" s="229" t="s">
        <v>248</v>
      </c>
      <c r="AA7" s="229"/>
      <c r="AB7" s="229"/>
      <c r="AD7" s="36"/>
    </row>
    <row r="8" spans="1:30" x14ac:dyDescent="0.35">
      <c r="A8" s="235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D8" s="36"/>
    </row>
    <row r="9" spans="1:30" s="22" customFormat="1" x14ac:dyDescent="0.35">
      <c r="A9" s="110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D9" s="107"/>
    </row>
    <row r="10" spans="1:30" s="22" customFormat="1" x14ac:dyDescent="0.35">
      <c r="A10" s="110" t="s">
        <v>214</v>
      </c>
      <c r="B10" s="101">
        <f>SUM(B12:B38)</f>
        <v>34997</v>
      </c>
      <c r="C10" s="101">
        <f t="shared" ref="C10:AB10" si="0">SUM(C12:C38)</f>
        <v>19761</v>
      </c>
      <c r="D10" s="101">
        <f t="shared" si="0"/>
        <v>15236</v>
      </c>
      <c r="E10" s="101"/>
      <c r="F10" s="101">
        <f t="shared" si="0"/>
        <v>7795</v>
      </c>
      <c r="G10" s="101">
        <f t="shared" si="0"/>
        <v>4469</v>
      </c>
      <c r="H10" s="101">
        <f t="shared" si="0"/>
        <v>3326</v>
      </c>
      <c r="I10" s="101"/>
      <c r="J10" s="101">
        <f t="shared" si="0"/>
        <v>7281</v>
      </c>
      <c r="K10" s="101">
        <f t="shared" si="0"/>
        <v>4080</v>
      </c>
      <c r="L10" s="101">
        <f t="shared" si="0"/>
        <v>3201</v>
      </c>
      <c r="M10" s="101"/>
      <c r="N10" s="101">
        <f t="shared" si="0"/>
        <v>6178</v>
      </c>
      <c r="O10" s="101">
        <f t="shared" si="0"/>
        <v>3598</v>
      </c>
      <c r="P10" s="101">
        <f t="shared" si="0"/>
        <v>2580</v>
      </c>
      <c r="Q10" s="101"/>
      <c r="R10" s="101">
        <f t="shared" si="0"/>
        <v>9071</v>
      </c>
      <c r="S10" s="101">
        <f t="shared" si="0"/>
        <v>4990</v>
      </c>
      <c r="T10" s="101">
        <f t="shared" si="0"/>
        <v>4081</v>
      </c>
      <c r="U10" s="101"/>
      <c r="V10" s="101">
        <f t="shared" si="0"/>
        <v>4238</v>
      </c>
      <c r="W10" s="101">
        <f t="shared" si="0"/>
        <v>2382</v>
      </c>
      <c r="X10" s="101">
        <f t="shared" si="0"/>
        <v>1856</v>
      </c>
      <c r="Y10" s="101"/>
      <c r="Z10" s="101">
        <f t="shared" si="0"/>
        <v>434</v>
      </c>
      <c r="AA10" s="101">
        <f t="shared" si="0"/>
        <v>242</v>
      </c>
      <c r="AB10" s="101">
        <f t="shared" si="0"/>
        <v>192</v>
      </c>
      <c r="AD10" s="107"/>
    </row>
    <row r="11" spans="1:30" s="22" customFormat="1" x14ac:dyDescent="0.35">
      <c r="A11" s="110"/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101"/>
      <c r="W11" s="101"/>
      <c r="X11" s="101"/>
      <c r="Y11" s="101"/>
      <c r="Z11" s="101"/>
      <c r="AA11" s="101"/>
      <c r="AB11" s="101"/>
      <c r="AD11" s="107"/>
    </row>
    <row r="12" spans="1:30" x14ac:dyDescent="0.35">
      <c r="A12" s="95" t="s">
        <v>282</v>
      </c>
      <c r="B12" s="102">
        <f>F12+J12+N12+R12+V12+Z12</f>
        <v>2102</v>
      </c>
      <c r="C12" s="102">
        <f>G12+K12+O12+S12+W12+AA12</f>
        <v>1072</v>
      </c>
      <c r="D12" s="102">
        <f>H12+L12+P12+T12+X12+AB12</f>
        <v>1030</v>
      </c>
      <c r="E12" s="102"/>
      <c r="F12" s="102">
        <v>630</v>
      </c>
      <c r="G12" s="102">
        <v>327</v>
      </c>
      <c r="H12" s="102">
        <v>303</v>
      </c>
      <c r="I12" s="102"/>
      <c r="J12" s="102">
        <v>427</v>
      </c>
      <c r="K12" s="102">
        <v>213</v>
      </c>
      <c r="L12" s="102">
        <v>214</v>
      </c>
      <c r="M12" s="102"/>
      <c r="N12" s="102">
        <v>393</v>
      </c>
      <c r="O12" s="102">
        <v>191</v>
      </c>
      <c r="P12" s="102">
        <v>202</v>
      </c>
      <c r="Q12" s="102"/>
      <c r="R12" s="102">
        <v>424</v>
      </c>
      <c r="S12" s="102">
        <v>212</v>
      </c>
      <c r="T12" s="102">
        <v>212</v>
      </c>
      <c r="U12" s="102"/>
      <c r="V12" s="102">
        <v>217</v>
      </c>
      <c r="W12" s="102">
        <v>124</v>
      </c>
      <c r="X12" s="102">
        <v>93</v>
      </c>
      <c r="Y12" s="102"/>
      <c r="Z12" s="102">
        <v>11</v>
      </c>
      <c r="AA12" s="102">
        <v>5</v>
      </c>
      <c r="AB12" s="102">
        <v>6</v>
      </c>
      <c r="AD12" s="22"/>
    </row>
    <row r="13" spans="1:30" x14ac:dyDescent="0.35">
      <c r="A13" s="95" t="s">
        <v>283</v>
      </c>
      <c r="B13" s="102">
        <f t="shared" ref="B13:B37" si="1">F13+J13+N13+R13+V13+Z13</f>
        <v>1681</v>
      </c>
      <c r="C13" s="102">
        <f t="shared" ref="C13:C37" si="2">G13+K13+O13+S13+W13+AA13</f>
        <v>925</v>
      </c>
      <c r="D13" s="102">
        <f t="shared" ref="D13:D37" si="3">H13+L13+P13+T13+X13+AB13</f>
        <v>756</v>
      </c>
      <c r="E13" s="102"/>
      <c r="F13" s="102">
        <v>422</v>
      </c>
      <c r="G13" s="102">
        <v>236</v>
      </c>
      <c r="H13" s="102">
        <v>186</v>
      </c>
      <c r="I13" s="102"/>
      <c r="J13" s="102">
        <v>318</v>
      </c>
      <c r="K13" s="102">
        <v>176</v>
      </c>
      <c r="L13" s="102">
        <v>142</v>
      </c>
      <c r="M13" s="102"/>
      <c r="N13" s="102">
        <v>334</v>
      </c>
      <c r="O13" s="102">
        <v>197</v>
      </c>
      <c r="P13" s="102">
        <v>137</v>
      </c>
      <c r="Q13" s="102"/>
      <c r="R13" s="102">
        <v>492</v>
      </c>
      <c r="S13" s="102">
        <v>252</v>
      </c>
      <c r="T13" s="102">
        <v>240</v>
      </c>
      <c r="U13" s="102"/>
      <c r="V13" s="102">
        <v>112</v>
      </c>
      <c r="W13" s="102">
        <v>62</v>
      </c>
      <c r="X13" s="102">
        <v>50</v>
      </c>
      <c r="Y13" s="102"/>
      <c r="Z13" s="102">
        <v>3</v>
      </c>
      <c r="AA13" s="102">
        <v>2</v>
      </c>
      <c r="AB13" s="102">
        <v>1</v>
      </c>
    </row>
    <row r="14" spans="1:30" x14ac:dyDescent="0.35">
      <c r="A14" s="95" t="s">
        <v>284</v>
      </c>
      <c r="B14" s="102">
        <f t="shared" si="1"/>
        <v>2080</v>
      </c>
      <c r="C14" s="102">
        <f t="shared" si="2"/>
        <v>1147</v>
      </c>
      <c r="D14" s="102">
        <f t="shared" si="3"/>
        <v>933</v>
      </c>
      <c r="E14" s="102"/>
      <c r="F14" s="102">
        <v>600</v>
      </c>
      <c r="G14" s="102">
        <v>347</v>
      </c>
      <c r="H14" s="102">
        <v>253</v>
      </c>
      <c r="I14" s="102"/>
      <c r="J14" s="102">
        <v>372</v>
      </c>
      <c r="K14" s="102">
        <v>196</v>
      </c>
      <c r="L14" s="102">
        <v>176</v>
      </c>
      <c r="M14" s="102"/>
      <c r="N14" s="102">
        <v>395</v>
      </c>
      <c r="O14" s="102">
        <v>211</v>
      </c>
      <c r="P14" s="102">
        <v>184</v>
      </c>
      <c r="Q14" s="102"/>
      <c r="R14" s="102">
        <v>425</v>
      </c>
      <c r="S14" s="102">
        <v>235</v>
      </c>
      <c r="T14" s="102">
        <v>190</v>
      </c>
      <c r="U14" s="102"/>
      <c r="V14" s="102">
        <v>281</v>
      </c>
      <c r="W14" s="102">
        <v>152</v>
      </c>
      <c r="X14" s="102">
        <v>129</v>
      </c>
      <c r="Y14" s="102"/>
      <c r="Z14" s="102">
        <v>7</v>
      </c>
      <c r="AA14" s="102">
        <v>6</v>
      </c>
      <c r="AB14" s="102">
        <v>1</v>
      </c>
    </row>
    <row r="15" spans="1:30" x14ac:dyDescent="0.35">
      <c r="A15" s="95" t="s">
        <v>285</v>
      </c>
      <c r="B15" s="102">
        <f t="shared" si="1"/>
        <v>2640</v>
      </c>
      <c r="C15" s="102">
        <f t="shared" si="2"/>
        <v>1492</v>
      </c>
      <c r="D15" s="102">
        <f t="shared" si="3"/>
        <v>1148</v>
      </c>
      <c r="E15" s="102"/>
      <c r="F15" s="102">
        <v>591</v>
      </c>
      <c r="G15" s="102">
        <v>334</v>
      </c>
      <c r="H15" s="102">
        <v>257</v>
      </c>
      <c r="I15" s="102"/>
      <c r="J15" s="102">
        <v>558</v>
      </c>
      <c r="K15" s="102">
        <v>308</v>
      </c>
      <c r="L15" s="102">
        <v>250</v>
      </c>
      <c r="M15" s="102"/>
      <c r="N15" s="102">
        <v>438</v>
      </c>
      <c r="O15" s="102">
        <v>251</v>
      </c>
      <c r="P15" s="102">
        <v>187</v>
      </c>
      <c r="Q15" s="102"/>
      <c r="R15" s="102">
        <v>661</v>
      </c>
      <c r="S15" s="102">
        <v>368</v>
      </c>
      <c r="T15" s="102">
        <v>293</v>
      </c>
      <c r="U15" s="102"/>
      <c r="V15" s="102">
        <v>312</v>
      </c>
      <c r="W15" s="102">
        <v>182</v>
      </c>
      <c r="X15" s="102">
        <v>130</v>
      </c>
      <c r="Y15" s="102"/>
      <c r="Z15" s="102">
        <v>80</v>
      </c>
      <c r="AA15" s="102">
        <v>49</v>
      </c>
      <c r="AB15" s="102">
        <v>31</v>
      </c>
    </row>
    <row r="16" spans="1:30" x14ac:dyDescent="0.35">
      <c r="A16" s="95" t="s">
        <v>286</v>
      </c>
      <c r="B16" s="102">
        <f t="shared" si="1"/>
        <v>246</v>
      </c>
      <c r="C16" s="102">
        <f t="shared" si="2"/>
        <v>174</v>
      </c>
      <c r="D16" s="102">
        <f>H16+L16+P16+T16+X16</f>
        <v>72</v>
      </c>
      <c r="E16" s="102"/>
      <c r="F16" s="102">
        <v>35</v>
      </c>
      <c r="G16" s="102">
        <v>22</v>
      </c>
      <c r="H16" s="102">
        <v>13</v>
      </c>
      <c r="I16" s="102"/>
      <c r="J16" s="102">
        <v>49</v>
      </c>
      <c r="K16" s="102">
        <v>36</v>
      </c>
      <c r="L16" s="102">
        <v>13</v>
      </c>
      <c r="M16" s="102"/>
      <c r="N16" s="102">
        <v>43</v>
      </c>
      <c r="O16" s="102">
        <v>29</v>
      </c>
      <c r="P16" s="102">
        <v>14</v>
      </c>
      <c r="Q16" s="102"/>
      <c r="R16" s="102">
        <v>87</v>
      </c>
      <c r="S16" s="102">
        <v>62</v>
      </c>
      <c r="T16" s="102">
        <v>25</v>
      </c>
      <c r="U16" s="102"/>
      <c r="V16" s="102">
        <v>25</v>
      </c>
      <c r="W16" s="102">
        <v>18</v>
      </c>
      <c r="X16" s="102">
        <v>7</v>
      </c>
      <c r="Y16" s="102"/>
      <c r="Z16" s="102">
        <v>7</v>
      </c>
      <c r="AA16" s="102">
        <v>7</v>
      </c>
      <c r="AB16" s="102" t="s">
        <v>276</v>
      </c>
    </row>
    <row r="17" spans="1:30" x14ac:dyDescent="0.35">
      <c r="A17" s="95" t="s">
        <v>287</v>
      </c>
      <c r="B17" s="102">
        <f t="shared" si="1"/>
        <v>998</v>
      </c>
      <c r="C17" s="102">
        <f t="shared" si="2"/>
        <v>609</v>
      </c>
      <c r="D17" s="102">
        <f t="shared" si="3"/>
        <v>389</v>
      </c>
      <c r="E17" s="102"/>
      <c r="F17" s="102">
        <v>130</v>
      </c>
      <c r="G17" s="102">
        <v>75</v>
      </c>
      <c r="H17" s="102">
        <v>55</v>
      </c>
      <c r="I17" s="102"/>
      <c r="J17" s="102">
        <v>160</v>
      </c>
      <c r="K17" s="102">
        <v>105</v>
      </c>
      <c r="L17" s="102">
        <v>55</v>
      </c>
      <c r="M17" s="102"/>
      <c r="N17" s="102">
        <v>191</v>
      </c>
      <c r="O17" s="102">
        <v>136</v>
      </c>
      <c r="P17" s="102">
        <v>55</v>
      </c>
      <c r="Q17" s="102"/>
      <c r="R17" s="102">
        <v>342</v>
      </c>
      <c r="S17" s="102">
        <v>187</v>
      </c>
      <c r="T17" s="102">
        <v>155</v>
      </c>
      <c r="U17" s="102"/>
      <c r="V17" s="102">
        <v>155</v>
      </c>
      <c r="W17" s="102">
        <v>92</v>
      </c>
      <c r="X17" s="102">
        <v>63</v>
      </c>
      <c r="Y17" s="102"/>
      <c r="Z17" s="102">
        <v>20</v>
      </c>
      <c r="AA17" s="102">
        <v>14</v>
      </c>
      <c r="AB17" s="102">
        <v>6</v>
      </c>
    </row>
    <row r="18" spans="1:30" x14ac:dyDescent="0.35">
      <c r="A18" s="95" t="s">
        <v>288</v>
      </c>
      <c r="B18" s="102">
        <f t="shared" si="1"/>
        <v>82</v>
      </c>
      <c r="C18" s="102">
        <f t="shared" si="2"/>
        <v>51</v>
      </c>
      <c r="D18" s="102">
        <f>H18+L18+P18+T18+X18</f>
        <v>31</v>
      </c>
      <c r="E18" s="102"/>
      <c r="F18" s="102">
        <v>18</v>
      </c>
      <c r="G18" s="102">
        <v>9</v>
      </c>
      <c r="H18" s="102">
        <v>9</v>
      </c>
      <c r="I18" s="102"/>
      <c r="J18" s="102">
        <v>10</v>
      </c>
      <c r="K18" s="102">
        <v>5</v>
      </c>
      <c r="L18" s="102">
        <v>5</v>
      </c>
      <c r="M18" s="102"/>
      <c r="N18" s="102">
        <v>13</v>
      </c>
      <c r="O18" s="102">
        <v>12</v>
      </c>
      <c r="P18" s="102">
        <v>1</v>
      </c>
      <c r="Q18" s="102"/>
      <c r="R18" s="102">
        <v>25</v>
      </c>
      <c r="S18" s="102">
        <v>15</v>
      </c>
      <c r="T18" s="102">
        <v>10</v>
      </c>
      <c r="U18" s="102"/>
      <c r="V18" s="102">
        <v>10</v>
      </c>
      <c r="W18" s="102">
        <v>4</v>
      </c>
      <c r="X18" s="102">
        <v>6</v>
      </c>
      <c r="Y18" s="102"/>
      <c r="Z18" s="102">
        <v>6</v>
      </c>
      <c r="AA18" s="102">
        <v>6</v>
      </c>
      <c r="AB18" s="102" t="s">
        <v>276</v>
      </c>
    </row>
    <row r="19" spans="1:30" x14ac:dyDescent="0.35">
      <c r="A19" s="95" t="s">
        <v>289</v>
      </c>
      <c r="B19" s="102">
        <f t="shared" si="1"/>
        <v>3915</v>
      </c>
      <c r="C19" s="102">
        <f t="shared" si="2"/>
        <v>2115</v>
      </c>
      <c r="D19" s="102">
        <f t="shared" si="3"/>
        <v>1800</v>
      </c>
      <c r="E19" s="102"/>
      <c r="F19" s="102">
        <v>1038</v>
      </c>
      <c r="G19" s="102">
        <v>558</v>
      </c>
      <c r="H19" s="102">
        <v>480</v>
      </c>
      <c r="I19" s="102"/>
      <c r="J19" s="102">
        <v>862</v>
      </c>
      <c r="K19" s="102">
        <v>450</v>
      </c>
      <c r="L19" s="102">
        <v>412</v>
      </c>
      <c r="M19" s="102"/>
      <c r="N19" s="102">
        <v>691</v>
      </c>
      <c r="O19" s="102">
        <v>401</v>
      </c>
      <c r="P19" s="102">
        <v>290</v>
      </c>
      <c r="Q19" s="102"/>
      <c r="R19" s="102">
        <v>931</v>
      </c>
      <c r="S19" s="102">
        <v>480</v>
      </c>
      <c r="T19" s="102">
        <v>451</v>
      </c>
      <c r="U19" s="102"/>
      <c r="V19" s="102">
        <v>364</v>
      </c>
      <c r="W19" s="102">
        <v>205</v>
      </c>
      <c r="X19" s="102">
        <v>159</v>
      </c>
      <c r="Y19" s="102"/>
      <c r="Z19" s="102">
        <v>29</v>
      </c>
      <c r="AA19" s="102">
        <v>21</v>
      </c>
      <c r="AB19" s="102">
        <v>8</v>
      </c>
    </row>
    <row r="20" spans="1:30" x14ac:dyDescent="0.35">
      <c r="A20" s="95" t="s">
        <v>290</v>
      </c>
      <c r="B20" s="102">
        <f t="shared" si="1"/>
        <v>1099</v>
      </c>
      <c r="C20" s="102">
        <f t="shared" si="2"/>
        <v>665</v>
      </c>
      <c r="D20" s="102">
        <f t="shared" si="3"/>
        <v>434</v>
      </c>
      <c r="E20" s="102"/>
      <c r="F20" s="102">
        <v>230</v>
      </c>
      <c r="G20" s="102">
        <v>145</v>
      </c>
      <c r="H20" s="102">
        <v>85</v>
      </c>
      <c r="I20" s="102"/>
      <c r="J20" s="102">
        <v>226</v>
      </c>
      <c r="K20" s="102">
        <v>124</v>
      </c>
      <c r="L20" s="102">
        <v>102</v>
      </c>
      <c r="M20" s="102"/>
      <c r="N20" s="102">
        <v>198</v>
      </c>
      <c r="O20" s="102">
        <v>119</v>
      </c>
      <c r="P20" s="102">
        <v>79</v>
      </c>
      <c r="Q20" s="102"/>
      <c r="R20" s="102">
        <v>257</v>
      </c>
      <c r="S20" s="102">
        <v>152</v>
      </c>
      <c r="T20" s="102">
        <v>105</v>
      </c>
      <c r="U20" s="102"/>
      <c r="V20" s="102">
        <v>171</v>
      </c>
      <c r="W20" s="102">
        <v>113</v>
      </c>
      <c r="X20" s="102">
        <v>58</v>
      </c>
      <c r="Y20" s="102"/>
      <c r="Z20" s="102">
        <v>17</v>
      </c>
      <c r="AA20" s="102">
        <v>12</v>
      </c>
      <c r="AB20" s="102">
        <v>5</v>
      </c>
    </row>
    <row r="21" spans="1:30" x14ac:dyDescent="0.35">
      <c r="A21" s="95" t="s">
        <v>291</v>
      </c>
      <c r="B21" s="102">
        <f t="shared" si="1"/>
        <v>1872</v>
      </c>
      <c r="C21" s="102">
        <f t="shared" si="2"/>
        <v>1098</v>
      </c>
      <c r="D21" s="102">
        <f t="shared" si="3"/>
        <v>774</v>
      </c>
      <c r="E21" s="102"/>
      <c r="F21" s="102">
        <v>452</v>
      </c>
      <c r="G21" s="102">
        <v>276</v>
      </c>
      <c r="H21" s="102">
        <v>176</v>
      </c>
      <c r="I21" s="102"/>
      <c r="J21" s="102">
        <v>505</v>
      </c>
      <c r="K21" s="102">
        <v>280</v>
      </c>
      <c r="L21" s="102">
        <v>225</v>
      </c>
      <c r="M21" s="102"/>
      <c r="N21" s="102">
        <v>318</v>
      </c>
      <c r="O21" s="102">
        <v>205</v>
      </c>
      <c r="P21" s="102">
        <v>113</v>
      </c>
      <c r="Q21" s="102"/>
      <c r="R21" s="102">
        <v>353</v>
      </c>
      <c r="S21" s="102">
        <v>217</v>
      </c>
      <c r="T21" s="102">
        <v>136</v>
      </c>
      <c r="U21" s="102"/>
      <c r="V21" s="102">
        <v>210</v>
      </c>
      <c r="W21" s="102">
        <v>102</v>
      </c>
      <c r="X21" s="102">
        <v>108</v>
      </c>
      <c r="Y21" s="102"/>
      <c r="Z21" s="102">
        <v>34</v>
      </c>
      <c r="AA21" s="102">
        <v>18</v>
      </c>
      <c r="AB21" s="102">
        <v>16</v>
      </c>
    </row>
    <row r="22" spans="1:30" x14ac:dyDescent="0.35">
      <c r="A22" s="95" t="s">
        <v>292</v>
      </c>
      <c r="B22" s="102">
        <f>F22+J22+N22+R22+V22</f>
        <v>529</v>
      </c>
      <c r="C22" s="102">
        <f>G22+K22+O22+S22+W22</f>
        <v>334</v>
      </c>
      <c r="D22" s="102">
        <f>H22+L22+P22+T22+X22</f>
        <v>195</v>
      </c>
      <c r="E22" s="102"/>
      <c r="F22" s="102">
        <v>156</v>
      </c>
      <c r="G22" s="102">
        <v>100</v>
      </c>
      <c r="H22" s="102">
        <v>56</v>
      </c>
      <c r="I22" s="102"/>
      <c r="J22" s="102">
        <v>133</v>
      </c>
      <c r="K22" s="102">
        <v>83</v>
      </c>
      <c r="L22" s="102">
        <v>50</v>
      </c>
      <c r="M22" s="102"/>
      <c r="N22" s="102">
        <v>108</v>
      </c>
      <c r="O22" s="102">
        <v>72</v>
      </c>
      <c r="P22" s="102">
        <v>36</v>
      </c>
      <c r="Q22" s="102"/>
      <c r="R22" s="102">
        <v>99</v>
      </c>
      <c r="S22" s="102">
        <v>57</v>
      </c>
      <c r="T22" s="102">
        <v>42</v>
      </c>
      <c r="U22" s="102"/>
      <c r="V22" s="102">
        <v>33</v>
      </c>
      <c r="W22" s="102">
        <v>22</v>
      </c>
      <c r="X22" s="102">
        <v>11</v>
      </c>
      <c r="Y22" s="102"/>
      <c r="Z22" s="102" t="s">
        <v>276</v>
      </c>
      <c r="AA22" s="102" t="s">
        <v>276</v>
      </c>
      <c r="AB22" s="102" t="s">
        <v>276</v>
      </c>
    </row>
    <row r="23" spans="1:30" x14ac:dyDescent="0.35">
      <c r="A23" s="122" t="s">
        <v>293</v>
      </c>
      <c r="B23" s="102">
        <f t="shared" si="1"/>
        <v>4056</v>
      </c>
      <c r="C23" s="102">
        <f t="shared" si="2"/>
        <v>2184</v>
      </c>
      <c r="D23" s="102">
        <f t="shared" si="3"/>
        <v>1872</v>
      </c>
      <c r="E23" s="102"/>
      <c r="F23" s="102">
        <v>780</v>
      </c>
      <c r="G23" s="102">
        <v>446</v>
      </c>
      <c r="H23" s="102">
        <v>334</v>
      </c>
      <c r="I23" s="102"/>
      <c r="J23" s="102">
        <v>867</v>
      </c>
      <c r="K23" s="102">
        <v>427</v>
      </c>
      <c r="L23" s="102">
        <v>440</v>
      </c>
      <c r="M23" s="102"/>
      <c r="N23" s="102">
        <v>717</v>
      </c>
      <c r="O23" s="102">
        <v>401</v>
      </c>
      <c r="P23" s="102">
        <v>316</v>
      </c>
      <c r="Q23" s="102"/>
      <c r="R23" s="102">
        <v>1286</v>
      </c>
      <c r="S23" s="102">
        <v>677</v>
      </c>
      <c r="T23" s="102">
        <v>609</v>
      </c>
      <c r="U23" s="102"/>
      <c r="V23" s="102">
        <v>380</v>
      </c>
      <c r="W23" s="102">
        <v>216</v>
      </c>
      <c r="X23" s="102">
        <v>164</v>
      </c>
      <c r="Y23" s="102"/>
      <c r="Z23" s="102">
        <v>26</v>
      </c>
      <c r="AA23" s="102">
        <v>17</v>
      </c>
      <c r="AB23" s="102">
        <v>9</v>
      </c>
    </row>
    <row r="24" spans="1:30" x14ac:dyDescent="0.35">
      <c r="A24" s="95" t="s">
        <v>294</v>
      </c>
      <c r="B24" s="102">
        <f t="shared" si="1"/>
        <v>731</v>
      </c>
      <c r="C24" s="102">
        <f t="shared" si="2"/>
        <v>403</v>
      </c>
      <c r="D24" s="102">
        <f t="shared" si="3"/>
        <v>328</v>
      </c>
      <c r="E24" s="102"/>
      <c r="F24" s="102">
        <v>153</v>
      </c>
      <c r="G24" s="102">
        <v>78</v>
      </c>
      <c r="H24" s="102">
        <v>75</v>
      </c>
      <c r="I24" s="102"/>
      <c r="J24" s="102">
        <v>116</v>
      </c>
      <c r="K24" s="102">
        <v>60</v>
      </c>
      <c r="L24" s="102">
        <v>56</v>
      </c>
      <c r="M24" s="102"/>
      <c r="N24" s="102">
        <v>103</v>
      </c>
      <c r="O24" s="102">
        <v>61</v>
      </c>
      <c r="P24" s="102">
        <v>42</v>
      </c>
      <c r="Q24" s="102"/>
      <c r="R24" s="102">
        <v>222</v>
      </c>
      <c r="S24" s="102">
        <v>134</v>
      </c>
      <c r="T24" s="102">
        <v>88</v>
      </c>
      <c r="U24" s="102"/>
      <c r="V24" s="102">
        <v>106</v>
      </c>
      <c r="W24" s="102">
        <v>54</v>
      </c>
      <c r="X24" s="102">
        <v>52</v>
      </c>
      <c r="Y24" s="102"/>
      <c r="Z24" s="102">
        <v>31</v>
      </c>
      <c r="AA24" s="102">
        <v>16</v>
      </c>
      <c r="AB24" s="102">
        <v>15</v>
      </c>
    </row>
    <row r="25" spans="1:30" x14ac:dyDescent="0.35">
      <c r="A25" s="95" t="s">
        <v>295</v>
      </c>
      <c r="B25" s="102">
        <f t="shared" si="1"/>
        <v>1996</v>
      </c>
      <c r="C25" s="102">
        <f t="shared" si="2"/>
        <v>1169</v>
      </c>
      <c r="D25" s="102">
        <f t="shared" si="3"/>
        <v>827</v>
      </c>
      <c r="E25" s="102"/>
      <c r="F25" s="102">
        <v>422</v>
      </c>
      <c r="G25" s="102">
        <v>230</v>
      </c>
      <c r="H25" s="102">
        <v>192</v>
      </c>
      <c r="I25" s="102"/>
      <c r="J25" s="102">
        <v>468</v>
      </c>
      <c r="K25" s="102">
        <v>277</v>
      </c>
      <c r="L25" s="102">
        <v>191</v>
      </c>
      <c r="M25" s="102"/>
      <c r="N25" s="102">
        <v>308</v>
      </c>
      <c r="O25" s="102">
        <v>177</v>
      </c>
      <c r="P25" s="102">
        <v>131</v>
      </c>
      <c r="Q25" s="102"/>
      <c r="R25" s="102">
        <v>581</v>
      </c>
      <c r="S25" s="102">
        <v>351</v>
      </c>
      <c r="T25" s="102">
        <v>230</v>
      </c>
      <c r="U25" s="102"/>
      <c r="V25" s="102">
        <v>202</v>
      </c>
      <c r="W25" s="102">
        <v>127</v>
      </c>
      <c r="X25" s="102">
        <v>75</v>
      </c>
      <c r="Y25" s="102"/>
      <c r="Z25" s="102">
        <v>15</v>
      </c>
      <c r="AA25" s="102">
        <v>7</v>
      </c>
      <c r="AB25" s="102">
        <v>8</v>
      </c>
    </row>
    <row r="26" spans="1:30" x14ac:dyDescent="0.35">
      <c r="A26" s="95" t="s">
        <v>296</v>
      </c>
      <c r="B26" s="102">
        <f t="shared" si="1"/>
        <v>621</v>
      </c>
      <c r="C26" s="102">
        <f>G26+K26+O26+S26+W26</f>
        <v>334</v>
      </c>
      <c r="D26" s="102">
        <f t="shared" si="3"/>
        <v>287</v>
      </c>
      <c r="E26" s="102"/>
      <c r="F26" s="102">
        <v>133</v>
      </c>
      <c r="G26" s="102">
        <v>82</v>
      </c>
      <c r="H26" s="102">
        <v>51</v>
      </c>
      <c r="I26" s="102"/>
      <c r="J26" s="102">
        <v>100</v>
      </c>
      <c r="K26" s="102">
        <v>58</v>
      </c>
      <c r="L26" s="102">
        <v>42</v>
      </c>
      <c r="M26" s="102"/>
      <c r="N26" s="102">
        <v>110</v>
      </c>
      <c r="O26" s="102">
        <v>56</v>
      </c>
      <c r="P26" s="102">
        <v>54</v>
      </c>
      <c r="Q26" s="102"/>
      <c r="R26" s="102">
        <v>167</v>
      </c>
      <c r="S26" s="102">
        <v>88</v>
      </c>
      <c r="T26" s="102">
        <v>79</v>
      </c>
      <c r="U26" s="102"/>
      <c r="V26" s="102">
        <v>110</v>
      </c>
      <c r="W26" s="102">
        <v>50</v>
      </c>
      <c r="X26" s="102">
        <v>60</v>
      </c>
      <c r="Y26" s="102"/>
      <c r="Z26" s="102">
        <v>1</v>
      </c>
      <c r="AA26" s="102" t="s">
        <v>276</v>
      </c>
      <c r="AB26" s="102">
        <v>1</v>
      </c>
    </row>
    <row r="27" spans="1:30" x14ac:dyDescent="0.35">
      <c r="A27" s="95" t="s">
        <v>297</v>
      </c>
      <c r="B27" s="102">
        <f t="shared" si="1"/>
        <v>1460</v>
      </c>
      <c r="C27" s="102">
        <f t="shared" si="2"/>
        <v>838</v>
      </c>
      <c r="D27" s="102">
        <f t="shared" si="3"/>
        <v>622</v>
      </c>
      <c r="E27" s="102"/>
      <c r="F27" s="102">
        <v>324</v>
      </c>
      <c r="G27" s="102">
        <v>187</v>
      </c>
      <c r="H27" s="102">
        <v>137</v>
      </c>
      <c r="I27" s="102"/>
      <c r="J27" s="102">
        <v>297</v>
      </c>
      <c r="K27" s="102">
        <v>179</v>
      </c>
      <c r="L27" s="102">
        <v>118</v>
      </c>
      <c r="M27" s="102"/>
      <c r="N27" s="102">
        <v>308</v>
      </c>
      <c r="O27" s="102">
        <v>163</v>
      </c>
      <c r="P27" s="102">
        <v>145</v>
      </c>
      <c r="Q27" s="102"/>
      <c r="R27" s="102">
        <v>318</v>
      </c>
      <c r="S27" s="102">
        <v>176</v>
      </c>
      <c r="T27" s="102">
        <v>142</v>
      </c>
      <c r="U27" s="102"/>
      <c r="V27" s="102">
        <v>207</v>
      </c>
      <c r="W27" s="102">
        <v>129</v>
      </c>
      <c r="X27" s="102">
        <v>78</v>
      </c>
      <c r="Y27" s="102"/>
      <c r="Z27" s="102">
        <v>6</v>
      </c>
      <c r="AA27" s="102">
        <v>4</v>
      </c>
      <c r="AB27" s="102">
        <v>2</v>
      </c>
    </row>
    <row r="28" spans="1:30" x14ac:dyDescent="0.35">
      <c r="A28" s="95" t="s">
        <v>298</v>
      </c>
      <c r="B28" s="102">
        <f t="shared" si="1"/>
        <v>427</v>
      </c>
      <c r="C28" s="102">
        <f t="shared" si="2"/>
        <v>250</v>
      </c>
      <c r="D28" s="102">
        <f t="shared" si="3"/>
        <v>177</v>
      </c>
      <c r="E28" s="102"/>
      <c r="F28" s="102">
        <v>58</v>
      </c>
      <c r="G28" s="102">
        <v>38</v>
      </c>
      <c r="H28" s="102">
        <v>20</v>
      </c>
      <c r="I28" s="102"/>
      <c r="J28" s="102">
        <v>59</v>
      </c>
      <c r="K28" s="102">
        <v>35</v>
      </c>
      <c r="L28" s="102">
        <v>24</v>
      </c>
      <c r="M28" s="102"/>
      <c r="N28" s="102">
        <v>82</v>
      </c>
      <c r="O28" s="102">
        <v>57</v>
      </c>
      <c r="P28" s="102">
        <v>25</v>
      </c>
      <c r="Q28" s="102"/>
      <c r="R28" s="102">
        <v>129</v>
      </c>
      <c r="S28" s="102">
        <v>73</v>
      </c>
      <c r="T28" s="102">
        <v>56</v>
      </c>
      <c r="U28" s="102"/>
      <c r="V28" s="102">
        <v>67</v>
      </c>
      <c r="W28" s="102">
        <v>30</v>
      </c>
      <c r="X28" s="102">
        <v>37</v>
      </c>
      <c r="Y28" s="102"/>
      <c r="Z28" s="102">
        <v>32</v>
      </c>
      <c r="AA28" s="102">
        <v>17</v>
      </c>
      <c r="AB28" s="102">
        <v>15</v>
      </c>
    </row>
    <row r="29" spans="1:30" x14ac:dyDescent="0.35">
      <c r="A29" s="95" t="s">
        <v>299</v>
      </c>
      <c r="B29" s="102">
        <f t="shared" si="1"/>
        <v>409</v>
      </c>
      <c r="C29" s="102">
        <f t="shared" si="2"/>
        <v>249</v>
      </c>
      <c r="D29" s="102">
        <f t="shared" si="3"/>
        <v>160</v>
      </c>
      <c r="E29" s="102"/>
      <c r="F29" s="102">
        <v>92</v>
      </c>
      <c r="G29" s="102">
        <v>56</v>
      </c>
      <c r="H29" s="102">
        <v>36</v>
      </c>
      <c r="I29" s="102"/>
      <c r="J29" s="102">
        <v>80</v>
      </c>
      <c r="K29" s="102">
        <v>48</v>
      </c>
      <c r="L29" s="102">
        <v>32</v>
      </c>
      <c r="M29" s="102"/>
      <c r="N29" s="102">
        <v>57</v>
      </c>
      <c r="O29" s="102">
        <v>43</v>
      </c>
      <c r="P29" s="102">
        <v>14</v>
      </c>
      <c r="Q29" s="102"/>
      <c r="R29" s="102">
        <v>129</v>
      </c>
      <c r="S29" s="102">
        <v>78</v>
      </c>
      <c r="T29" s="102">
        <v>51</v>
      </c>
      <c r="U29" s="102"/>
      <c r="V29" s="102">
        <v>46</v>
      </c>
      <c r="W29" s="102">
        <v>22</v>
      </c>
      <c r="X29" s="102">
        <v>24</v>
      </c>
      <c r="Y29" s="102"/>
      <c r="Z29" s="102">
        <v>5</v>
      </c>
      <c r="AA29" s="102">
        <v>2</v>
      </c>
      <c r="AB29" s="102">
        <v>3</v>
      </c>
    </row>
    <row r="30" spans="1:30" x14ac:dyDescent="0.35">
      <c r="A30" s="95" t="s">
        <v>300</v>
      </c>
      <c r="B30" s="102">
        <f t="shared" si="1"/>
        <v>702</v>
      </c>
      <c r="C30" s="102">
        <f t="shared" si="2"/>
        <v>424</v>
      </c>
      <c r="D30" s="102">
        <f t="shared" si="3"/>
        <v>278</v>
      </c>
      <c r="E30" s="102"/>
      <c r="F30" s="102">
        <v>112</v>
      </c>
      <c r="G30" s="102">
        <v>73</v>
      </c>
      <c r="H30" s="102">
        <v>39</v>
      </c>
      <c r="I30" s="102"/>
      <c r="J30" s="102">
        <v>144</v>
      </c>
      <c r="K30" s="102">
        <v>96</v>
      </c>
      <c r="L30" s="102">
        <v>48</v>
      </c>
      <c r="M30" s="102"/>
      <c r="N30" s="102">
        <v>108</v>
      </c>
      <c r="O30" s="102">
        <v>77</v>
      </c>
      <c r="P30" s="102">
        <v>31</v>
      </c>
      <c r="Q30" s="102"/>
      <c r="R30" s="102">
        <v>202</v>
      </c>
      <c r="S30" s="102">
        <v>106</v>
      </c>
      <c r="T30" s="102">
        <v>96</v>
      </c>
      <c r="U30" s="102"/>
      <c r="V30" s="102">
        <v>118</v>
      </c>
      <c r="W30" s="102">
        <v>69</v>
      </c>
      <c r="X30" s="102">
        <v>49</v>
      </c>
      <c r="Y30" s="102"/>
      <c r="Z30" s="102">
        <v>18</v>
      </c>
      <c r="AA30" s="102">
        <v>3</v>
      </c>
      <c r="AB30" s="102">
        <v>15</v>
      </c>
      <c r="AD30" s="107"/>
    </row>
    <row r="31" spans="1:30" x14ac:dyDescent="0.35">
      <c r="A31" s="95" t="s">
        <v>301</v>
      </c>
      <c r="B31" s="102">
        <f t="shared" si="1"/>
        <v>1251</v>
      </c>
      <c r="C31" s="102">
        <f t="shared" si="2"/>
        <v>718</v>
      </c>
      <c r="D31" s="102">
        <f t="shared" si="3"/>
        <v>533</v>
      </c>
      <c r="E31" s="102"/>
      <c r="F31" s="102">
        <v>238</v>
      </c>
      <c r="G31" s="102">
        <v>149</v>
      </c>
      <c r="H31" s="102">
        <v>89</v>
      </c>
      <c r="I31" s="102"/>
      <c r="J31" s="102">
        <v>269</v>
      </c>
      <c r="K31" s="102">
        <v>178</v>
      </c>
      <c r="L31" s="102">
        <v>91</v>
      </c>
      <c r="M31" s="102"/>
      <c r="N31" s="102">
        <v>160</v>
      </c>
      <c r="O31" s="102">
        <v>82</v>
      </c>
      <c r="P31" s="102">
        <v>78</v>
      </c>
      <c r="Q31" s="102"/>
      <c r="R31" s="102">
        <v>345</v>
      </c>
      <c r="S31" s="102">
        <v>175</v>
      </c>
      <c r="T31" s="102">
        <v>170</v>
      </c>
      <c r="U31" s="102"/>
      <c r="V31" s="102">
        <v>223</v>
      </c>
      <c r="W31" s="102">
        <v>127</v>
      </c>
      <c r="X31" s="102">
        <v>96</v>
      </c>
      <c r="Y31" s="102"/>
      <c r="Z31" s="102">
        <v>16</v>
      </c>
      <c r="AA31" s="102">
        <v>7</v>
      </c>
      <c r="AB31" s="102">
        <v>9</v>
      </c>
      <c r="AD31" s="107"/>
    </row>
    <row r="32" spans="1:30" x14ac:dyDescent="0.35">
      <c r="A32" s="95" t="s">
        <v>302</v>
      </c>
      <c r="B32" s="102">
        <f t="shared" si="1"/>
        <v>1216</v>
      </c>
      <c r="C32" s="102">
        <f t="shared" si="2"/>
        <v>730</v>
      </c>
      <c r="D32" s="102">
        <f t="shared" si="3"/>
        <v>486</v>
      </c>
      <c r="E32" s="102"/>
      <c r="F32" s="102">
        <v>155</v>
      </c>
      <c r="G32" s="102">
        <v>103</v>
      </c>
      <c r="H32" s="102">
        <v>52</v>
      </c>
      <c r="I32" s="102"/>
      <c r="J32" s="102">
        <v>265</v>
      </c>
      <c r="K32" s="102">
        <v>166</v>
      </c>
      <c r="L32" s="102">
        <v>99</v>
      </c>
      <c r="M32" s="102"/>
      <c r="N32" s="102">
        <v>241</v>
      </c>
      <c r="O32" s="102">
        <v>153</v>
      </c>
      <c r="P32" s="102">
        <v>88</v>
      </c>
      <c r="Q32" s="102"/>
      <c r="R32" s="102">
        <v>390</v>
      </c>
      <c r="S32" s="102">
        <v>222</v>
      </c>
      <c r="T32" s="102">
        <v>168</v>
      </c>
      <c r="U32" s="102"/>
      <c r="V32" s="102">
        <v>161</v>
      </c>
      <c r="W32" s="102">
        <v>84</v>
      </c>
      <c r="X32" s="102">
        <v>77</v>
      </c>
      <c r="Y32" s="102"/>
      <c r="Z32" s="102">
        <v>4</v>
      </c>
      <c r="AA32" s="102">
        <v>2</v>
      </c>
      <c r="AB32" s="102">
        <v>2</v>
      </c>
      <c r="AD32" s="107"/>
    </row>
    <row r="33" spans="1:30" x14ac:dyDescent="0.35">
      <c r="A33" s="95" t="s">
        <v>303</v>
      </c>
      <c r="B33" s="102">
        <f t="shared" si="1"/>
        <v>518</v>
      </c>
      <c r="C33" s="102">
        <f t="shared" si="2"/>
        <v>252</v>
      </c>
      <c r="D33" s="102">
        <f t="shared" si="3"/>
        <v>266</v>
      </c>
      <c r="E33" s="102"/>
      <c r="F33" s="102">
        <v>71</v>
      </c>
      <c r="G33" s="102">
        <v>47</v>
      </c>
      <c r="H33" s="102">
        <v>24</v>
      </c>
      <c r="I33" s="102"/>
      <c r="J33" s="102">
        <v>85</v>
      </c>
      <c r="K33" s="102">
        <v>49</v>
      </c>
      <c r="L33" s="102">
        <v>36</v>
      </c>
      <c r="M33" s="102"/>
      <c r="N33" s="102">
        <v>53</v>
      </c>
      <c r="O33" s="102">
        <v>32</v>
      </c>
      <c r="P33" s="102">
        <v>21</v>
      </c>
      <c r="Q33" s="102"/>
      <c r="R33" s="102">
        <v>193</v>
      </c>
      <c r="S33" s="102">
        <v>78</v>
      </c>
      <c r="T33" s="102">
        <v>115</v>
      </c>
      <c r="U33" s="102"/>
      <c r="V33" s="102">
        <v>94</v>
      </c>
      <c r="W33" s="102">
        <v>43</v>
      </c>
      <c r="X33" s="102">
        <v>51</v>
      </c>
      <c r="Y33" s="102"/>
      <c r="Z33" s="102">
        <v>22</v>
      </c>
      <c r="AA33" s="102">
        <v>3</v>
      </c>
      <c r="AB33" s="102">
        <v>19</v>
      </c>
      <c r="AD33" s="107"/>
    </row>
    <row r="34" spans="1:30" x14ac:dyDescent="0.35">
      <c r="A34" s="95" t="s">
        <v>304</v>
      </c>
      <c r="B34" s="102">
        <f t="shared" si="1"/>
        <v>1187</v>
      </c>
      <c r="C34" s="102">
        <f t="shared" si="2"/>
        <v>692</v>
      </c>
      <c r="D34" s="102">
        <f>H34+L34+P34+T34+X34</f>
        <v>495</v>
      </c>
      <c r="E34" s="102"/>
      <c r="F34" s="102">
        <v>217</v>
      </c>
      <c r="G34" s="102">
        <v>124</v>
      </c>
      <c r="H34" s="102">
        <v>93</v>
      </c>
      <c r="I34" s="102"/>
      <c r="J34" s="102">
        <v>203</v>
      </c>
      <c r="K34" s="102">
        <v>114</v>
      </c>
      <c r="L34" s="102">
        <v>89</v>
      </c>
      <c r="M34" s="102"/>
      <c r="N34" s="102">
        <v>202</v>
      </c>
      <c r="O34" s="102">
        <v>110</v>
      </c>
      <c r="P34" s="102">
        <v>92</v>
      </c>
      <c r="Q34" s="102"/>
      <c r="R34" s="102">
        <v>369</v>
      </c>
      <c r="S34" s="102">
        <v>220</v>
      </c>
      <c r="T34" s="102">
        <v>149</v>
      </c>
      <c r="U34" s="102"/>
      <c r="V34" s="102">
        <v>195</v>
      </c>
      <c r="W34" s="102">
        <v>123</v>
      </c>
      <c r="X34" s="102">
        <v>72</v>
      </c>
      <c r="Y34" s="102"/>
      <c r="Z34" s="102">
        <v>1</v>
      </c>
      <c r="AA34" s="102">
        <v>1</v>
      </c>
      <c r="AB34" s="102" t="s">
        <v>276</v>
      </c>
      <c r="AD34" s="107"/>
    </row>
    <row r="35" spans="1:30" x14ac:dyDescent="0.35">
      <c r="A35" s="95" t="s">
        <v>305</v>
      </c>
      <c r="B35" s="102">
        <f t="shared" si="1"/>
        <v>188</v>
      </c>
      <c r="C35" s="102">
        <f t="shared" si="2"/>
        <v>121</v>
      </c>
      <c r="D35" s="102">
        <f t="shared" si="3"/>
        <v>67</v>
      </c>
      <c r="E35" s="102"/>
      <c r="F35" s="102">
        <v>45</v>
      </c>
      <c r="G35" s="102">
        <v>30</v>
      </c>
      <c r="H35" s="102">
        <v>15</v>
      </c>
      <c r="I35" s="102"/>
      <c r="J35" s="102">
        <v>25</v>
      </c>
      <c r="K35" s="102">
        <v>18</v>
      </c>
      <c r="L35" s="102">
        <v>7</v>
      </c>
      <c r="M35" s="102"/>
      <c r="N35" s="102">
        <v>49</v>
      </c>
      <c r="O35" s="102">
        <v>35</v>
      </c>
      <c r="P35" s="102">
        <v>14</v>
      </c>
      <c r="Q35" s="102"/>
      <c r="R35" s="102">
        <v>39</v>
      </c>
      <c r="S35" s="102">
        <v>21</v>
      </c>
      <c r="T35" s="102">
        <v>18</v>
      </c>
      <c r="U35" s="102"/>
      <c r="V35" s="102">
        <v>26</v>
      </c>
      <c r="W35" s="102">
        <v>14</v>
      </c>
      <c r="X35" s="102">
        <v>12</v>
      </c>
      <c r="Y35" s="102"/>
      <c r="Z35" s="102">
        <v>4</v>
      </c>
      <c r="AA35" s="102">
        <v>3</v>
      </c>
      <c r="AB35" s="102">
        <v>1</v>
      </c>
      <c r="AD35" s="107"/>
    </row>
    <row r="36" spans="1:30" x14ac:dyDescent="0.35">
      <c r="A36" s="95" t="s">
        <v>306</v>
      </c>
      <c r="B36" s="102">
        <f t="shared" si="1"/>
        <v>1443</v>
      </c>
      <c r="C36" s="102">
        <f t="shared" si="2"/>
        <v>819</v>
      </c>
      <c r="D36" s="102">
        <f t="shared" si="3"/>
        <v>624</v>
      </c>
      <c r="E36" s="102"/>
      <c r="F36" s="102">
        <v>356</v>
      </c>
      <c r="G36" s="102">
        <v>206</v>
      </c>
      <c r="H36" s="102">
        <v>150</v>
      </c>
      <c r="I36" s="102"/>
      <c r="J36" s="102">
        <v>303</v>
      </c>
      <c r="K36" s="102">
        <v>186</v>
      </c>
      <c r="L36" s="102">
        <v>117</v>
      </c>
      <c r="M36" s="102"/>
      <c r="N36" s="102">
        <v>313</v>
      </c>
      <c r="O36" s="102">
        <v>173</v>
      </c>
      <c r="P36" s="102">
        <v>140</v>
      </c>
      <c r="Q36" s="102"/>
      <c r="R36" s="102">
        <v>281</v>
      </c>
      <c r="S36" s="102">
        <v>154</v>
      </c>
      <c r="T36" s="102">
        <v>127</v>
      </c>
      <c r="U36" s="102"/>
      <c r="V36" s="102">
        <v>165</v>
      </c>
      <c r="W36" s="102">
        <v>86</v>
      </c>
      <c r="X36" s="102">
        <v>79</v>
      </c>
      <c r="Y36" s="102"/>
      <c r="Z36" s="102">
        <v>25</v>
      </c>
      <c r="AA36" s="102">
        <v>14</v>
      </c>
      <c r="AB36" s="102">
        <v>11</v>
      </c>
      <c r="AD36" s="107"/>
    </row>
    <row r="37" spans="1:30" x14ac:dyDescent="0.35">
      <c r="A37" s="95" t="s">
        <v>307</v>
      </c>
      <c r="B37" s="102">
        <f t="shared" si="1"/>
        <v>1345</v>
      </c>
      <c r="C37" s="102">
        <f t="shared" si="2"/>
        <v>775</v>
      </c>
      <c r="D37" s="102">
        <f t="shared" si="3"/>
        <v>570</v>
      </c>
      <c r="E37" s="102"/>
      <c r="F37" s="102">
        <v>294</v>
      </c>
      <c r="G37" s="102">
        <v>172</v>
      </c>
      <c r="H37" s="102">
        <f>F37-G37</f>
        <v>122</v>
      </c>
      <c r="I37" s="102"/>
      <c r="J37" s="102">
        <v>321</v>
      </c>
      <c r="K37" s="102">
        <v>176</v>
      </c>
      <c r="L37" s="102">
        <f>J37-K37</f>
        <v>145</v>
      </c>
      <c r="M37" s="102"/>
      <c r="N37" s="102">
        <v>206</v>
      </c>
      <c r="O37" s="102">
        <v>129</v>
      </c>
      <c r="P37" s="102">
        <f>N37-O37</f>
        <v>77</v>
      </c>
      <c r="Q37" s="102"/>
      <c r="R37" s="102">
        <v>281</v>
      </c>
      <c r="S37" s="102">
        <v>173</v>
      </c>
      <c r="T37" s="102">
        <f>R37-S37</f>
        <v>108</v>
      </c>
      <c r="U37" s="102"/>
      <c r="V37" s="102">
        <v>229</v>
      </c>
      <c r="W37" s="102">
        <v>119</v>
      </c>
      <c r="X37" s="102">
        <f>V37-W37</f>
        <v>110</v>
      </c>
      <c r="Y37" s="102"/>
      <c r="Z37" s="102">
        <v>14</v>
      </c>
      <c r="AA37" s="102">
        <v>6</v>
      </c>
      <c r="AB37" s="102">
        <f>Z37-AA37</f>
        <v>8</v>
      </c>
      <c r="AD37" s="107"/>
    </row>
    <row r="38" spans="1:30" ht="15" thickBot="1" x14ac:dyDescent="0.4">
      <c r="A38" s="123" t="s">
        <v>308</v>
      </c>
      <c r="B38" s="103">
        <f>F38+J38+N38+R38+V38</f>
        <v>203</v>
      </c>
      <c r="C38" s="103">
        <f>G38+K38+O38+S38+W38</f>
        <v>121</v>
      </c>
      <c r="D38" s="103">
        <f>H38+L38+P38+T38+X38</f>
        <v>82</v>
      </c>
      <c r="E38" s="103"/>
      <c r="F38" s="103">
        <v>43</v>
      </c>
      <c r="G38" s="103">
        <v>19</v>
      </c>
      <c r="H38" s="103">
        <v>24</v>
      </c>
      <c r="I38" s="103"/>
      <c r="J38" s="103">
        <v>59</v>
      </c>
      <c r="K38" s="103">
        <v>37</v>
      </c>
      <c r="L38" s="103">
        <v>22</v>
      </c>
      <c r="M38" s="103"/>
      <c r="N38" s="103">
        <v>39</v>
      </c>
      <c r="O38" s="103">
        <v>25</v>
      </c>
      <c r="P38" s="103">
        <v>14</v>
      </c>
      <c r="Q38" s="103"/>
      <c r="R38" s="103">
        <v>43</v>
      </c>
      <c r="S38" s="103">
        <v>27</v>
      </c>
      <c r="T38" s="103">
        <v>16</v>
      </c>
      <c r="U38" s="103"/>
      <c r="V38" s="103">
        <v>19</v>
      </c>
      <c r="W38" s="103">
        <v>13</v>
      </c>
      <c r="X38" s="103">
        <v>6</v>
      </c>
      <c r="Y38" s="103"/>
      <c r="Z38" s="103" t="s">
        <v>276</v>
      </c>
      <c r="AA38" s="103" t="s">
        <v>276</v>
      </c>
      <c r="AB38" s="103" t="s">
        <v>276</v>
      </c>
      <c r="AD38" s="107"/>
    </row>
    <row r="39" spans="1:30" x14ac:dyDescent="0.35">
      <c r="A39" s="223" t="s">
        <v>249</v>
      </c>
      <c r="B39" s="223"/>
      <c r="C39" s="223"/>
      <c r="D39" s="223"/>
      <c r="E39" s="223"/>
      <c r="F39" s="223"/>
      <c r="G39" s="223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3"/>
      <c r="W39" s="223"/>
      <c r="X39" s="223"/>
      <c r="Y39" s="223"/>
      <c r="Z39" s="223"/>
      <c r="AA39" s="223"/>
      <c r="AB39" s="223"/>
      <c r="AD39" s="107"/>
    </row>
    <row r="40" spans="1:30" x14ac:dyDescent="0.35">
      <c r="AD40" s="107"/>
    </row>
    <row r="41" spans="1:30" x14ac:dyDescent="0.35">
      <c r="AD41" s="107"/>
    </row>
    <row r="42" spans="1:30" x14ac:dyDescent="0.35">
      <c r="AD42" s="107"/>
    </row>
    <row r="43" spans="1:30" x14ac:dyDescent="0.35">
      <c r="AD43" s="107"/>
    </row>
    <row r="44" spans="1:30" x14ac:dyDescent="0.35">
      <c r="AD44" s="107"/>
    </row>
    <row r="45" spans="1:30" x14ac:dyDescent="0.35">
      <c r="AD45" s="107"/>
    </row>
  </sheetData>
  <mergeCells count="15">
    <mergeCell ref="AD2:AD3"/>
    <mergeCell ref="R7:T7"/>
    <mergeCell ref="V7:X7"/>
    <mergeCell ref="Z7:AB7"/>
    <mergeCell ref="A39:AB39"/>
    <mergeCell ref="A7:A8"/>
    <mergeCell ref="B7:D7"/>
    <mergeCell ref="F7:H7"/>
    <mergeCell ref="J7:L7"/>
    <mergeCell ref="N7:P7"/>
    <mergeCell ref="A1:AB1"/>
    <mergeCell ref="A2:AB2"/>
    <mergeCell ref="A3:AB3"/>
    <mergeCell ref="A4:AB4"/>
    <mergeCell ref="A5:AB5"/>
  </mergeCells>
  <hyperlinks>
    <hyperlink ref="AD2" location="INDICE!A1" display="INDICE" xr:uid="{F9DD37AB-6600-4EFE-9C1A-666AF261B678}"/>
    <hyperlink ref="AD2:AD3" location="CONTENIDO!A1" display="Contenido" xr:uid="{D812FFD9-D4F5-450C-8D03-42BF41552932}"/>
  </hyperlinks>
  <pageMargins left="0.7" right="0.7" top="0.75" bottom="0.75" header="0.3" footer="0.3"/>
  <pageSetup paperSize="9" scale="63" orientation="landscape" r:id="rId1"/>
  <ignoredErrors>
    <ignoredError sqref="B22:D22 D17:D18 D34 C26" formula="1"/>
  </ignoredError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57259-B9B1-4A70-85CB-A898C21F1A3C}">
  <sheetPr>
    <tabColor rgb="FFF2DAB1"/>
    <pageSetUpPr fitToPage="1"/>
  </sheetPr>
  <dimension ref="A1:AD45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P20" sqref="P20"/>
    </sheetView>
  </sheetViews>
  <sheetFormatPr baseColWidth="10" defaultColWidth="11.453125" defaultRowHeight="14.5" x14ac:dyDescent="0.35"/>
  <cols>
    <col min="1" max="1" width="18.54296875" style="113" customWidth="1"/>
    <col min="2" max="4" width="8.453125" customWidth="1"/>
    <col min="5" max="5" width="1.1796875" customWidth="1"/>
    <col min="6" max="8" width="8.453125" customWidth="1"/>
    <col min="9" max="9" width="1.453125" customWidth="1"/>
    <col min="10" max="12" width="8.453125" customWidth="1"/>
    <col min="13" max="13" width="2" customWidth="1"/>
    <col min="14" max="16" width="8.453125" customWidth="1"/>
    <col min="17" max="17" width="1" customWidth="1"/>
    <col min="18" max="20" width="8.453125" customWidth="1"/>
    <col min="21" max="21" width="1.1796875" customWidth="1"/>
    <col min="22" max="24" width="8.453125" customWidth="1"/>
    <col min="25" max="25" width="1.453125" customWidth="1"/>
    <col min="26" max="28" width="8.453125" customWidth="1"/>
  </cols>
  <sheetData>
    <row r="1" spans="1:30" x14ac:dyDescent="0.35">
      <c r="A1" s="230" t="s">
        <v>343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344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196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D5" s="36"/>
    </row>
    <row r="6" spans="1:30" x14ac:dyDescent="0.35">
      <c r="A6" s="124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D6" s="36"/>
    </row>
    <row r="7" spans="1:30" x14ac:dyDescent="0.35">
      <c r="A7" s="235" t="s">
        <v>281</v>
      </c>
      <c r="B7" s="229" t="s">
        <v>214</v>
      </c>
      <c r="C7" s="229"/>
      <c r="D7" s="229"/>
      <c r="E7" s="16"/>
      <c r="F7" s="229" t="s">
        <v>242</v>
      </c>
      <c r="G7" s="229"/>
      <c r="H7" s="229"/>
      <c r="I7" s="16"/>
      <c r="J7" s="229" t="s">
        <v>243</v>
      </c>
      <c r="K7" s="229"/>
      <c r="L7" s="229"/>
      <c r="M7" s="16"/>
      <c r="N7" s="229" t="s">
        <v>244</v>
      </c>
      <c r="O7" s="229"/>
      <c r="P7" s="229"/>
      <c r="Q7" s="16"/>
      <c r="R7" s="229" t="s">
        <v>246</v>
      </c>
      <c r="S7" s="229"/>
      <c r="T7" s="229"/>
      <c r="U7" s="16"/>
      <c r="V7" s="229" t="s">
        <v>247</v>
      </c>
      <c r="W7" s="229"/>
      <c r="X7" s="229"/>
      <c r="Y7" s="16"/>
      <c r="Z7" s="229" t="s">
        <v>248</v>
      </c>
      <c r="AA7" s="229"/>
      <c r="AB7" s="229"/>
      <c r="AD7" s="36"/>
    </row>
    <row r="8" spans="1:30" x14ac:dyDescent="0.35">
      <c r="A8" s="235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D8" s="36"/>
    </row>
    <row r="9" spans="1:30" s="22" customFormat="1" x14ac:dyDescent="0.35">
      <c r="A9" s="110"/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D9" s="107"/>
    </row>
    <row r="10" spans="1:30" s="22" customFormat="1" x14ac:dyDescent="0.35">
      <c r="A10" s="110" t="s">
        <v>214</v>
      </c>
      <c r="B10" s="75">
        <v>9.0241015736803689</v>
      </c>
      <c r="C10" s="75">
        <v>10.327311115408133</v>
      </c>
      <c r="D10" s="75">
        <v>7.7548735175853825</v>
      </c>
      <c r="E10" s="75"/>
      <c r="F10" s="75">
        <v>9.8960250860109937</v>
      </c>
      <c r="G10" s="75">
        <v>11.106416819921467</v>
      </c>
      <c r="H10" s="75">
        <v>8.6320105888764882</v>
      </c>
      <c r="I10" s="75"/>
      <c r="J10" s="75">
        <v>9.762932768376734</v>
      </c>
      <c r="K10" s="75">
        <v>10.875069968281045</v>
      </c>
      <c r="L10" s="75">
        <v>8.637111788672728</v>
      </c>
      <c r="M10" s="75"/>
      <c r="N10" s="75">
        <v>8.505424307505919</v>
      </c>
      <c r="O10" s="75">
        <v>9.8729522816453077</v>
      </c>
      <c r="P10" s="75">
        <v>7.1284502528113176</v>
      </c>
      <c r="Q10" s="75"/>
      <c r="R10" s="75">
        <v>11.845593324366325</v>
      </c>
      <c r="S10" s="75">
        <v>13.424082642849456</v>
      </c>
      <c r="T10" s="75">
        <v>10.356553736835426</v>
      </c>
      <c r="U10" s="75"/>
      <c r="V10" s="75">
        <v>6.3579218986753077</v>
      </c>
      <c r="W10" s="75">
        <v>7.5494421906693709</v>
      </c>
      <c r="X10" s="75">
        <v>5.286996154393961</v>
      </c>
      <c r="Y10" s="75"/>
      <c r="Z10" s="75">
        <v>2.3333333333333335</v>
      </c>
      <c r="AA10" s="75">
        <v>2.8724035608308607</v>
      </c>
      <c r="AB10" s="75">
        <v>1.886977886977887</v>
      </c>
      <c r="AD10" s="107"/>
    </row>
    <row r="11" spans="1:30" s="22" customFormat="1" x14ac:dyDescent="0.35">
      <c r="A11" s="110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D11" s="107"/>
    </row>
    <row r="12" spans="1:30" x14ac:dyDescent="0.35">
      <c r="A12" s="95" t="s">
        <v>282</v>
      </c>
      <c r="B12" s="63">
        <v>9.4671891185875783</v>
      </c>
      <c r="C12" s="63">
        <v>9.6307609379211208</v>
      </c>
      <c r="D12" s="63">
        <v>9.3027456647398843</v>
      </c>
      <c r="E12" s="63"/>
      <c r="F12" s="63">
        <v>13.429972287358771</v>
      </c>
      <c r="G12" s="63">
        <v>13.774220724515585</v>
      </c>
      <c r="H12" s="63">
        <v>13.077255071212775</v>
      </c>
      <c r="I12" s="63"/>
      <c r="J12" s="63">
        <v>9.6497175141242941</v>
      </c>
      <c r="K12" s="63">
        <v>9.6423721140787695</v>
      </c>
      <c r="L12" s="63">
        <v>9.6570397111913362</v>
      </c>
      <c r="M12" s="63"/>
      <c r="N12" s="63">
        <v>9.3682955899880813</v>
      </c>
      <c r="O12" s="63">
        <v>9.0435606060606055</v>
      </c>
      <c r="P12" s="63">
        <v>9.6975516082573208</v>
      </c>
      <c r="Q12" s="63"/>
      <c r="R12" s="63">
        <v>10.425374969264814</v>
      </c>
      <c r="S12" s="63">
        <v>10.276296655356278</v>
      </c>
      <c r="T12" s="63">
        <v>10.578842315369261</v>
      </c>
      <c r="U12" s="63"/>
      <c r="V12" s="63">
        <v>5.7392224279291195</v>
      </c>
      <c r="W12" s="63">
        <v>6.6239316239316244</v>
      </c>
      <c r="X12" s="63">
        <v>4.871660555264536</v>
      </c>
      <c r="Y12" s="63"/>
      <c r="Z12" s="63">
        <v>1.053639846743295</v>
      </c>
      <c r="AA12" s="63">
        <v>0.99800399201596801</v>
      </c>
      <c r="AB12" s="63">
        <v>1.1049723756906076</v>
      </c>
      <c r="AD12" s="22"/>
    </row>
    <row r="13" spans="1:30" x14ac:dyDescent="0.35">
      <c r="A13" s="95" t="s">
        <v>283</v>
      </c>
      <c r="B13" s="63">
        <v>7.0070862859524796</v>
      </c>
      <c r="C13" s="63">
        <v>7.7083333333333339</v>
      </c>
      <c r="D13" s="63">
        <v>6.3052543786488737</v>
      </c>
      <c r="E13" s="63"/>
      <c r="F13" s="63">
        <v>8.3746775153800357</v>
      </c>
      <c r="G13" s="63">
        <v>9.1437427353738858</v>
      </c>
      <c r="H13" s="63">
        <v>7.5671277461350686</v>
      </c>
      <c r="I13" s="63"/>
      <c r="J13" s="63">
        <v>6.7774936061381075</v>
      </c>
      <c r="K13" s="63">
        <v>7.4261603375527425</v>
      </c>
      <c r="L13" s="63">
        <v>6.1154177433247199</v>
      </c>
      <c r="M13" s="63"/>
      <c r="N13" s="63">
        <v>7.1245733788395906</v>
      </c>
      <c r="O13" s="63">
        <v>8.153973509933774</v>
      </c>
      <c r="P13" s="63">
        <v>6.029929577464789</v>
      </c>
      <c r="Q13" s="63"/>
      <c r="R13" s="63">
        <v>10.456960680127523</v>
      </c>
      <c r="S13" s="63">
        <v>10.824742268041238</v>
      </c>
      <c r="T13" s="63">
        <v>10.096760622633571</v>
      </c>
      <c r="U13" s="63"/>
      <c r="V13" s="63">
        <v>2.7125211915718093</v>
      </c>
      <c r="W13" s="63">
        <v>3.1062124248496992</v>
      </c>
      <c r="X13" s="63">
        <v>2.3441162681669012</v>
      </c>
      <c r="Y13" s="63"/>
      <c r="Z13" s="63">
        <v>0.40705563093622793</v>
      </c>
      <c r="AA13" s="63">
        <v>0.64724919093851141</v>
      </c>
      <c r="AB13" s="63">
        <v>0.23364485981308408</v>
      </c>
    </row>
    <row r="14" spans="1:30" x14ac:dyDescent="0.35">
      <c r="A14" s="95" t="s">
        <v>284</v>
      </c>
      <c r="B14" s="63">
        <v>11.281661875576287</v>
      </c>
      <c r="C14" s="63">
        <v>12.668433841396068</v>
      </c>
      <c r="D14" s="63">
        <v>9.9435148673132261</v>
      </c>
      <c r="E14" s="63"/>
      <c r="F14" s="63">
        <v>14.187751241428234</v>
      </c>
      <c r="G14" s="63">
        <v>15.765561108587006</v>
      </c>
      <c r="H14" s="63">
        <v>12.47534516765286</v>
      </c>
      <c r="I14" s="63"/>
      <c r="J14" s="63">
        <v>10.089503661513426</v>
      </c>
      <c r="K14" s="63">
        <v>10.364886303543098</v>
      </c>
      <c r="L14" s="63">
        <v>9.799554565701559</v>
      </c>
      <c r="M14" s="63"/>
      <c r="N14" s="63">
        <v>11.161345012715456</v>
      </c>
      <c r="O14" s="63">
        <v>12.036508841985167</v>
      </c>
      <c r="P14" s="63">
        <v>10.302351623740201</v>
      </c>
      <c r="Q14" s="63"/>
      <c r="R14" s="63">
        <v>11.805555555555555</v>
      </c>
      <c r="S14" s="63">
        <v>13.799177921315325</v>
      </c>
      <c r="T14" s="63">
        <v>10.015814443858725</v>
      </c>
      <c r="U14" s="63"/>
      <c r="V14" s="63">
        <v>10.129776496034607</v>
      </c>
      <c r="W14" s="63">
        <v>11.968503937007874</v>
      </c>
      <c r="X14" s="63">
        <v>8.5771276595744688</v>
      </c>
      <c r="Y14" s="63"/>
      <c r="Z14" s="63">
        <v>1.1513157894736841</v>
      </c>
      <c r="AA14" s="63">
        <v>2.5423728813559325</v>
      </c>
      <c r="AB14" s="63">
        <v>0.26881720430107531</v>
      </c>
    </row>
    <row r="15" spans="1:30" x14ac:dyDescent="0.35">
      <c r="A15" s="95" t="s">
        <v>285</v>
      </c>
      <c r="B15" s="63">
        <v>10.54397316079559</v>
      </c>
      <c r="C15" s="63">
        <v>12.04585822703052</v>
      </c>
      <c r="D15" s="63">
        <v>9.0736642428074603</v>
      </c>
      <c r="E15" s="63"/>
      <c r="F15" s="63">
        <v>12.625507370220038</v>
      </c>
      <c r="G15" s="63">
        <v>14.086883171657528</v>
      </c>
      <c r="H15" s="63">
        <v>11.125541125541126</v>
      </c>
      <c r="I15" s="63"/>
      <c r="J15" s="63">
        <v>12.547785023611425</v>
      </c>
      <c r="K15" s="63">
        <v>13.538461538461538</v>
      </c>
      <c r="L15" s="63">
        <v>11.510128913443831</v>
      </c>
      <c r="M15" s="63"/>
      <c r="N15" s="63">
        <v>9.4661767884158206</v>
      </c>
      <c r="O15" s="63">
        <v>10.894097222222223</v>
      </c>
      <c r="P15" s="63">
        <v>8.0499354283254423</v>
      </c>
      <c r="Q15" s="63"/>
      <c r="R15" s="63">
        <v>14.108858057630735</v>
      </c>
      <c r="S15" s="63">
        <v>15.807560137457044</v>
      </c>
      <c r="T15" s="63">
        <v>12.431056427662282</v>
      </c>
      <c r="U15" s="63"/>
      <c r="V15" s="63">
        <v>7.1922544951590588</v>
      </c>
      <c r="W15" s="63">
        <v>8.7332053742802298</v>
      </c>
      <c r="X15" s="63">
        <v>5.7675244010647742</v>
      </c>
      <c r="Y15" s="63"/>
      <c r="Z15" s="63">
        <v>3.5398230088495577</v>
      </c>
      <c r="AA15" s="63">
        <v>4.78515625</v>
      </c>
      <c r="AB15" s="63">
        <v>2.5080906148867315</v>
      </c>
    </row>
    <row r="16" spans="1:30" x14ac:dyDescent="0.35">
      <c r="A16" s="95" t="s">
        <v>286</v>
      </c>
      <c r="B16" s="63">
        <v>4.0641004460598049</v>
      </c>
      <c r="C16" s="63">
        <v>5.5787111253606927</v>
      </c>
      <c r="D16" s="63">
        <v>2.4539877300613497</v>
      </c>
      <c r="E16" s="63"/>
      <c r="F16" s="63">
        <v>3.0567685589519651</v>
      </c>
      <c r="G16" s="63">
        <v>3.536977491961415</v>
      </c>
      <c r="H16" s="63">
        <v>2.4856596558317401</v>
      </c>
      <c r="I16" s="63"/>
      <c r="J16" s="63">
        <v>4.2132416165090278</v>
      </c>
      <c r="K16" s="63">
        <v>5.930807248764415</v>
      </c>
      <c r="L16" s="63">
        <v>2.3381294964028778</v>
      </c>
      <c r="M16" s="63"/>
      <c r="N16" s="63">
        <v>4.0796963946869065</v>
      </c>
      <c r="O16" s="63">
        <v>5.3308823529411766</v>
      </c>
      <c r="P16" s="63">
        <v>2.7450980392156863</v>
      </c>
      <c r="Q16" s="63"/>
      <c r="R16" s="63">
        <v>7.2742474916387954</v>
      </c>
      <c r="S16" s="63">
        <v>10.299003322259136</v>
      </c>
      <c r="T16" s="63">
        <v>4.2087542087542094</v>
      </c>
      <c r="U16" s="63"/>
      <c r="V16" s="63">
        <v>2.3255813953488373</v>
      </c>
      <c r="W16" s="63">
        <v>3.3519553072625698</v>
      </c>
      <c r="X16" s="63">
        <v>1.3011152416356877</v>
      </c>
      <c r="Y16" s="63"/>
      <c r="Z16" s="63">
        <v>1.6666666666666667</v>
      </c>
      <c r="AA16" s="63">
        <v>3.3816425120772946</v>
      </c>
      <c r="AB16" s="63">
        <v>0</v>
      </c>
    </row>
    <row r="17" spans="1:30" x14ac:dyDescent="0.35">
      <c r="A17" s="95" t="s">
        <v>287</v>
      </c>
      <c r="B17" s="63">
        <v>7.1189100506455523</v>
      </c>
      <c r="C17" s="63">
        <v>8.9035087719298254</v>
      </c>
      <c r="D17" s="63">
        <v>5.41858197520546</v>
      </c>
      <c r="E17" s="63"/>
      <c r="F17" s="63">
        <v>4.9961568024596463</v>
      </c>
      <c r="G17" s="63">
        <v>5.6179775280898872</v>
      </c>
      <c r="H17" s="63">
        <v>4.3409629044988165</v>
      </c>
      <c r="I17" s="63"/>
      <c r="J17" s="63">
        <v>6.2695924764890272</v>
      </c>
      <c r="K17" s="63">
        <v>8.440514469453376</v>
      </c>
      <c r="L17" s="63">
        <v>4.2048929663608563</v>
      </c>
      <c r="M17" s="63"/>
      <c r="N17" s="63">
        <v>7.245827010622155</v>
      </c>
      <c r="O17" s="63">
        <v>10.264150943396226</v>
      </c>
      <c r="P17" s="63">
        <v>4.195270785659801</v>
      </c>
      <c r="Q17" s="63"/>
      <c r="R17" s="63">
        <v>11.660415956358678</v>
      </c>
      <c r="S17" s="63">
        <v>13.224893917963223</v>
      </c>
      <c r="T17" s="63">
        <v>10.204081632653061</v>
      </c>
      <c r="U17" s="63"/>
      <c r="V17" s="63">
        <v>5.7153392330383479</v>
      </c>
      <c r="W17" s="63">
        <v>7.1706936866718625</v>
      </c>
      <c r="X17" s="63">
        <v>4.4086773967809654</v>
      </c>
      <c r="Y17" s="63"/>
      <c r="Z17" s="63">
        <v>3.4246575342465753</v>
      </c>
      <c r="AA17" s="63">
        <v>5.8577405857740583</v>
      </c>
      <c r="AB17" s="63">
        <v>1.7391304347826086</v>
      </c>
    </row>
    <row r="18" spans="1:30" x14ac:dyDescent="0.35">
      <c r="A18" s="95" t="s">
        <v>288</v>
      </c>
      <c r="B18" s="63">
        <v>2.7683997299122214</v>
      </c>
      <c r="C18" s="63">
        <v>3.4459459459459461</v>
      </c>
      <c r="D18" s="63">
        <v>2.0917678812415654</v>
      </c>
      <c r="E18" s="63"/>
      <c r="F18" s="63">
        <v>3.0252100840336134</v>
      </c>
      <c r="G18" s="63">
        <v>2.912621359223301</v>
      </c>
      <c r="H18" s="63">
        <v>3.1468531468531471</v>
      </c>
      <c r="I18" s="63"/>
      <c r="J18" s="63">
        <v>2</v>
      </c>
      <c r="K18" s="63">
        <v>2</v>
      </c>
      <c r="L18" s="63">
        <v>2</v>
      </c>
      <c r="M18" s="63"/>
      <c r="N18" s="63">
        <v>2.6639344262295079</v>
      </c>
      <c r="O18" s="63">
        <v>4.2857142857142856</v>
      </c>
      <c r="P18" s="63">
        <v>0.48076923076923078</v>
      </c>
      <c r="Q18" s="63"/>
      <c r="R18" s="63">
        <v>3.8226299694189598</v>
      </c>
      <c r="S18" s="63">
        <v>4.5454545454545459</v>
      </c>
      <c r="T18" s="63">
        <v>3.0864197530864197</v>
      </c>
      <c r="U18" s="63"/>
      <c r="V18" s="63">
        <v>2</v>
      </c>
      <c r="W18" s="63">
        <v>1.8518518518518516</v>
      </c>
      <c r="X18" s="63">
        <v>2.112676056338028</v>
      </c>
      <c r="Y18" s="63"/>
      <c r="Z18" s="63">
        <v>2.666666666666667</v>
      </c>
      <c r="AA18" s="63">
        <v>6.3157894736842106</v>
      </c>
      <c r="AB18" s="63" t="s">
        <v>276</v>
      </c>
    </row>
    <row r="19" spans="1:30" x14ac:dyDescent="0.35">
      <c r="A19" s="95" t="s">
        <v>289</v>
      </c>
      <c r="B19" s="63">
        <v>10.711061256873956</v>
      </c>
      <c r="C19" s="63">
        <v>11.603028308097432</v>
      </c>
      <c r="D19" s="63">
        <v>9.8237188233367903</v>
      </c>
      <c r="E19" s="63"/>
      <c r="F19" s="63">
        <v>13.708399366085578</v>
      </c>
      <c r="G19" s="63">
        <v>14.59205020920502</v>
      </c>
      <c r="H19" s="63">
        <v>12.806830309498398</v>
      </c>
      <c r="I19" s="63"/>
      <c r="J19" s="63">
        <v>11.914305459571526</v>
      </c>
      <c r="K19" s="63">
        <v>11.984021304926765</v>
      </c>
      <c r="L19" s="63">
        <v>11.839080459770116</v>
      </c>
      <c r="M19" s="63"/>
      <c r="N19" s="63">
        <v>10.441220912662436</v>
      </c>
      <c r="O19" s="63">
        <v>12.092882991556092</v>
      </c>
      <c r="P19" s="63">
        <v>8.7825560266505143</v>
      </c>
      <c r="Q19" s="63"/>
      <c r="R19" s="63">
        <v>12.411678442874283</v>
      </c>
      <c r="S19" s="63">
        <v>13.139885026006024</v>
      </c>
      <c r="T19" s="63">
        <v>11.72037422037422</v>
      </c>
      <c r="U19" s="63"/>
      <c r="V19" s="63">
        <v>6.0616153205661956</v>
      </c>
      <c r="W19" s="63">
        <v>7.0836212854181069</v>
      </c>
      <c r="X19" s="63">
        <v>5.110896817743491</v>
      </c>
      <c r="Y19" s="63"/>
      <c r="Z19" s="63">
        <v>1.7901234567901234</v>
      </c>
      <c r="AA19" s="63">
        <v>2.6717557251908395</v>
      </c>
      <c r="AB19" s="63">
        <v>0.95923261390887282</v>
      </c>
    </row>
    <row r="20" spans="1:30" x14ac:dyDescent="0.35">
      <c r="A20" s="95" t="s">
        <v>290</v>
      </c>
      <c r="B20" s="63">
        <v>6.7200684847743677</v>
      </c>
      <c r="C20" s="63">
        <v>8.0969195178375752</v>
      </c>
      <c r="D20" s="63">
        <v>5.3310404127257094</v>
      </c>
      <c r="E20" s="63"/>
      <c r="F20" s="63">
        <v>7.0595457335788829</v>
      </c>
      <c r="G20" s="63">
        <v>8.5849615156897574</v>
      </c>
      <c r="H20" s="63">
        <v>5.4174633524537921</v>
      </c>
      <c r="I20" s="63"/>
      <c r="J20" s="63">
        <v>6.9367710251688157</v>
      </c>
      <c r="K20" s="63">
        <v>7.5887392900856794</v>
      </c>
      <c r="L20" s="63">
        <v>6.2807881773399021</v>
      </c>
      <c r="M20" s="63"/>
      <c r="N20" s="63">
        <v>6.4098413726124956</v>
      </c>
      <c r="O20" s="63">
        <v>7.4842767295597481</v>
      </c>
      <c r="P20" s="63">
        <v>5.2701801200800533</v>
      </c>
      <c r="Q20" s="63"/>
      <c r="R20" s="63">
        <v>7.9468150896722323</v>
      </c>
      <c r="S20" s="63">
        <v>9.3943139678615584</v>
      </c>
      <c r="T20" s="63">
        <v>6.4975247524752477</v>
      </c>
      <c r="U20" s="63"/>
      <c r="V20" s="63">
        <v>5.8561643835616444</v>
      </c>
      <c r="W20" s="63">
        <v>8.1061692969870869</v>
      </c>
      <c r="X20" s="63">
        <v>3.800786369593709</v>
      </c>
      <c r="Y20" s="63"/>
      <c r="Z20" s="63">
        <v>2.8571428571428572</v>
      </c>
      <c r="AA20" s="63">
        <v>4.1666666666666661</v>
      </c>
      <c r="AB20" s="63">
        <v>1.6286644951140066</v>
      </c>
    </row>
    <row r="21" spans="1:30" x14ac:dyDescent="0.35">
      <c r="A21" s="95" t="s">
        <v>291</v>
      </c>
      <c r="B21" s="63">
        <v>9.1832229580573959</v>
      </c>
      <c r="C21" s="63">
        <v>11.01414384592236</v>
      </c>
      <c r="D21" s="63">
        <v>7.4308755760368665</v>
      </c>
      <c r="E21" s="63"/>
      <c r="F21" s="63">
        <v>10.256410256410255</v>
      </c>
      <c r="G21" s="63">
        <v>12.185430463576159</v>
      </c>
      <c r="H21" s="63">
        <v>8.2166199813258629</v>
      </c>
      <c r="I21" s="63"/>
      <c r="J21" s="63">
        <v>12.840071192473939</v>
      </c>
      <c r="K21" s="63">
        <v>14.049172102358254</v>
      </c>
      <c r="L21" s="63">
        <v>11.597938144329897</v>
      </c>
      <c r="M21" s="63"/>
      <c r="N21" s="63">
        <v>8.3728278041074251</v>
      </c>
      <c r="O21" s="63">
        <v>10.761154855643044</v>
      </c>
      <c r="P21" s="63">
        <v>5.969360802958267</v>
      </c>
      <c r="Q21" s="63"/>
      <c r="R21" s="63">
        <v>9.3435680254102706</v>
      </c>
      <c r="S21" s="63">
        <v>12.343572241183162</v>
      </c>
      <c r="T21" s="63">
        <v>6.7326732673267333</v>
      </c>
      <c r="U21" s="63"/>
      <c r="V21" s="63">
        <v>6.4122137404580153</v>
      </c>
      <c r="W21" s="63">
        <v>6.7909454061251662</v>
      </c>
      <c r="X21" s="63">
        <v>6.091370558375635</v>
      </c>
      <c r="Y21" s="63"/>
      <c r="Z21" s="63">
        <v>2.8475711892797317</v>
      </c>
      <c r="AA21" s="63">
        <v>3.296703296703297</v>
      </c>
      <c r="AB21" s="63">
        <v>2.4691358024691357</v>
      </c>
    </row>
    <row r="22" spans="1:30" x14ac:dyDescent="0.35">
      <c r="A22" s="95" t="s">
        <v>292</v>
      </c>
      <c r="B22" s="63">
        <v>8.5212628865979383</v>
      </c>
      <c r="C22" s="63">
        <v>11.008569545154911</v>
      </c>
      <c r="D22" s="63">
        <v>6.143667296786389</v>
      </c>
      <c r="E22" s="63"/>
      <c r="F22" s="63">
        <v>10.75120606478291</v>
      </c>
      <c r="G22" s="63">
        <v>13.157894736842104</v>
      </c>
      <c r="H22" s="63">
        <v>8.1041968162083933</v>
      </c>
      <c r="I22" s="63"/>
      <c r="J22" s="63">
        <v>10.310077519379846</v>
      </c>
      <c r="K22" s="63">
        <v>13.344051446945338</v>
      </c>
      <c r="L22" s="63">
        <v>7.4850299401197598</v>
      </c>
      <c r="M22" s="63"/>
      <c r="N22" s="63">
        <v>9.1993185689948902</v>
      </c>
      <c r="O22" s="63">
        <v>11.86161449752883</v>
      </c>
      <c r="P22" s="63">
        <v>6.3492063492063489</v>
      </c>
      <c r="Q22" s="63"/>
      <c r="R22" s="63">
        <v>9.0659340659340657</v>
      </c>
      <c r="S22" s="63">
        <v>11.003861003861005</v>
      </c>
      <c r="T22" s="63">
        <v>7.3170731707317067</v>
      </c>
      <c r="U22" s="63"/>
      <c r="V22" s="63">
        <v>3.6383682469680267</v>
      </c>
      <c r="W22" s="63">
        <v>5.3140096618357484</v>
      </c>
      <c r="X22" s="63">
        <v>2.2312373225152129</v>
      </c>
      <c r="Y22" s="63"/>
      <c r="Z22" s="63" t="s">
        <v>276</v>
      </c>
      <c r="AA22" s="63" t="s">
        <v>276</v>
      </c>
      <c r="AB22" s="63" t="s">
        <v>276</v>
      </c>
    </row>
    <row r="23" spans="1:30" x14ac:dyDescent="0.35">
      <c r="A23" s="122" t="s">
        <v>293</v>
      </c>
      <c r="B23" s="63">
        <v>12.229760289461781</v>
      </c>
      <c r="C23" s="63">
        <v>13.250819075354933</v>
      </c>
      <c r="D23" s="63">
        <v>11.221003416651682</v>
      </c>
      <c r="E23" s="63"/>
      <c r="F23" s="63">
        <v>11.996308828052907</v>
      </c>
      <c r="G23" s="63">
        <v>13.301521025946913</v>
      </c>
      <c r="H23" s="63">
        <v>10.606541759288662</v>
      </c>
      <c r="I23" s="63"/>
      <c r="J23" s="63">
        <v>14.008725157537565</v>
      </c>
      <c r="K23" s="63">
        <v>13.926940639269406</v>
      </c>
      <c r="L23" s="63">
        <v>14.089016970861351</v>
      </c>
      <c r="M23" s="63"/>
      <c r="N23" s="63">
        <v>11.224170319348779</v>
      </c>
      <c r="O23" s="63">
        <v>12.422552664188352</v>
      </c>
      <c r="P23" s="63">
        <v>10</v>
      </c>
      <c r="Q23" s="63"/>
      <c r="R23" s="63">
        <v>19.023668639053255</v>
      </c>
      <c r="S23" s="63">
        <v>20.577507598784194</v>
      </c>
      <c r="T23" s="63">
        <v>17.550432276657059</v>
      </c>
      <c r="U23" s="63"/>
      <c r="V23" s="63">
        <v>6.5755320989790613</v>
      </c>
      <c r="W23" s="63">
        <v>7.6704545454545459</v>
      </c>
      <c r="X23" s="63">
        <v>5.5349308133648325</v>
      </c>
      <c r="Y23" s="63"/>
      <c r="Z23" s="63">
        <v>1.680672268907563</v>
      </c>
      <c r="AA23" s="63">
        <v>2.3319615912208507</v>
      </c>
      <c r="AB23" s="63">
        <v>1.1002444987775062</v>
      </c>
    </row>
    <row r="24" spans="1:30" x14ac:dyDescent="0.35">
      <c r="A24" s="95" t="s">
        <v>294</v>
      </c>
      <c r="B24" s="63">
        <v>9.1926559356136828</v>
      </c>
      <c r="C24" s="63">
        <v>10.322745901639344</v>
      </c>
      <c r="D24" s="63">
        <v>8.1027667984189726</v>
      </c>
      <c r="E24" s="63"/>
      <c r="F24" s="63">
        <v>9.4972067039106136</v>
      </c>
      <c r="G24" s="63">
        <v>9.7989949748743719</v>
      </c>
      <c r="H24" s="63">
        <v>9.2024539877300615</v>
      </c>
      <c r="I24" s="63"/>
      <c r="J24" s="63">
        <v>7.4550128534704374</v>
      </c>
      <c r="K24" s="63">
        <v>7.6726342710997448</v>
      </c>
      <c r="L24" s="63">
        <v>7.2351421188630489</v>
      </c>
      <c r="M24" s="63"/>
      <c r="N24" s="63">
        <v>6.6580478345184231</v>
      </c>
      <c r="O24" s="63">
        <v>8.3676268861454037</v>
      </c>
      <c r="P24" s="63">
        <v>5.1344743276283618</v>
      </c>
      <c r="Q24" s="63"/>
      <c r="R24" s="63">
        <v>14.185303514376995</v>
      </c>
      <c r="S24" s="63">
        <v>16.855345911949684</v>
      </c>
      <c r="T24" s="63">
        <v>11.428571428571429</v>
      </c>
      <c r="U24" s="63"/>
      <c r="V24" s="63">
        <v>7.071380920613743</v>
      </c>
      <c r="W24" s="63">
        <v>7.4792243767313016</v>
      </c>
      <c r="X24" s="63">
        <v>6.6924066924066921</v>
      </c>
      <c r="Y24" s="63"/>
      <c r="Z24" s="63">
        <v>17.816091954022991</v>
      </c>
      <c r="AA24" s="63">
        <v>20</v>
      </c>
      <c r="AB24" s="63">
        <v>15.957446808510639</v>
      </c>
    </row>
    <row r="25" spans="1:30" x14ac:dyDescent="0.35">
      <c r="A25" s="95" t="s">
        <v>295</v>
      </c>
      <c r="B25" s="63">
        <v>6.427927347674868</v>
      </c>
      <c r="C25" s="63">
        <v>7.590416206739822</v>
      </c>
      <c r="D25" s="63">
        <v>5.2840074116669866</v>
      </c>
      <c r="E25" s="63"/>
      <c r="F25" s="63">
        <v>6.7791164658634537</v>
      </c>
      <c r="G25" s="63">
        <v>7.4026392018023817</v>
      </c>
      <c r="H25" s="63">
        <v>6.1577934573444519</v>
      </c>
      <c r="I25" s="63"/>
      <c r="J25" s="63">
        <v>8.2408874801901746</v>
      </c>
      <c r="K25" s="63">
        <v>9.7261235955056176</v>
      </c>
      <c r="L25" s="63">
        <v>6.7467326033203809</v>
      </c>
      <c r="M25" s="63"/>
      <c r="N25" s="63">
        <v>5.2434456928838955</v>
      </c>
      <c r="O25" s="63">
        <v>6.0929432013769365</v>
      </c>
      <c r="P25" s="63">
        <v>4.4122600202088247</v>
      </c>
      <c r="Q25" s="63"/>
      <c r="R25" s="63">
        <v>9.3064231939772544</v>
      </c>
      <c r="S25" s="63">
        <v>11.192602040816327</v>
      </c>
      <c r="T25" s="63">
        <v>7.4026392018023817</v>
      </c>
      <c r="U25" s="63"/>
      <c r="V25" s="63">
        <v>3.6429215509467991</v>
      </c>
      <c r="W25" s="63">
        <v>4.6674016905549429</v>
      </c>
      <c r="X25" s="63">
        <v>2.6558073654390935</v>
      </c>
      <c r="Y25" s="63"/>
      <c r="Z25" s="63">
        <v>1.0094212651413188</v>
      </c>
      <c r="AA25" s="63">
        <v>1.0233918128654971</v>
      </c>
      <c r="AB25" s="63">
        <v>0.99750623441396502</v>
      </c>
    </row>
    <row r="26" spans="1:30" x14ac:dyDescent="0.35">
      <c r="A26" s="95" t="s">
        <v>296</v>
      </c>
      <c r="B26" s="63">
        <v>9.387755102040817</v>
      </c>
      <c r="C26" s="63">
        <v>10.688000000000001</v>
      </c>
      <c r="D26" s="63">
        <v>8.2234957020057298</v>
      </c>
      <c r="E26" s="63"/>
      <c r="F26" s="63">
        <v>9.1408934707903775</v>
      </c>
      <c r="G26" s="63">
        <v>11.081081081081082</v>
      </c>
      <c r="H26" s="63">
        <v>7.1328671328671325</v>
      </c>
      <c r="I26" s="63"/>
      <c r="J26" s="63">
        <v>7.8740157480314963</v>
      </c>
      <c r="K26" s="63">
        <v>9.9485420240137223</v>
      </c>
      <c r="L26" s="63">
        <v>6.1135371179039302</v>
      </c>
      <c r="M26" s="63"/>
      <c r="N26" s="63">
        <v>8.4485407066052236</v>
      </c>
      <c r="O26" s="63">
        <v>9.1954022988505741</v>
      </c>
      <c r="P26" s="63">
        <v>7.7922077922077921</v>
      </c>
      <c r="Q26" s="63"/>
      <c r="R26" s="63">
        <v>12.41635687732342</v>
      </c>
      <c r="S26" s="63">
        <v>13.968253968253968</v>
      </c>
      <c r="T26" s="63">
        <v>11.048951048951048</v>
      </c>
      <c r="U26" s="63"/>
      <c r="V26" s="63">
        <v>9.5818815331010452</v>
      </c>
      <c r="W26" s="63">
        <v>9.5602294455066925</v>
      </c>
      <c r="X26" s="63">
        <v>9.6</v>
      </c>
      <c r="Y26" s="63"/>
      <c r="Z26" s="63">
        <v>1.0526315789473684</v>
      </c>
      <c r="AA26" s="63">
        <v>0</v>
      </c>
      <c r="AB26" s="63">
        <v>1.8181818181818181</v>
      </c>
    </row>
    <row r="27" spans="1:30" x14ac:dyDescent="0.35">
      <c r="A27" s="95" t="s">
        <v>297</v>
      </c>
      <c r="B27" s="63">
        <v>12.595979639375376</v>
      </c>
      <c r="C27" s="63">
        <v>15.052990838871924</v>
      </c>
      <c r="D27" s="63">
        <v>10.325365205843294</v>
      </c>
      <c r="E27" s="63"/>
      <c r="F27" s="63">
        <v>13.624894869638352</v>
      </c>
      <c r="G27" s="63">
        <v>15.340442986054143</v>
      </c>
      <c r="H27" s="63">
        <v>11.820534943917171</v>
      </c>
      <c r="I27" s="63"/>
      <c r="J27" s="63">
        <v>12.222222222222221</v>
      </c>
      <c r="K27" s="63">
        <v>15.131022823330515</v>
      </c>
      <c r="L27" s="63">
        <v>9.4627105052125096</v>
      </c>
      <c r="M27" s="63"/>
      <c r="N27" s="63">
        <v>14.006366530241019</v>
      </c>
      <c r="O27" s="63">
        <v>15.76402321083172</v>
      </c>
      <c r="P27" s="63">
        <v>12.446351931330472</v>
      </c>
      <c r="Q27" s="63"/>
      <c r="R27" s="63">
        <v>14.421768707482993</v>
      </c>
      <c r="S27" s="63">
        <v>16.906820365033621</v>
      </c>
      <c r="T27" s="63">
        <v>12.199312714776632</v>
      </c>
      <c r="U27" s="63"/>
      <c r="V27" s="63">
        <v>10.428211586901764</v>
      </c>
      <c r="W27" s="63">
        <v>14.413407821229049</v>
      </c>
      <c r="X27" s="63">
        <v>7.1559633027522942</v>
      </c>
      <c r="Y27" s="63"/>
      <c r="Z27" s="63">
        <v>1.5228426395939088</v>
      </c>
      <c r="AA27" s="63">
        <v>2.0512820512820511</v>
      </c>
      <c r="AB27" s="63">
        <v>1.0050251256281406</v>
      </c>
    </row>
    <row r="28" spans="1:30" x14ac:dyDescent="0.35">
      <c r="A28" s="95" t="s">
        <v>298</v>
      </c>
      <c r="B28" s="63">
        <v>6.3788467284135049</v>
      </c>
      <c r="C28" s="63">
        <v>7.566585956416465</v>
      </c>
      <c r="D28" s="63">
        <v>5.221238938053097</v>
      </c>
      <c r="E28" s="63"/>
      <c r="F28" s="63">
        <v>4.7933884297520661</v>
      </c>
      <c r="G28" s="63">
        <v>6.0897435897435894</v>
      </c>
      <c r="H28" s="63">
        <v>3.4129692832764507</v>
      </c>
      <c r="I28" s="63"/>
      <c r="J28" s="63">
        <v>4.9372384937238492</v>
      </c>
      <c r="K28" s="63">
        <v>5.833333333333333</v>
      </c>
      <c r="L28" s="63">
        <v>4.0336134453781511</v>
      </c>
      <c r="M28" s="63"/>
      <c r="N28" s="63">
        <v>7.2566371681415927</v>
      </c>
      <c r="O28" s="63">
        <v>9.8275862068965516</v>
      </c>
      <c r="P28" s="63">
        <v>4.5454545454545459</v>
      </c>
      <c r="Q28" s="63"/>
      <c r="R28" s="63">
        <v>9.2739036664270298</v>
      </c>
      <c r="S28" s="63">
        <v>10.625909752547306</v>
      </c>
      <c r="T28" s="63">
        <v>7.9545454545454541</v>
      </c>
      <c r="U28" s="63"/>
      <c r="V28" s="63">
        <v>5.4873054873054876</v>
      </c>
      <c r="W28" s="63">
        <v>5.4844606946983543</v>
      </c>
      <c r="X28" s="63">
        <v>5.4896142433234418</v>
      </c>
      <c r="Y28" s="63"/>
      <c r="Z28" s="63">
        <v>5.8500914076782449</v>
      </c>
      <c r="AA28" s="63">
        <v>6.3909774436090219</v>
      </c>
      <c r="AB28" s="63">
        <v>5.3380782918149468</v>
      </c>
    </row>
    <row r="29" spans="1:30" x14ac:dyDescent="0.35">
      <c r="A29" s="95" t="s">
        <v>299</v>
      </c>
      <c r="B29" s="63">
        <v>4.2524433354127682</v>
      </c>
      <c r="C29" s="63">
        <v>5.3080366659560863</v>
      </c>
      <c r="D29" s="63">
        <v>3.2474122183884715</v>
      </c>
      <c r="E29" s="63"/>
      <c r="F29" s="63">
        <v>4.9224184055644731</v>
      </c>
      <c r="G29" s="63">
        <v>5.6224899598393572</v>
      </c>
      <c r="H29" s="63">
        <v>4.1237113402061851</v>
      </c>
      <c r="I29" s="63"/>
      <c r="J29" s="63">
        <v>4.3931905546403076</v>
      </c>
      <c r="K29" s="63">
        <v>5.3631284916201114</v>
      </c>
      <c r="L29" s="63">
        <v>3.455723542116631</v>
      </c>
      <c r="M29" s="63"/>
      <c r="N29" s="63">
        <v>3.2497149372862029</v>
      </c>
      <c r="O29" s="63">
        <v>4.925544100801833</v>
      </c>
      <c r="P29" s="63">
        <v>1.5891032917139614</v>
      </c>
      <c r="Q29" s="63"/>
      <c r="R29" s="63">
        <v>6.611993849308047</v>
      </c>
      <c r="S29" s="63">
        <v>8.271474019088016</v>
      </c>
      <c r="T29" s="63">
        <v>5.0595238095238093</v>
      </c>
      <c r="U29" s="63"/>
      <c r="V29" s="63">
        <v>2.8678304239401498</v>
      </c>
      <c r="W29" s="63">
        <v>2.9850746268656714</v>
      </c>
      <c r="X29" s="63">
        <v>2.7681660899653981</v>
      </c>
      <c r="Y29" s="63"/>
      <c r="Z29" s="63">
        <v>0.80775444264943452</v>
      </c>
      <c r="AA29" s="63">
        <v>0.80971659919028338</v>
      </c>
      <c r="AB29" s="63">
        <v>0.80645161290322576</v>
      </c>
    </row>
    <row r="30" spans="1:30" x14ac:dyDescent="0.35">
      <c r="A30" s="95" t="s">
        <v>300</v>
      </c>
      <c r="B30" s="63">
        <v>12.132734185966125</v>
      </c>
      <c r="C30" s="63">
        <v>14.64594127806563</v>
      </c>
      <c r="D30" s="63">
        <v>9.6160498097544114</v>
      </c>
      <c r="E30" s="63"/>
      <c r="F30" s="63">
        <v>9.5563139931740615</v>
      </c>
      <c r="G30" s="63">
        <v>12.268907563025209</v>
      </c>
      <c r="H30" s="63">
        <v>6.7590987868284227</v>
      </c>
      <c r="I30" s="63"/>
      <c r="J30" s="63">
        <v>13.457943925233645</v>
      </c>
      <c r="K30" s="63">
        <v>17.297297297297298</v>
      </c>
      <c r="L30" s="63">
        <v>9.3203883495145625</v>
      </c>
      <c r="M30" s="63"/>
      <c r="N30" s="63">
        <v>9.8630136986301373</v>
      </c>
      <c r="O30" s="63">
        <v>13.414634146341465</v>
      </c>
      <c r="P30" s="63">
        <v>5.9500959692898272</v>
      </c>
      <c r="Q30" s="63"/>
      <c r="R30" s="63">
        <v>17.250213492741249</v>
      </c>
      <c r="S30" s="63">
        <v>18.596491228070175</v>
      </c>
      <c r="T30" s="63">
        <v>15.973377703826955</v>
      </c>
      <c r="U30" s="63"/>
      <c r="V30" s="63">
        <v>11.883182275931521</v>
      </c>
      <c r="W30" s="63">
        <v>14.435146443514643</v>
      </c>
      <c r="X30" s="63">
        <v>9.5145631067961158</v>
      </c>
      <c r="Y30" s="63"/>
      <c r="Z30" s="63">
        <v>6.3157894736842106</v>
      </c>
      <c r="AA30" s="63">
        <v>2.4390243902439024</v>
      </c>
      <c r="AB30" s="63">
        <v>9.2592592592592595</v>
      </c>
      <c r="AD30" s="107"/>
    </row>
    <row r="31" spans="1:30" x14ac:dyDescent="0.35">
      <c r="A31" s="95" t="s">
        <v>301</v>
      </c>
      <c r="B31" s="63">
        <v>10.740041208791208</v>
      </c>
      <c r="C31" s="63">
        <v>12.489128544094626</v>
      </c>
      <c r="D31" s="63">
        <v>9.0354297338531957</v>
      </c>
      <c r="E31" s="63"/>
      <c r="F31" s="63">
        <v>9.8714226462048948</v>
      </c>
      <c r="G31" s="63">
        <v>12.354892205638475</v>
      </c>
      <c r="H31" s="63">
        <v>7.385892116182573</v>
      </c>
      <c r="I31" s="63"/>
      <c r="J31" s="63">
        <v>11.264656616415412</v>
      </c>
      <c r="K31" s="63">
        <v>14.870509607351712</v>
      </c>
      <c r="L31" s="63">
        <v>7.6406381192275399</v>
      </c>
      <c r="M31" s="63"/>
      <c r="N31" s="63">
        <v>7.4522589659990688</v>
      </c>
      <c r="O31" s="63">
        <v>7.5298438934802574</v>
      </c>
      <c r="P31" s="63">
        <v>7.3724007561436666</v>
      </c>
      <c r="Q31" s="63"/>
      <c r="R31" s="63">
        <v>14.575411913814957</v>
      </c>
      <c r="S31" s="63">
        <v>15.391380826737027</v>
      </c>
      <c r="T31" s="63">
        <v>13.821138211382115</v>
      </c>
      <c r="U31" s="63"/>
      <c r="V31" s="63">
        <v>11.217303822937625</v>
      </c>
      <c r="W31" s="63">
        <v>13.229166666666666</v>
      </c>
      <c r="X31" s="63">
        <v>9.3385214007782107</v>
      </c>
      <c r="Y31" s="63"/>
      <c r="Z31" s="63">
        <v>4.6109510086455332</v>
      </c>
      <c r="AA31" s="63">
        <v>4.375</v>
      </c>
      <c r="AB31" s="63">
        <v>4.8128342245989302</v>
      </c>
      <c r="AD31" s="107"/>
    </row>
    <row r="32" spans="1:30" x14ac:dyDescent="0.35">
      <c r="A32" s="95" t="s">
        <v>302</v>
      </c>
      <c r="B32" s="63">
        <v>8.9260808926080895</v>
      </c>
      <c r="C32" s="63">
        <v>10.962606998047756</v>
      </c>
      <c r="D32" s="63">
        <v>6.9787478460654793</v>
      </c>
      <c r="E32" s="63"/>
      <c r="F32" s="63">
        <v>6.0784313725490193</v>
      </c>
      <c r="G32" s="63">
        <v>7.8446306169078452</v>
      </c>
      <c r="H32" s="63">
        <v>4.2037186742118031</v>
      </c>
      <c r="I32" s="63"/>
      <c r="J32" s="63">
        <v>10.466034755134281</v>
      </c>
      <c r="K32" s="63">
        <v>13.029827315541601</v>
      </c>
      <c r="L32" s="63">
        <v>7.869634340222575</v>
      </c>
      <c r="M32" s="63"/>
      <c r="N32" s="63">
        <v>9.9340478153338818</v>
      </c>
      <c r="O32" s="63">
        <v>12.582236842105262</v>
      </c>
      <c r="P32" s="63">
        <v>7.2727272727272725</v>
      </c>
      <c r="Q32" s="63"/>
      <c r="R32" s="63">
        <v>13.256288239292999</v>
      </c>
      <c r="S32" s="63">
        <v>16.122004357298476</v>
      </c>
      <c r="T32" s="63">
        <v>10.734824281150161</v>
      </c>
      <c r="U32" s="63"/>
      <c r="V32" s="63">
        <v>6.4092356687898091</v>
      </c>
      <c r="W32" s="63">
        <v>7.0647603027754418</v>
      </c>
      <c r="X32" s="63">
        <v>5.8201058201058196</v>
      </c>
      <c r="Y32" s="63"/>
      <c r="Z32" s="63">
        <v>0.60514372163388808</v>
      </c>
      <c r="AA32" s="63">
        <v>0.68965517241379315</v>
      </c>
      <c r="AB32" s="63">
        <v>0.53908355795148255</v>
      </c>
      <c r="AD32" s="107"/>
    </row>
    <row r="33" spans="1:30" x14ac:dyDescent="0.35">
      <c r="A33" s="95" t="s">
        <v>303</v>
      </c>
      <c r="B33" s="63">
        <v>6.4395822973644945</v>
      </c>
      <c r="C33" s="63">
        <v>6.5539661898569568</v>
      </c>
      <c r="D33" s="63">
        <v>6.3348416289592757</v>
      </c>
      <c r="E33" s="63"/>
      <c r="F33" s="63">
        <v>4.9067035245335173</v>
      </c>
      <c r="G33" s="63">
        <v>6.4738292011019283</v>
      </c>
      <c r="H33" s="63">
        <v>3.3287101248266295</v>
      </c>
      <c r="I33" s="63"/>
      <c r="J33" s="63">
        <v>5.6666666666666661</v>
      </c>
      <c r="K33" s="63">
        <v>6.4558629776021084</v>
      </c>
      <c r="L33" s="63">
        <v>4.8582995951417001</v>
      </c>
      <c r="M33" s="63"/>
      <c r="N33" s="63">
        <v>3.5642232683254873</v>
      </c>
      <c r="O33" s="63">
        <v>4.3895747599451296</v>
      </c>
      <c r="P33" s="63">
        <v>2.7704485488126647</v>
      </c>
      <c r="Q33" s="63"/>
      <c r="R33" s="63">
        <v>11.181923522595596</v>
      </c>
      <c r="S33" s="63">
        <v>9.8609355246523389</v>
      </c>
      <c r="T33" s="63">
        <v>12.299465240641712</v>
      </c>
      <c r="U33" s="63"/>
      <c r="V33" s="63">
        <v>7.0254110612855012</v>
      </c>
      <c r="W33" s="63">
        <v>7.4010327022375213</v>
      </c>
      <c r="X33" s="63">
        <v>6.7371202113606339</v>
      </c>
      <c r="Y33" s="63"/>
      <c r="Z33" s="63">
        <v>4.0293040293040292</v>
      </c>
      <c r="AA33" s="63">
        <v>1.1583011583011582</v>
      </c>
      <c r="AB33" s="63">
        <v>6.6202090592334493</v>
      </c>
      <c r="AD33" s="107"/>
    </row>
    <row r="34" spans="1:30" x14ac:dyDescent="0.35">
      <c r="A34" s="95" t="s">
        <v>304</v>
      </c>
      <c r="B34" s="63">
        <v>15.807697429750966</v>
      </c>
      <c r="C34" s="63">
        <v>18.552278820375335</v>
      </c>
      <c r="D34" s="63">
        <v>13.098703360677428</v>
      </c>
      <c r="E34" s="63"/>
      <c r="F34" s="63">
        <v>14.863013698630137</v>
      </c>
      <c r="G34" s="63">
        <v>16.756756756756758</v>
      </c>
      <c r="H34" s="63">
        <v>12.916666666666668</v>
      </c>
      <c r="I34" s="63"/>
      <c r="J34" s="63">
        <v>14.295774647887324</v>
      </c>
      <c r="K34" s="63">
        <v>15.702479338842975</v>
      </c>
      <c r="L34" s="63">
        <v>12.82420749279539</v>
      </c>
      <c r="M34" s="63"/>
      <c r="N34" s="63">
        <v>14.407988587731813</v>
      </c>
      <c r="O34" s="63">
        <v>15.130674002751032</v>
      </c>
      <c r="P34" s="63">
        <v>13.62962962962963</v>
      </c>
      <c r="Q34" s="63"/>
      <c r="R34" s="63">
        <v>23.310170562223625</v>
      </c>
      <c r="S34" s="63">
        <v>28.645833333333332</v>
      </c>
      <c r="T34" s="63">
        <v>18.282208588957054</v>
      </c>
      <c r="U34" s="63"/>
      <c r="V34" s="63">
        <v>14.369933677229183</v>
      </c>
      <c r="W34" s="63">
        <v>18.894009216589861</v>
      </c>
      <c r="X34" s="63">
        <v>10.198300283286118</v>
      </c>
      <c r="Y34" s="63"/>
      <c r="Z34" s="63">
        <v>0.34843205574912894</v>
      </c>
      <c r="AA34" s="63">
        <v>0.84745762711864403</v>
      </c>
      <c r="AB34" s="63">
        <v>0</v>
      </c>
      <c r="AD34" s="107"/>
    </row>
    <row r="35" spans="1:30" x14ac:dyDescent="0.35">
      <c r="A35" s="95" t="s">
        <v>305</v>
      </c>
      <c r="B35" s="63">
        <v>6.6080843585237261</v>
      </c>
      <c r="C35" s="63">
        <v>8.6614173228346463</v>
      </c>
      <c r="D35" s="63">
        <v>4.6270718232044201</v>
      </c>
      <c r="E35" s="63"/>
      <c r="F35" s="63">
        <v>8.9463220675944335</v>
      </c>
      <c r="G35" s="63">
        <v>11.320754716981133</v>
      </c>
      <c r="H35" s="63">
        <v>6.3025210084033612</v>
      </c>
      <c r="I35" s="63"/>
      <c r="J35" s="63">
        <v>4.6904315196998123</v>
      </c>
      <c r="K35" s="63">
        <v>6.3380281690140841</v>
      </c>
      <c r="L35" s="63">
        <v>2.8112449799196786</v>
      </c>
      <c r="M35" s="63"/>
      <c r="N35" s="63">
        <v>9.4230769230769234</v>
      </c>
      <c r="O35" s="63">
        <v>12.237762237762238</v>
      </c>
      <c r="P35" s="63">
        <v>5.982905982905983</v>
      </c>
      <c r="Q35" s="63"/>
      <c r="R35" s="63">
        <v>6.9518716577540109</v>
      </c>
      <c r="S35" s="63">
        <v>9.1304347826086953</v>
      </c>
      <c r="T35" s="63">
        <v>5.4380664652567976</v>
      </c>
      <c r="U35" s="63"/>
      <c r="V35" s="63">
        <v>5.6034482758620694</v>
      </c>
      <c r="W35" s="63">
        <v>6.4220183486238538</v>
      </c>
      <c r="X35" s="63">
        <v>4.8780487804878048</v>
      </c>
      <c r="Y35" s="63"/>
      <c r="Z35" s="63">
        <v>1.5151515151515151</v>
      </c>
      <c r="AA35" s="63">
        <v>2.6315789473684208</v>
      </c>
      <c r="AB35" s="63">
        <v>0.66666666666666674</v>
      </c>
      <c r="AD35" s="107"/>
    </row>
    <row r="36" spans="1:30" x14ac:dyDescent="0.35">
      <c r="A36" s="95" t="s">
        <v>306</v>
      </c>
      <c r="B36" s="63">
        <v>7.1129294622171839</v>
      </c>
      <c r="C36" s="63">
        <v>8.4598698481561811</v>
      </c>
      <c r="D36" s="63">
        <v>5.8834621912125211</v>
      </c>
      <c r="E36" s="63"/>
      <c r="F36" s="63">
        <v>8.574181117533719</v>
      </c>
      <c r="G36" s="63">
        <v>9.7584083372809083</v>
      </c>
      <c r="H36" s="63">
        <v>7.3493385595296417</v>
      </c>
      <c r="I36" s="63"/>
      <c r="J36" s="63">
        <v>7.8213732576148676</v>
      </c>
      <c r="K36" s="63">
        <v>9.6173733195449849</v>
      </c>
      <c r="L36" s="63">
        <v>6.0309278350515463</v>
      </c>
      <c r="M36" s="63"/>
      <c r="N36" s="63">
        <v>8.339994670929924</v>
      </c>
      <c r="O36" s="63">
        <v>9.301075268817204</v>
      </c>
      <c r="P36" s="63">
        <v>7.3956682514527206</v>
      </c>
      <c r="Q36" s="63"/>
      <c r="R36" s="63">
        <v>7.1738575440388059</v>
      </c>
      <c r="S36" s="63">
        <v>8.5224128389596014</v>
      </c>
      <c r="T36" s="63">
        <v>6.0189573459715637</v>
      </c>
      <c r="U36" s="63"/>
      <c r="V36" s="63">
        <v>4.6115148127445504</v>
      </c>
      <c r="W36" s="63">
        <v>5.5555555555555554</v>
      </c>
      <c r="X36" s="63">
        <v>3.8916256157635472</v>
      </c>
      <c r="Y36" s="63"/>
      <c r="Z36" s="63">
        <v>2.4679170779861797</v>
      </c>
      <c r="AA36" s="63">
        <v>3.3254156769596199</v>
      </c>
      <c r="AB36" s="63">
        <v>1.8581081081081081</v>
      </c>
      <c r="AD36" s="107"/>
    </row>
    <row r="37" spans="1:30" x14ac:dyDescent="0.35">
      <c r="A37" s="95" t="s">
        <v>307</v>
      </c>
      <c r="B37" s="63">
        <v>8.2912094686228581</v>
      </c>
      <c r="C37" s="63">
        <v>9.7300690521029498</v>
      </c>
      <c r="D37" s="63">
        <v>6.9032336199588231</v>
      </c>
      <c r="E37" s="63"/>
      <c r="F37" s="63">
        <v>8.5069444444444446</v>
      </c>
      <c r="G37" s="63">
        <v>9.6574957888826507</v>
      </c>
      <c r="H37" s="63">
        <v>7.2835820895522385</v>
      </c>
      <c r="I37" s="63"/>
      <c r="J37" s="63">
        <v>9.7657438393672038</v>
      </c>
      <c r="K37" s="63">
        <v>10.589651022864018</v>
      </c>
      <c r="L37" s="63">
        <v>8.9230769230769234</v>
      </c>
      <c r="M37" s="63"/>
      <c r="N37" s="63">
        <v>6.6046809874959926</v>
      </c>
      <c r="O37" s="63">
        <v>8.3549222797927474</v>
      </c>
      <c r="P37" s="63">
        <v>4.8888888888888893</v>
      </c>
      <c r="Q37" s="63"/>
      <c r="R37" s="63">
        <v>9.6002733173898189</v>
      </c>
      <c r="S37" s="63">
        <v>12.243453644727529</v>
      </c>
      <c r="T37" s="63">
        <v>7.1334214002642007</v>
      </c>
      <c r="U37" s="63"/>
      <c r="V37" s="63">
        <v>8.1465670579864806</v>
      </c>
      <c r="W37" s="63">
        <v>9.3333333333333339</v>
      </c>
      <c r="X37" s="63">
        <v>7.161458333333333</v>
      </c>
      <c r="Y37" s="63"/>
      <c r="Z37" s="63">
        <v>2.2508038585209005</v>
      </c>
      <c r="AA37" s="63">
        <v>2.0689655172413794</v>
      </c>
      <c r="AB37" s="63">
        <v>2.4096385542168677</v>
      </c>
      <c r="AD37" s="107"/>
    </row>
    <row r="38" spans="1:30" ht="15" thickBot="1" x14ac:dyDescent="0.4">
      <c r="A38" s="123" t="s">
        <v>308</v>
      </c>
      <c r="B38" s="64">
        <v>6.84423465947404</v>
      </c>
      <c r="C38" s="64">
        <v>8.0774365821094793</v>
      </c>
      <c r="D38" s="64">
        <v>5.5858310626702998</v>
      </c>
      <c r="E38" s="64"/>
      <c r="F38" s="64">
        <v>6.1604584527220636</v>
      </c>
      <c r="G38" s="64">
        <v>5.6716417910447765</v>
      </c>
      <c r="H38" s="64">
        <v>6.6115702479338845</v>
      </c>
      <c r="I38" s="64"/>
      <c r="J38" s="64">
        <v>9.0490797546012267</v>
      </c>
      <c r="K38" s="64">
        <v>11.598746081504702</v>
      </c>
      <c r="L38" s="64">
        <v>6.606606606606606</v>
      </c>
      <c r="M38" s="64"/>
      <c r="N38" s="64">
        <v>6.6439522998296416</v>
      </c>
      <c r="O38" s="64">
        <v>8.1168831168831161</v>
      </c>
      <c r="P38" s="64">
        <v>5.0179211469534053</v>
      </c>
      <c r="Q38" s="64"/>
      <c r="R38" s="64">
        <v>8.99581589958159</v>
      </c>
      <c r="S38" s="64">
        <v>11.15702479338843</v>
      </c>
      <c r="T38" s="64">
        <v>6.7796610169491522</v>
      </c>
      <c r="U38" s="64"/>
      <c r="V38" s="64">
        <v>4.5346062052505962</v>
      </c>
      <c r="W38" s="64">
        <v>5.6768558951965069</v>
      </c>
      <c r="X38" s="64">
        <v>3.1578947368421053</v>
      </c>
      <c r="Y38" s="64"/>
      <c r="Z38" s="64" t="s">
        <v>276</v>
      </c>
      <c r="AA38" s="64" t="s">
        <v>276</v>
      </c>
      <c r="AB38" s="64" t="s">
        <v>276</v>
      </c>
      <c r="AD38" s="107"/>
    </row>
    <row r="39" spans="1:30" x14ac:dyDescent="0.35">
      <c r="A39" s="223" t="s">
        <v>249</v>
      </c>
      <c r="B39" s="223"/>
      <c r="C39" s="223"/>
      <c r="D39" s="223"/>
      <c r="E39" s="223"/>
      <c r="F39" s="223"/>
      <c r="G39" s="223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3"/>
      <c r="W39" s="223"/>
      <c r="X39" s="223"/>
      <c r="Y39" s="223"/>
      <c r="Z39" s="223"/>
      <c r="AA39" s="223"/>
      <c r="AB39" s="223"/>
      <c r="AD39" s="107"/>
    </row>
    <row r="40" spans="1:30" x14ac:dyDescent="0.35">
      <c r="AD40" s="107"/>
    </row>
    <row r="41" spans="1:30" x14ac:dyDescent="0.35">
      <c r="AD41" s="107"/>
    </row>
    <row r="42" spans="1:30" x14ac:dyDescent="0.35">
      <c r="AD42" s="107"/>
    </row>
    <row r="43" spans="1:30" x14ac:dyDescent="0.35">
      <c r="AD43" s="107"/>
    </row>
    <row r="44" spans="1:30" x14ac:dyDescent="0.35">
      <c r="AD44" s="107"/>
    </row>
    <row r="45" spans="1:30" x14ac:dyDescent="0.35">
      <c r="AD45" s="107"/>
    </row>
  </sheetData>
  <mergeCells count="15">
    <mergeCell ref="AD2:AD3"/>
    <mergeCell ref="A39:AB39"/>
    <mergeCell ref="R7:T7"/>
    <mergeCell ref="V7:X7"/>
    <mergeCell ref="Z7:AB7"/>
    <mergeCell ref="A7:A8"/>
    <mergeCell ref="B7:D7"/>
    <mergeCell ref="F7:H7"/>
    <mergeCell ref="J7:L7"/>
    <mergeCell ref="N7:P7"/>
    <mergeCell ref="A1:AB1"/>
    <mergeCell ref="A2:AB2"/>
    <mergeCell ref="A3:AB3"/>
    <mergeCell ref="A4:AB4"/>
    <mergeCell ref="A5:AB5"/>
  </mergeCells>
  <hyperlinks>
    <hyperlink ref="AD2" location="INDICE!A1" display="INDICE" xr:uid="{AB887B5D-8080-4935-80F1-1D894C479CAF}"/>
    <hyperlink ref="AD2:AD3" location="CONTENIDO!A1" display="Contenido" xr:uid="{0ABEEDED-E5B0-42CC-BEFA-65F8B9004536}"/>
  </hyperlinks>
  <pageMargins left="0.7" right="0.7" top="0.75" bottom="0.75" header="0.3" footer="0.3"/>
  <pageSetup paperSize="9" scale="64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03CDF-6AC4-41AB-B90F-D298C69C6482}">
  <sheetPr>
    <tabColor rgb="FFF2DAB1"/>
    <pageSetUpPr fitToPage="1"/>
  </sheetPr>
  <dimension ref="A1:AD45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9" sqref="A9:XFD9"/>
    </sheetView>
  </sheetViews>
  <sheetFormatPr baseColWidth="10" defaultColWidth="11.453125" defaultRowHeight="14.5" x14ac:dyDescent="0.35"/>
  <cols>
    <col min="1" max="1" width="18.54296875" style="113" customWidth="1"/>
    <col min="2" max="4" width="8.81640625" bestFit="1" customWidth="1"/>
    <col min="5" max="5" width="1.453125" customWidth="1"/>
    <col min="6" max="8" width="8.453125" customWidth="1"/>
    <col min="9" max="9" width="1.1796875" customWidth="1"/>
    <col min="10" max="12" width="8.453125" customWidth="1"/>
    <col min="13" max="13" width="1.54296875" customWidth="1"/>
    <col min="14" max="16" width="8.453125" customWidth="1"/>
    <col min="17" max="17" width="1.54296875" customWidth="1"/>
    <col min="18" max="20" width="8.453125" customWidth="1"/>
    <col min="21" max="21" width="1.453125" customWidth="1"/>
    <col min="22" max="24" width="8.453125" customWidth="1"/>
    <col min="25" max="25" width="1.453125" customWidth="1"/>
    <col min="26" max="28" width="8.453125" customWidth="1"/>
  </cols>
  <sheetData>
    <row r="1" spans="1:30" x14ac:dyDescent="0.35">
      <c r="A1" s="230" t="s">
        <v>345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335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315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D5" s="36"/>
    </row>
    <row r="6" spans="1:30" x14ac:dyDescent="0.35">
      <c r="A6" s="124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D6" s="36"/>
    </row>
    <row r="7" spans="1:30" x14ac:dyDescent="0.35">
      <c r="A7" s="235" t="s">
        <v>281</v>
      </c>
      <c r="B7" s="229" t="s">
        <v>214</v>
      </c>
      <c r="C7" s="229"/>
      <c r="D7" s="229"/>
      <c r="E7" s="16"/>
      <c r="F7" s="229" t="s">
        <v>242</v>
      </c>
      <c r="G7" s="229"/>
      <c r="H7" s="229"/>
      <c r="I7" s="16"/>
      <c r="J7" s="229" t="s">
        <v>243</v>
      </c>
      <c r="K7" s="229"/>
      <c r="L7" s="229"/>
      <c r="M7" s="16"/>
      <c r="N7" s="229" t="s">
        <v>244</v>
      </c>
      <c r="O7" s="229"/>
      <c r="P7" s="229"/>
      <c r="Q7" s="16"/>
      <c r="R7" s="229" t="s">
        <v>246</v>
      </c>
      <c r="S7" s="229"/>
      <c r="T7" s="229"/>
      <c r="U7" s="16"/>
      <c r="V7" s="229" t="s">
        <v>247</v>
      </c>
      <c r="W7" s="229"/>
      <c r="X7" s="229"/>
      <c r="Y7" s="16"/>
      <c r="Z7" s="229" t="s">
        <v>248</v>
      </c>
      <c r="AA7" s="229"/>
      <c r="AB7" s="229"/>
      <c r="AD7" s="36"/>
    </row>
    <row r="8" spans="1:30" x14ac:dyDescent="0.35">
      <c r="A8" s="235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D8" s="36"/>
    </row>
    <row r="9" spans="1:30" s="22" customFormat="1" x14ac:dyDescent="0.35">
      <c r="A9" s="110"/>
      <c r="B9" s="99"/>
      <c r="C9" s="99"/>
      <c r="D9" s="99"/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99"/>
      <c r="Y9" s="99"/>
      <c r="Z9" s="99"/>
      <c r="AA9" s="99"/>
      <c r="AB9" s="99"/>
      <c r="AD9" s="107"/>
    </row>
    <row r="10" spans="1:30" s="22" customFormat="1" x14ac:dyDescent="0.35">
      <c r="A10" s="110" t="s">
        <v>214</v>
      </c>
      <c r="B10" s="99">
        <f>F10+J10+N10+R10+V10+Z10</f>
        <v>313521</v>
      </c>
      <c r="C10" s="99">
        <f>G10+K10+O10+S10+W10+AA10</f>
        <v>151625</v>
      </c>
      <c r="D10" s="99">
        <f>H10+L10+P10+T10+X10+AB10</f>
        <v>161896</v>
      </c>
      <c r="E10" s="99"/>
      <c r="F10" s="99">
        <v>62317</v>
      </c>
      <c r="G10" s="99">
        <v>31325</v>
      </c>
      <c r="H10" s="99">
        <v>30992</v>
      </c>
      <c r="I10" s="99"/>
      <c r="J10" s="99">
        <v>59208</v>
      </c>
      <c r="K10" s="99">
        <v>29347</v>
      </c>
      <c r="L10" s="99">
        <v>29861</v>
      </c>
      <c r="M10" s="99"/>
      <c r="N10" s="99">
        <v>58773</v>
      </c>
      <c r="O10" s="99">
        <v>28985</v>
      </c>
      <c r="P10" s="99">
        <v>29788</v>
      </c>
      <c r="Q10" s="99"/>
      <c r="R10" s="99">
        <v>60276</v>
      </c>
      <c r="S10" s="99">
        <v>28484</v>
      </c>
      <c r="T10" s="99">
        <v>31792</v>
      </c>
      <c r="U10" s="99"/>
      <c r="V10" s="99">
        <v>55522</v>
      </c>
      <c r="W10" s="99">
        <v>25718</v>
      </c>
      <c r="X10" s="99">
        <v>29804</v>
      </c>
      <c r="Y10" s="99"/>
      <c r="Z10" s="99">
        <v>17425</v>
      </c>
      <c r="AA10" s="99">
        <v>7766</v>
      </c>
      <c r="AB10" s="99">
        <v>9659</v>
      </c>
      <c r="AD10" s="107"/>
    </row>
    <row r="11" spans="1:30" s="22" customFormat="1" x14ac:dyDescent="0.35">
      <c r="A11" s="110"/>
      <c r="B11" s="99"/>
      <c r="C11" s="99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D11" s="107"/>
    </row>
    <row r="12" spans="1:30" x14ac:dyDescent="0.35">
      <c r="A12" s="95" t="s">
        <v>282</v>
      </c>
      <c r="B12" s="100">
        <f t="shared" ref="B12:B38" si="0">F12+J12+N12+R12+V12+Z12</f>
        <v>15112</v>
      </c>
      <c r="C12" s="100">
        <f t="shared" ref="C12:C38" si="1">G12+K12+O12+S12+W12+AA12</f>
        <v>7437</v>
      </c>
      <c r="D12" s="100">
        <f t="shared" ref="D12:D38" si="2">H12+L12+P12+T12+X12+AB12</f>
        <v>7675</v>
      </c>
      <c r="E12" s="100"/>
      <c r="F12" s="100">
        <v>3019</v>
      </c>
      <c r="G12" s="100">
        <v>1494</v>
      </c>
      <c r="H12" s="100">
        <v>1525</v>
      </c>
      <c r="I12" s="100"/>
      <c r="J12" s="100">
        <v>2962</v>
      </c>
      <c r="K12" s="100">
        <v>1451</v>
      </c>
      <c r="L12" s="100">
        <v>1511</v>
      </c>
      <c r="M12" s="100"/>
      <c r="N12" s="100">
        <v>2865</v>
      </c>
      <c r="O12" s="100">
        <v>1437</v>
      </c>
      <c r="P12" s="100">
        <v>1428</v>
      </c>
      <c r="Q12" s="100"/>
      <c r="R12" s="100">
        <v>2781</v>
      </c>
      <c r="S12" s="100">
        <v>1382</v>
      </c>
      <c r="T12" s="100">
        <v>1399</v>
      </c>
      <c r="U12" s="100"/>
      <c r="V12" s="100">
        <v>2651</v>
      </c>
      <c r="W12" s="100">
        <v>1286</v>
      </c>
      <c r="X12" s="100">
        <v>1365</v>
      </c>
      <c r="Y12" s="100"/>
      <c r="Z12" s="100">
        <v>834</v>
      </c>
      <c r="AA12" s="100">
        <v>387</v>
      </c>
      <c r="AB12" s="100">
        <v>447</v>
      </c>
      <c r="AD12" s="22"/>
    </row>
    <row r="13" spans="1:30" x14ac:dyDescent="0.35">
      <c r="A13" s="95" t="s">
        <v>283</v>
      </c>
      <c r="B13" s="100">
        <f t="shared" si="0"/>
        <v>15861</v>
      </c>
      <c r="C13" s="100">
        <f t="shared" si="1"/>
        <v>7779</v>
      </c>
      <c r="D13" s="100">
        <f t="shared" si="2"/>
        <v>8082</v>
      </c>
      <c r="E13" s="100"/>
      <c r="F13" s="100">
        <v>3195</v>
      </c>
      <c r="G13" s="100">
        <v>1627</v>
      </c>
      <c r="H13" s="100">
        <v>1568</v>
      </c>
      <c r="I13" s="100"/>
      <c r="J13" s="100">
        <v>3065</v>
      </c>
      <c r="K13" s="100">
        <v>1530</v>
      </c>
      <c r="L13" s="100">
        <v>1535</v>
      </c>
      <c r="M13" s="100"/>
      <c r="N13" s="100">
        <v>3029</v>
      </c>
      <c r="O13" s="100">
        <v>1534</v>
      </c>
      <c r="P13" s="100">
        <v>1495</v>
      </c>
      <c r="Q13" s="100"/>
      <c r="R13" s="100">
        <v>2969</v>
      </c>
      <c r="S13" s="100">
        <v>1436</v>
      </c>
      <c r="T13" s="100">
        <v>1533</v>
      </c>
      <c r="U13" s="100"/>
      <c r="V13" s="100">
        <v>2869</v>
      </c>
      <c r="W13" s="100">
        <v>1345</v>
      </c>
      <c r="X13" s="100">
        <v>1524</v>
      </c>
      <c r="Y13" s="100"/>
      <c r="Z13" s="100">
        <v>734</v>
      </c>
      <c r="AA13" s="100">
        <v>307</v>
      </c>
      <c r="AB13" s="100">
        <v>427</v>
      </c>
    </row>
    <row r="14" spans="1:30" x14ac:dyDescent="0.35">
      <c r="A14" s="95" t="s">
        <v>284</v>
      </c>
      <c r="B14" s="100">
        <f t="shared" si="0"/>
        <v>12001</v>
      </c>
      <c r="C14" s="100">
        <f t="shared" si="1"/>
        <v>5751</v>
      </c>
      <c r="D14" s="100">
        <f t="shared" si="2"/>
        <v>6250</v>
      </c>
      <c r="E14" s="100"/>
      <c r="F14" s="100">
        <v>2634</v>
      </c>
      <c r="G14" s="100">
        <v>1337</v>
      </c>
      <c r="H14" s="100">
        <v>1297</v>
      </c>
      <c r="I14" s="100"/>
      <c r="J14" s="100">
        <v>2353</v>
      </c>
      <c r="K14" s="100">
        <v>1200</v>
      </c>
      <c r="L14" s="100">
        <v>1153</v>
      </c>
      <c r="M14" s="100"/>
      <c r="N14" s="100">
        <v>2226</v>
      </c>
      <c r="O14" s="100">
        <v>1104</v>
      </c>
      <c r="P14" s="100">
        <v>1122</v>
      </c>
      <c r="Q14" s="100"/>
      <c r="R14" s="100">
        <v>2382</v>
      </c>
      <c r="S14" s="100">
        <v>1090</v>
      </c>
      <c r="T14" s="100">
        <v>1292</v>
      </c>
      <c r="U14" s="100"/>
      <c r="V14" s="100">
        <v>1808</v>
      </c>
      <c r="W14" s="100">
        <v>791</v>
      </c>
      <c r="X14" s="100">
        <v>1017</v>
      </c>
      <c r="Y14" s="100"/>
      <c r="Z14" s="100">
        <v>598</v>
      </c>
      <c r="AA14" s="100">
        <v>229</v>
      </c>
      <c r="AB14" s="100">
        <v>369</v>
      </c>
    </row>
    <row r="15" spans="1:30" x14ac:dyDescent="0.35">
      <c r="A15" s="95" t="s">
        <v>285</v>
      </c>
      <c r="B15" s="100">
        <f t="shared" si="0"/>
        <v>21277</v>
      </c>
      <c r="C15" s="100">
        <f t="shared" si="1"/>
        <v>10396</v>
      </c>
      <c r="D15" s="100">
        <f t="shared" si="2"/>
        <v>10881</v>
      </c>
      <c r="E15" s="100"/>
      <c r="F15" s="100">
        <v>3835</v>
      </c>
      <c r="G15" s="100">
        <v>1921</v>
      </c>
      <c r="H15" s="100">
        <v>1914</v>
      </c>
      <c r="I15" s="100"/>
      <c r="J15" s="100">
        <v>3647</v>
      </c>
      <c r="K15" s="100">
        <v>1847</v>
      </c>
      <c r="L15" s="100">
        <v>1800</v>
      </c>
      <c r="M15" s="100"/>
      <c r="N15" s="100">
        <v>3962</v>
      </c>
      <c r="O15" s="100">
        <v>1948</v>
      </c>
      <c r="P15" s="100">
        <v>2014</v>
      </c>
      <c r="Q15" s="100"/>
      <c r="R15" s="100">
        <v>3840</v>
      </c>
      <c r="S15" s="100">
        <v>1889</v>
      </c>
      <c r="T15" s="100">
        <v>1951</v>
      </c>
      <c r="U15" s="100"/>
      <c r="V15" s="100">
        <v>3813</v>
      </c>
      <c r="W15" s="100">
        <v>1816</v>
      </c>
      <c r="X15" s="100">
        <v>1997</v>
      </c>
      <c r="Y15" s="100"/>
      <c r="Z15" s="100">
        <v>2180</v>
      </c>
      <c r="AA15" s="100">
        <v>975</v>
      </c>
      <c r="AB15" s="100">
        <v>1205</v>
      </c>
    </row>
    <row r="16" spans="1:30" x14ac:dyDescent="0.35">
      <c r="A16" s="95" t="s">
        <v>286</v>
      </c>
      <c r="B16" s="100">
        <f t="shared" si="0"/>
        <v>5610</v>
      </c>
      <c r="C16" s="100">
        <f t="shared" si="1"/>
        <v>2835</v>
      </c>
      <c r="D16" s="100">
        <f t="shared" si="2"/>
        <v>2775</v>
      </c>
      <c r="E16" s="100"/>
      <c r="F16" s="100">
        <v>1063</v>
      </c>
      <c r="G16" s="100">
        <v>573</v>
      </c>
      <c r="H16" s="100">
        <v>490</v>
      </c>
      <c r="I16" s="100"/>
      <c r="J16" s="100">
        <v>1062</v>
      </c>
      <c r="K16" s="100">
        <v>544</v>
      </c>
      <c r="L16" s="100">
        <v>518</v>
      </c>
      <c r="M16" s="100"/>
      <c r="N16" s="100">
        <v>963</v>
      </c>
      <c r="O16" s="100">
        <v>490</v>
      </c>
      <c r="P16" s="100">
        <v>473</v>
      </c>
      <c r="Q16" s="100"/>
      <c r="R16" s="100">
        <v>1086</v>
      </c>
      <c r="S16" s="100">
        <v>526</v>
      </c>
      <c r="T16" s="100">
        <v>560</v>
      </c>
      <c r="U16" s="100"/>
      <c r="V16" s="100">
        <v>1023</v>
      </c>
      <c r="W16" s="100">
        <v>502</v>
      </c>
      <c r="X16" s="100">
        <v>521</v>
      </c>
      <c r="Y16" s="100"/>
      <c r="Z16" s="100">
        <v>413</v>
      </c>
      <c r="AA16" s="100">
        <v>200</v>
      </c>
      <c r="AB16" s="100">
        <v>213</v>
      </c>
    </row>
    <row r="17" spans="1:30" x14ac:dyDescent="0.35">
      <c r="A17" s="95" t="s">
        <v>287</v>
      </c>
      <c r="B17" s="100">
        <f t="shared" si="0"/>
        <v>12527</v>
      </c>
      <c r="C17" s="100">
        <f t="shared" si="1"/>
        <v>5985</v>
      </c>
      <c r="D17" s="100">
        <f t="shared" si="2"/>
        <v>6542</v>
      </c>
      <c r="E17" s="100"/>
      <c r="F17" s="100">
        <v>2347</v>
      </c>
      <c r="G17" s="100">
        <v>1203</v>
      </c>
      <c r="H17" s="100">
        <v>1144</v>
      </c>
      <c r="I17" s="100"/>
      <c r="J17" s="100">
        <v>2308</v>
      </c>
      <c r="K17" s="100">
        <v>1094</v>
      </c>
      <c r="L17" s="100">
        <v>1214</v>
      </c>
      <c r="M17" s="100"/>
      <c r="N17" s="100">
        <v>2330</v>
      </c>
      <c r="O17" s="100">
        <v>1128</v>
      </c>
      <c r="P17" s="100">
        <v>1202</v>
      </c>
      <c r="Q17" s="100"/>
      <c r="R17" s="100">
        <v>2499</v>
      </c>
      <c r="S17" s="100">
        <v>1179</v>
      </c>
      <c r="T17" s="100">
        <v>1320</v>
      </c>
      <c r="U17" s="100"/>
      <c r="V17" s="100">
        <v>2479</v>
      </c>
      <c r="W17" s="100">
        <v>1156</v>
      </c>
      <c r="X17" s="100">
        <v>1323</v>
      </c>
      <c r="Y17" s="100"/>
      <c r="Z17" s="100">
        <v>564</v>
      </c>
      <c r="AA17" s="100">
        <v>225</v>
      </c>
      <c r="AB17" s="100">
        <v>339</v>
      </c>
    </row>
    <row r="18" spans="1:30" x14ac:dyDescent="0.35">
      <c r="A18" s="95" t="s">
        <v>288</v>
      </c>
      <c r="B18" s="100">
        <f t="shared" si="0"/>
        <v>2880</v>
      </c>
      <c r="C18" s="100">
        <f t="shared" si="1"/>
        <v>1429</v>
      </c>
      <c r="D18" s="100">
        <f t="shared" si="2"/>
        <v>1451</v>
      </c>
      <c r="E18" s="100"/>
      <c r="F18" s="100">
        <v>577</v>
      </c>
      <c r="G18" s="100">
        <v>300</v>
      </c>
      <c r="H18" s="100">
        <v>277</v>
      </c>
      <c r="I18" s="100"/>
      <c r="J18" s="100">
        <v>490</v>
      </c>
      <c r="K18" s="100">
        <v>245</v>
      </c>
      <c r="L18" s="100">
        <v>245</v>
      </c>
      <c r="M18" s="100"/>
      <c r="N18" s="100">
        <v>475</v>
      </c>
      <c r="O18" s="100">
        <v>268</v>
      </c>
      <c r="P18" s="100">
        <v>207</v>
      </c>
      <c r="Q18" s="100"/>
      <c r="R18" s="100">
        <v>629</v>
      </c>
      <c r="S18" s="100">
        <v>315</v>
      </c>
      <c r="T18" s="100">
        <v>314</v>
      </c>
      <c r="U18" s="100"/>
      <c r="V18" s="100">
        <v>490</v>
      </c>
      <c r="W18" s="100">
        <v>212</v>
      </c>
      <c r="X18" s="100">
        <v>278</v>
      </c>
      <c r="Y18" s="100"/>
      <c r="Z18" s="100">
        <v>219</v>
      </c>
      <c r="AA18" s="100">
        <v>89</v>
      </c>
      <c r="AB18" s="100">
        <v>130</v>
      </c>
    </row>
    <row r="19" spans="1:30" x14ac:dyDescent="0.35">
      <c r="A19" s="95" t="s">
        <v>289</v>
      </c>
      <c r="B19" s="100">
        <f t="shared" si="0"/>
        <v>29260</v>
      </c>
      <c r="C19" s="100">
        <f t="shared" si="1"/>
        <v>14442</v>
      </c>
      <c r="D19" s="100">
        <f t="shared" si="2"/>
        <v>14818</v>
      </c>
      <c r="E19" s="100"/>
      <c r="F19" s="100">
        <v>5754</v>
      </c>
      <c r="G19" s="100">
        <v>2872</v>
      </c>
      <c r="H19" s="100">
        <v>2882</v>
      </c>
      <c r="I19" s="100"/>
      <c r="J19" s="100">
        <v>5650</v>
      </c>
      <c r="K19" s="100">
        <v>2955</v>
      </c>
      <c r="L19" s="100">
        <v>2695</v>
      </c>
      <c r="M19" s="100"/>
      <c r="N19" s="100">
        <v>5262</v>
      </c>
      <c r="O19" s="100">
        <v>2606</v>
      </c>
      <c r="P19" s="100">
        <v>2656</v>
      </c>
      <c r="Q19" s="100"/>
      <c r="R19" s="100">
        <v>5949</v>
      </c>
      <c r="S19" s="100">
        <v>2847</v>
      </c>
      <c r="T19" s="100">
        <v>3102</v>
      </c>
      <c r="U19" s="100"/>
      <c r="V19" s="100">
        <v>5054</v>
      </c>
      <c r="W19" s="100">
        <v>2397</v>
      </c>
      <c r="X19" s="100">
        <v>2657</v>
      </c>
      <c r="Y19" s="100"/>
      <c r="Z19" s="100">
        <v>1591</v>
      </c>
      <c r="AA19" s="100">
        <v>765</v>
      </c>
      <c r="AB19" s="100">
        <v>826</v>
      </c>
    </row>
    <row r="20" spans="1:30" x14ac:dyDescent="0.35">
      <c r="A20" s="95" t="s">
        <v>290</v>
      </c>
      <c r="B20" s="100">
        <f t="shared" si="0"/>
        <v>14597</v>
      </c>
      <c r="C20" s="100">
        <f t="shared" si="1"/>
        <v>7210</v>
      </c>
      <c r="D20" s="100">
        <f t="shared" si="2"/>
        <v>7387</v>
      </c>
      <c r="E20" s="100"/>
      <c r="F20" s="100">
        <v>2891</v>
      </c>
      <c r="G20" s="100">
        <v>1472</v>
      </c>
      <c r="H20" s="100">
        <v>1419</v>
      </c>
      <c r="I20" s="100"/>
      <c r="J20" s="100">
        <v>2885</v>
      </c>
      <c r="K20" s="100">
        <v>1438</v>
      </c>
      <c r="L20" s="100">
        <v>1447</v>
      </c>
      <c r="M20" s="100"/>
      <c r="N20" s="100">
        <v>2765</v>
      </c>
      <c r="O20" s="100">
        <v>1406</v>
      </c>
      <c r="P20" s="100">
        <v>1359</v>
      </c>
      <c r="Q20" s="100"/>
      <c r="R20" s="100">
        <v>2855</v>
      </c>
      <c r="S20" s="100">
        <v>1405</v>
      </c>
      <c r="T20" s="100">
        <v>1450</v>
      </c>
      <c r="U20" s="100"/>
      <c r="V20" s="100">
        <v>2623</v>
      </c>
      <c r="W20" s="100">
        <v>1213</v>
      </c>
      <c r="X20" s="100">
        <v>1410</v>
      </c>
      <c r="Y20" s="100"/>
      <c r="Z20" s="100">
        <v>578</v>
      </c>
      <c r="AA20" s="100">
        <v>276</v>
      </c>
      <c r="AB20" s="100">
        <v>302</v>
      </c>
    </row>
    <row r="21" spans="1:30" x14ac:dyDescent="0.35">
      <c r="A21" s="95" t="s">
        <v>291</v>
      </c>
      <c r="B21" s="100">
        <f t="shared" si="0"/>
        <v>17352</v>
      </c>
      <c r="C21" s="100">
        <f t="shared" si="1"/>
        <v>8298</v>
      </c>
      <c r="D21" s="100">
        <f t="shared" si="2"/>
        <v>9054</v>
      </c>
      <c r="E21" s="100"/>
      <c r="F21" s="100">
        <v>3681</v>
      </c>
      <c r="G21" s="100">
        <v>1841</v>
      </c>
      <c r="H21" s="100">
        <v>1840</v>
      </c>
      <c r="I21" s="100"/>
      <c r="J21" s="100">
        <v>3195</v>
      </c>
      <c r="K21" s="100">
        <v>1596</v>
      </c>
      <c r="L21" s="100">
        <v>1599</v>
      </c>
      <c r="M21" s="100"/>
      <c r="N21" s="100">
        <v>3253</v>
      </c>
      <c r="O21" s="100">
        <v>1591</v>
      </c>
      <c r="P21" s="100">
        <v>1662</v>
      </c>
      <c r="Q21" s="100"/>
      <c r="R21" s="100">
        <v>3226</v>
      </c>
      <c r="S21" s="100">
        <v>1448</v>
      </c>
      <c r="T21" s="100">
        <v>1778</v>
      </c>
      <c r="U21" s="100"/>
      <c r="V21" s="100">
        <v>2878</v>
      </c>
      <c r="W21" s="100">
        <v>1316</v>
      </c>
      <c r="X21" s="100">
        <v>1562</v>
      </c>
      <c r="Y21" s="100"/>
      <c r="Z21" s="100">
        <v>1119</v>
      </c>
      <c r="AA21" s="100">
        <v>506</v>
      </c>
      <c r="AB21" s="100">
        <v>613</v>
      </c>
    </row>
    <row r="22" spans="1:30" x14ac:dyDescent="0.35">
      <c r="A22" s="95" t="s">
        <v>292</v>
      </c>
      <c r="B22" s="100">
        <f t="shared" si="0"/>
        <v>5679</v>
      </c>
      <c r="C22" s="100">
        <f t="shared" si="1"/>
        <v>2700</v>
      </c>
      <c r="D22" s="100">
        <f t="shared" si="2"/>
        <v>2979</v>
      </c>
      <c r="E22" s="100"/>
      <c r="F22" s="100">
        <v>1295</v>
      </c>
      <c r="G22" s="100">
        <v>660</v>
      </c>
      <c r="H22" s="100">
        <v>635</v>
      </c>
      <c r="I22" s="100"/>
      <c r="J22" s="100">
        <v>1157</v>
      </c>
      <c r="K22" s="100">
        <v>539</v>
      </c>
      <c r="L22" s="100">
        <v>618</v>
      </c>
      <c r="M22" s="100"/>
      <c r="N22" s="100">
        <v>1066</v>
      </c>
      <c r="O22" s="100">
        <v>535</v>
      </c>
      <c r="P22" s="100">
        <v>531</v>
      </c>
      <c r="Q22" s="100"/>
      <c r="R22" s="100">
        <v>993</v>
      </c>
      <c r="S22" s="100">
        <v>461</v>
      </c>
      <c r="T22" s="100">
        <v>532</v>
      </c>
      <c r="U22" s="100"/>
      <c r="V22" s="100">
        <v>874</v>
      </c>
      <c r="W22" s="100">
        <v>392</v>
      </c>
      <c r="X22" s="100">
        <v>482</v>
      </c>
      <c r="Y22" s="100"/>
      <c r="Z22" s="100">
        <v>294</v>
      </c>
      <c r="AA22" s="100">
        <v>113</v>
      </c>
      <c r="AB22" s="100">
        <v>181</v>
      </c>
    </row>
    <row r="23" spans="1:30" x14ac:dyDescent="0.35">
      <c r="A23" s="122" t="s">
        <v>293</v>
      </c>
      <c r="B23" s="100">
        <f t="shared" si="0"/>
        <v>24086</v>
      </c>
      <c r="C23" s="100">
        <f t="shared" si="1"/>
        <v>11562</v>
      </c>
      <c r="D23" s="100">
        <f t="shared" si="2"/>
        <v>12524</v>
      </c>
      <c r="E23" s="100"/>
      <c r="F23" s="100">
        <v>4836</v>
      </c>
      <c r="G23" s="100">
        <v>2399</v>
      </c>
      <c r="H23" s="100">
        <v>2437</v>
      </c>
      <c r="I23" s="100"/>
      <c r="J23" s="100">
        <v>4466</v>
      </c>
      <c r="K23" s="100">
        <v>2178</v>
      </c>
      <c r="L23" s="100">
        <v>2288</v>
      </c>
      <c r="M23" s="100"/>
      <c r="N23" s="100">
        <v>4849</v>
      </c>
      <c r="O23" s="100">
        <v>2376</v>
      </c>
      <c r="P23" s="100">
        <v>2473</v>
      </c>
      <c r="Q23" s="100"/>
      <c r="R23" s="100">
        <v>4397</v>
      </c>
      <c r="S23" s="100">
        <v>2059</v>
      </c>
      <c r="T23" s="100">
        <v>2338</v>
      </c>
      <c r="U23" s="100"/>
      <c r="V23" s="100">
        <v>4422</v>
      </c>
      <c r="W23" s="100">
        <v>2070</v>
      </c>
      <c r="X23" s="100">
        <v>2352</v>
      </c>
      <c r="Y23" s="100"/>
      <c r="Z23" s="100">
        <v>1116</v>
      </c>
      <c r="AA23" s="100">
        <v>480</v>
      </c>
      <c r="AB23" s="100">
        <v>636</v>
      </c>
    </row>
    <row r="24" spans="1:30" x14ac:dyDescent="0.35">
      <c r="A24" s="95" t="s">
        <v>294</v>
      </c>
      <c r="B24" s="100">
        <f t="shared" si="0"/>
        <v>6987</v>
      </c>
      <c r="C24" s="100">
        <f t="shared" si="1"/>
        <v>3395</v>
      </c>
      <c r="D24" s="100">
        <f t="shared" si="2"/>
        <v>3592</v>
      </c>
      <c r="E24" s="100"/>
      <c r="F24" s="100">
        <v>1401</v>
      </c>
      <c r="G24" s="100">
        <v>693</v>
      </c>
      <c r="H24" s="100">
        <v>708</v>
      </c>
      <c r="I24" s="100"/>
      <c r="J24" s="100">
        <v>1386</v>
      </c>
      <c r="K24" s="100">
        <v>696</v>
      </c>
      <c r="L24" s="100">
        <v>690</v>
      </c>
      <c r="M24" s="100"/>
      <c r="N24" s="100">
        <v>1400</v>
      </c>
      <c r="O24" s="100">
        <v>650</v>
      </c>
      <c r="P24" s="100">
        <v>750</v>
      </c>
      <c r="Q24" s="100"/>
      <c r="R24" s="100">
        <v>1298</v>
      </c>
      <c r="S24" s="100">
        <v>639</v>
      </c>
      <c r="T24" s="100">
        <v>659</v>
      </c>
      <c r="U24" s="100"/>
      <c r="V24" s="100">
        <v>1359</v>
      </c>
      <c r="W24" s="100">
        <v>653</v>
      </c>
      <c r="X24" s="100">
        <v>706</v>
      </c>
      <c r="Y24" s="100"/>
      <c r="Z24" s="100">
        <v>143</v>
      </c>
      <c r="AA24" s="100">
        <v>64</v>
      </c>
      <c r="AB24" s="100">
        <v>79</v>
      </c>
    </row>
    <row r="25" spans="1:30" x14ac:dyDescent="0.35">
      <c r="A25" s="95" t="s">
        <v>295</v>
      </c>
      <c r="B25" s="100">
        <f t="shared" si="0"/>
        <v>22884</v>
      </c>
      <c r="C25" s="100">
        <f t="shared" si="1"/>
        <v>11117</v>
      </c>
      <c r="D25" s="100">
        <f t="shared" si="2"/>
        <v>11767</v>
      </c>
      <c r="E25" s="100"/>
      <c r="F25" s="100">
        <v>4387</v>
      </c>
      <c r="G25" s="100">
        <v>2185</v>
      </c>
      <c r="H25" s="100">
        <v>2202</v>
      </c>
      <c r="I25" s="100"/>
      <c r="J25" s="100">
        <v>3950</v>
      </c>
      <c r="K25" s="100">
        <v>1942</v>
      </c>
      <c r="L25" s="100">
        <v>2008</v>
      </c>
      <c r="M25" s="100"/>
      <c r="N25" s="100">
        <v>4333</v>
      </c>
      <c r="O25" s="100">
        <v>2128</v>
      </c>
      <c r="P25" s="100">
        <v>2205</v>
      </c>
      <c r="Q25" s="100"/>
      <c r="R25" s="100">
        <v>4577</v>
      </c>
      <c r="S25" s="100">
        <v>2193</v>
      </c>
      <c r="T25" s="100">
        <v>2384</v>
      </c>
      <c r="U25" s="100"/>
      <c r="V25" s="100">
        <v>4246</v>
      </c>
      <c r="W25" s="100">
        <v>2041</v>
      </c>
      <c r="X25" s="100">
        <v>2205</v>
      </c>
      <c r="Y25" s="100"/>
      <c r="Z25" s="100">
        <v>1391</v>
      </c>
      <c r="AA25" s="100">
        <v>628</v>
      </c>
      <c r="AB25" s="100">
        <v>763</v>
      </c>
    </row>
    <row r="26" spans="1:30" x14ac:dyDescent="0.35">
      <c r="A26" s="95" t="s">
        <v>296</v>
      </c>
      <c r="B26" s="100">
        <f t="shared" si="0"/>
        <v>5943</v>
      </c>
      <c r="C26" s="100">
        <f t="shared" si="1"/>
        <v>2766</v>
      </c>
      <c r="D26" s="100">
        <f t="shared" si="2"/>
        <v>3177</v>
      </c>
      <c r="E26" s="100"/>
      <c r="F26" s="100">
        <v>1307</v>
      </c>
      <c r="G26" s="100">
        <v>651</v>
      </c>
      <c r="H26" s="100">
        <v>656</v>
      </c>
      <c r="I26" s="100"/>
      <c r="J26" s="100">
        <v>1159</v>
      </c>
      <c r="K26" s="100">
        <v>520</v>
      </c>
      <c r="L26" s="100">
        <v>639</v>
      </c>
      <c r="M26" s="100"/>
      <c r="N26" s="100">
        <v>1183</v>
      </c>
      <c r="O26" s="100">
        <v>548</v>
      </c>
      <c r="P26" s="100">
        <v>635</v>
      </c>
      <c r="Q26" s="100"/>
      <c r="R26" s="100">
        <v>1171</v>
      </c>
      <c r="S26" s="100">
        <v>538</v>
      </c>
      <c r="T26" s="100">
        <v>633</v>
      </c>
      <c r="U26" s="100"/>
      <c r="V26" s="100">
        <v>1029</v>
      </c>
      <c r="W26" s="100">
        <v>469</v>
      </c>
      <c r="X26" s="100">
        <v>560</v>
      </c>
      <c r="Y26" s="100"/>
      <c r="Z26" s="100">
        <v>94</v>
      </c>
      <c r="AA26" s="100">
        <v>40</v>
      </c>
      <c r="AB26" s="100">
        <v>54</v>
      </c>
    </row>
    <row r="27" spans="1:30" x14ac:dyDescent="0.35">
      <c r="A27" s="95" t="s">
        <v>297</v>
      </c>
      <c r="B27" s="100">
        <f t="shared" si="0"/>
        <v>9458</v>
      </c>
      <c r="C27" s="100">
        <f t="shared" si="1"/>
        <v>4397</v>
      </c>
      <c r="D27" s="100">
        <f t="shared" si="2"/>
        <v>5061</v>
      </c>
      <c r="E27" s="100"/>
      <c r="F27" s="100">
        <v>1902</v>
      </c>
      <c r="G27" s="100">
        <v>962</v>
      </c>
      <c r="H27" s="100">
        <v>940</v>
      </c>
      <c r="I27" s="100"/>
      <c r="J27" s="100">
        <v>1995</v>
      </c>
      <c r="K27" s="100">
        <v>930</v>
      </c>
      <c r="L27" s="100">
        <v>1065</v>
      </c>
      <c r="M27" s="100"/>
      <c r="N27" s="100">
        <v>1757</v>
      </c>
      <c r="O27" s="100">
        <v>799</v>
      </c>
      <c r="P27" s="100">
        <v>958</v>
      </c>
      <c r="Q27" s="100"/>
      <c r="R27" s="100">
        <v>1763</v>
      </c>
      <c r="S27" s="100">
        <v>803</v>
      </c>
      <c r="T27" s="100">
        <v>960</v>
      </c>
      <c r="U27" s="100"/>
      <c r="V27" s="100">
        <v>1653</v>
      </c>
      <c r="W27" s="100">
        <v>712</v>
      </c>
      <c r="X27" s="100">
        <v>941</v>
      </c>
      <c r="Y27" s="100"/>
      <c r="Z27" s="100">
        <v>388</v>
      </c>
      <c r="AA27" s="100">
        <v>191</v>
      </c>
      <c r="AB27" s="100">
        <v>197</v>
      </c>
    </row>
    <row r="28" spans="1:30" x14ac:dyDescent="0.35">
      <c r="A28" s="95" t="s">
        <v>298</v>
      </c>
      <c r="B28" s="100">
        <f t="shared" si="0"/>
        <v>5937</v>
      </c>
      <c r="C28" s="100">
        <f t="shared" si="1"/>
        <v>2897</v>
      </c>
      <c r="D28" s="100">
        <f t="shared" si="2"/>
        <v>3040</v>
      </c>
      <c r="E28" s="100"/>
      <c r="F28" s="100">
        <v>1054</v>
      </c>
      <c r="G28" s="100">
        <v>531</v>
      </c>
      <c r="H28" s="100">
        <v>523</v>
      </c>
      <c r="I28" s="100"/>
      <c r="J28" s="100">
        <v>1053</v>
      </c>
      <c r="K28" s="100">
        <v>528</v>
      </c>
      <c r="L28" s="100">
        <v>525</v>
      </c>
      <c r="M28" s="100"/>
      <c r="N28" s="100">
        <v>977</v>
      </c>
      <c r="O28" s="100">
        <v>492</v>
      </c>
      <c r="P28" s="100">
        <v>485</v>
      </c>
      <c r="Q28" s="100"/>
      <c r="R28" s="100">
        <v>1218</v>
      </c>
      <c r="S28" s="100">
        <v>593</v>
      </c>
      <c r="T28" s="100">
        <v>625</v>
      </c>
      <c r="U28" s="100"/>
      <c r="V28" s="100">
        <v>1120</v>
      </c>
      <c r="W28" s="100">
        <v>504</v>
      </c>
      <c r="X28" s="100">
        <v>616</v>
      </c>
      <c r="Y28" s="100"/>
      <c r="Z28" s="100">
        <v>515</v>
      </c>
      <c r="AA28" s="100">
        <v>249</v>
      </c>
      <c r="AB28" s="100">
        <v>266</v>
      </c>
    </row>
    <row r="29" spans="1:30" x14ac:dyDescent="0.35">
      <c r="A29" s="95" t="s">
        <v>299</v>
      </c>
      <c r="B29" s="100">
        <f t="shared" si="0"/>
        <v>8220</v>
      </c>
      <c r="C29" s="100">
        <f t="shared" si="1"/>
        <v>3942</v>
      </c>
      <c r="D29" s="100">
        <f t="shared" si="2"/>
        <v>4278</v>
      </c>
      <c r="E29" s="100"/>
      <c r="F29" s="100">
        <v>1540</v>
      </c>
      <c r="G29" s="100">
        <v>813</v>
      </c>
      <c r="H29" s="100">
        <v>727</v>
      </c>
      <c r="I29" s="100"/>
      <c r="J29" s="100">
        <v>1512</v>
      </c>
      <c r="K29" s="100">
        <v>737</v>
      </c>
      <c r="L29" s="100">
        <v>775</v>
      </c>
      <c r="M29" s="100"/>
      <c r="N29" s="100">
        <v>1488</v>
      </c>
      <c r="O29" s="100">
        <v>724</v>
      </c>
      <c r="P29" s="100">
        <v>764</v>
      </c>
      <c r="Q29" s="100"/>
      <c r="R29" s="100">
        <v>1664</v>
      </c>
      <c r="S29" s="100">
        <v>785</v>
      </c>
      <c r="T29" s="100">
        <v>879</v>
      </c>
      <c r="U29" s="100"/>
      <c r="V29" s="100">
        <v>1415</v>
      </c>
      <c r="W29" s="100">
        <v>642</v>
      </c>
      <c r="X29" s="100">
        <v>773</v>
      </c>
      <c r="Y29" s="100"/>
      <c r="Z29" s="100">
        <v>601</v>
      </c>
      <c r="AA29" s="100">
        <v>241</v>
      </c>
      <c r="AB29" s="100">
        <v>360</v>
      </c>
    </row>
    <row r="30" spans="1:30" x14ac:dyDescent="0.35">
      <c r="A30" s="95" t="s">
        <v>300</v>
      </c>
      <c r="B30" s="100">
        <f t="shared" si="0"/>
        <v>4912</v>
      </c>
      <c r="C30" s="100">
        <f t="shared" si="1"/>
        <v>2372</v>
      </c>
      <c r="D30" s="100">
        <f t="shared" si="2"/>
        <v>2540</v>
      </c>
      <c r="E30" s="100"/>
      <c r="F30" s="100">
        <v>1020</v>
      </c>
      <c r="G30" s="100">
        <v>497</v>
      </c>
      <c r="H30" s="100">
        <v>523</v>
      </c>
      <c r="I30" s="100"/>
      <c r="J30" s="100">
        <v>883</v>
      </c>
      <c r="K30" s="100">
        <v>433</v>
      </c>
      <c r="L30" s="100">
        <v>450</v>
      </c>
      <c r="M30" s="100"/>
      <c r="N30" s="100">
        <v>946</v>
      </c>
      <c r="O30" s="100">
        <v>477</v>
      </c>
      <c r="P30" s="100">
        <v>469</v>
      </c>
      <c r="Q30" s="100"/>
      <c r="R30" s="100">
        <v>941</v>
      </c>
      <c r="S30" s="100">
        <v>448</v>
      </c>
      <c r="T30" s="100">
        <v>493</v>
      </c>
      <c r="U30" s="100"/>
      <c r="V30" s="100">
        <v>855</v>
      </c>
      <c r="W30" s="100">
        <v>397</v>
      </c>
      <c r="X30" s="100">
        <v>458</v>
      </c>
      <c r="Y30" s="100"/>
      <c r="Z30" s="100">
        <v>267</v>
      </c>
      <c r="AA30" s="100">
        <v>120</v>
      </c>
      <c r="AB30" s="100">
        <v>147</v>
      </c>
      <c r="AD30" s="107"/>
    </row>
    <row r="31" spans="1:30" x14ac:dyDescent="0.35">
      <c r="A31" s="95" t="s">
        <v>301</v>
      </c>
      <c r="B31" s="100">
        <f t="shared" si="0"/>
        <v>9450</v>
      </c>
      <c r="C31" s="100">
        <f t="shared" si="1"/>
        <v>4575</v>
      </c>
      <c r="D31" s="100">
        <f t="shared" si="2"/>
        <v>4875</v>
      </c>
      <c r="E31" s="100"/>
      <c r="F31" s="100">
        <v>1941</v>
      </c>
      <c r="G31" s="100">
        <v>949</v>
      </c>
      <c r="H31" s="100">
        <v>992</v>
      </c>
      <c r="I31" s="100"/>
      <c r="J31" s="100">
        <v>1898</v>
      </c>
      <c r="K31" s="100">
        <v>916</v>
      </c>
      <c r="L31" s="100">
        <v>982</v>
      </c>
      <c r="M31" s="100"/>
      <c r="N31" s="100">
        <v>1822</v>
      </c>
      <c r="O31" s="100">
        <v>926</v>
      </c>
      <c r="P31" s="100">
        <v>896</v>
      </c>
      <c r="Q31" s="100"/>
      <c r="R31" s="100">
        <v>1862</v>
      </c>
      <c r="S31" s="100">
        <v>884</v>
      </c>
      <c r="T31" s="100">
        <v>978</v>
      </c>
      <c r="U31" s="100"/>
      <c r="V31" s="100">
        <v>1596</v>
      </c>
      <c r="W31" s="100">
        <v>747</v>
      </c>
      <c r="X31" s="100">
        <v>849</v>
      </c>
      <c r="Y31" s="100"/>
      <c r="Z31" s="100">
        <v>331</v>
      </c>
      <c r="AA31" s="100">
        <v>153</v>
      </c>
      <c r="AB31" s="100">
        <v>178</v>
      </c>
      <c r="AD31" s="107"/>
    </row>
    <row r="32" spans="1:30" x14ac:dyDescent="0.35">
      <c r="A32" s="95" t="s">
        <v>302</v>
      </c>
      <c r="B32" s="100">
        <f t="shared" si="0"/>
        <v>12162</v>
      </c>
      <c r="C32" s="100">
        <f t="shared" si="1"/>
        <v>5812</v>
      </c>
      <c r="D32" s="100">
        <f t="shared" si="2"/>
        <v>6350</v>
      </c>
      <c r="E32" s="100"/>
      <c r="F32" s="100">
        <v>2347</v>
      </c>
      <c r="G32" s="100">
        <v>1189</v>
      </c>
      <c r="H32" s="100">
        <v>1158</v>
      </c>
      <c r="I32" s="100"/>
      <c r="J32" s="100">
        <v>2214</v>
      </c>
      <c r="K32" s="100">
        <v>1084</v>
      </c>
      <c r="L32" s="100">
        <v>1130</v>
      </c>
      <c r="M32" s="100"/>
      <c r="N32" s="100">
        <v>2130</v>
      </c>
      <c r="O32" s="100">
        <v>1034</v>
      </c>
      <c r="P32" s="100">
        <v>1096</v>
      </c>
      <c r="Q32" s="100"/>
      <c r="R32" s="100">
        <v>2509</v>
      </c>
      <c r="S32" s="100">
        <v>1137</v>
      </c>
      <c r="T32" s="100">
        <v>1372</v>
      </c>
      <c r="U32" s="100"/>
      <c r="V32" s="100">
        <v>2305</v>
      </c>
      <c r="W32" s="100">
        <v>1080</v>
      </c>
      <c r="X32" s="100">
        <v>1225</v>
      </c>
      <c r="Y32" s="100"/>
      <c r="Z32" s="100">
        <v>657</v>
      </c>
      <c r="AA32" s="100">
        <v>288</v>
      </c>
      <c r="AB32" s="100">
        <v>369</v>
      </c>
      <c r="AD32" s="107"/>
    </row>
    <row r="33" spans="1:30" x14ac:dyDescent="0.35">
      <c r="A33" s="95" t="s">
        <v>303</v>
      </c>
      <c r="B33" s="100">
        <f t="shared" si="0"/>
        <v>7236</v>
      </c>
      <c r="C33" s="100">
        <f t="shared" si="1"/>
        <v>3452</v>
      </c>
      <c r="D33" s="100">
        <f t="shared" si="2"/>
        <v>3784</v>
      </c>
      <c r="E33" s="100"/>
      <c r="F33" s="100">
        <v>1318</v>
      </c>
      <c r="G33" s="100">
        <v>652</v>
      </c>
      <c r="H33" s="100">
        <v>666</v>
      </c>
      <c r="I33" s="100"/>
      <c r="J33" s="100">
        <v>1348</v>
      </c>
      <c r="K33" s="100">
        <v>682</v>
      </c>
      <c r="L33" s="100">
        <v>666</v>
      </c>
      <c r="M33" s="100"/>
      <c r="N33" s="100">
        <v>1369</v>
      </c>
      <c r="O33" s="100">
        <v>662</v>
      </c>
      <c r="P33" s="100">
        <v>707</v>
      </c>
      <c r="Q33" s="100"/>
      <c r="R33" s="100">
        <v>1487</v>
      </c>
      <c r="S33" s="100">
        <v>688</v>
      </c>
      <c r="T33" s="100">
        <v>799</v>
      </c>
      <c r="U33" s="100"/>
      <c r="V33" s="100">
        <v>1190</v>
      </c>
      <c r="W33" s="100">
        <v>512</v>
      </c>
      <c r="X33" s="100">
        <v>678</v>
      </c>
      <c r="Y33" s="100"/>
      <c r="Z33" s="100">
        <v>524</v>
      </c>
      <c r="AA33" s="100">
        <v>256</v>
      </c>
      <c r="AB33" s="100">
        <v>268</v>
      </c>
      <c r="AD33" s="107"/>
    </row>
    <row r="34" spans="1:30" x14ac:dyDescent="0.35">
      <c r="A34" s="95" t="s">
        <v>304</v>
      </c>
      <c r="B34" s="100">
        <f t="shared" si="0"/>
        <v>6222</v>
      </c>
      <c r="C34" s="100">
        <f t="shared" si="1"/>
        <v>2986</v>
      </c>
      <c r="D34" s="100">
        <f t="shared" si="2"/>
        <v>3236</v>
      </c>
      <c r="E34" s="100"/>
      <c r="F34" s="100">
        <v>1215</v>
      </c>
      <c r="G34" s="100">
        <v>605</v>
      </c>
      <c r="H34" s="100">
        <v>610</v>
      </c>
      <c r="I34" s="100"/>
      <c r="J34" s="100">
        <v>1200</v>
      </c>
      <c r="K34" s="100">
        <v>605</v>
      </c>
      <c r="L34" s="100">
        <v>595</v>
      </c>
      <c r="M34" s="100"/>
      <c r="N34" s="100">
        <v>1182</v>
      </c>
      <c r="O34" s="100">
        <v>606</v>
      </c>
      <c r="P34" s="100">
        <v>576</v>
      </c>
      <c r="Q34" s="100"/>
      <c r="R34" s="100">
        <v>1190</v>
      </c>
      <c r="S34" s="100">
        <v>534</v>
      </c>
      <c r="T34" s="100">
        <v>656</v>
      </c>
      <c r="U34" s="100"/>
      <c r="V34" s="100">
        <v>1149</v>
      </c>
      <c r="W34" s="100">
        <v>519</v>
      </c>
      <c r="X34" s="100">
        <v>630</v>
      </c>
      <c r="Y34" s="100"/>
      <c r="Z34" s="100">
        <v>286</v>
      </c>
      <c r="AA34" s="100">
        <v>117</v>
      </c>
      <c r="AB34" s="100">
        <v>169</v>
      </c>
      <c r="AD34" s="107"/>
    </row>
    <row r="35" spans="1:30" x14ac:dyDescent="0.35">
      <c r="A35" s="95" t="s">
        <v>305</v>
      </c>
      <c r="B35" s="100">
        <f t="shared" si="0"/>
        <v>2539</v>
      </c>
      <c r="C35" s="100">
        <f t="shared" si="1"/>
        <v>1221</v>
      </c>
      <c r="D35" s="100">
        <f t="shared" si="2"/>
        <v>1318</v>
      </c>
      <c r="E35" s="100"/>
      <c r="F35" s="100">
        <v>427</v>
      </c>
      <c r="G35" s="100">
        <v>221</v>
      </c>
      <c r="H35" s="100">
        <v>206</v>
      </c>
      <c r="I35" s="100"/>
      <c r="J35" s="100">
        <v>476</v>
      </c>
      <c r="K35" s="100">
        <v>251</v>
      </c>
      <c r="L35" s="100">
        <v>225</v>
      </c>
      <c r="M35" s="100"/>
      <c r="N35" s="100">
        <v>447</v>
      </c>
      <c r="O35" s="100">
        <v>239</v>
      </c>
      <c r="P35" s="100">
        <v>208</v>
      </c>
      <c r="Q35" s="100"/>
      <c r="R35" s="100">
        <v>506</v>
      </c>
      <c r="S35" s="100">
        <v>203</v>
      </c>
      <c r="T35" s="100">
        <v>303</v>
      </c>
      <c r="U35" s="100"/>
      <c r="V35" s="100">
        <v>423</v>
      </c>
      <c r="W35" s="100">
        <v>196</v>
      </c>
      <c r="X35" s="100">
        <v>227</v>
      </c>
      <c r="Y35" s="100"/>
      <c r="Z35" s="100">
        <v>260</v>
      </c>
      <c r="AA35" s="100">
        <v>111</v>
      </c>
      <c r="AB35" s="100">
        <v>149</v>
      </c>
      <c r="AD35" s="107"/>
    </row>
    <row r="36" spans="1:30" x14ac:dyDescent="0.35">
      <c r="A36" s="95" t="s">
        <v>306</v>
      </c>
      <c r="B36" s="100">
        <f t="shared" si="0"/>
        <v>18249</v>
      </c>
      <c r="C36" s="100">
        <f t="shared" si="1"/>
        <v>8572</v>
      </c>
      <c r="D36" s="100">
        <f t="shared" si="2"/>
        <v>9677</v>
      </c>
      <c r="E36" s="100"/>
      <c r="F36" s="100">
        <v>3653</v>
      </c>
      <c r="G36" s="100">
        <v>1831</v>
      </c>
      <c r="H36" s="100">
        <v>1822</v>
      </c>
      <c r="I36" s="100"/>
      <c r="J36" s="100">
        <v>3443</v>
      </c>
      <c r="K36" s="100">
        <v>1685</v>
      </c>
      <c r="L36" s="100">
        <v>1758</v>
      </c>
      <c r="M36" s="100"/>
      <c r="N36" s="100">
        <v>3331</v>
      </c>
      <c r="O36" s="100">
        <v>1627</v>
      </c>
      <c r="P36" s="100">
        <v>1704</v>
      </c>
      <c r="Q36" s="100"/>
      <c r="R36" s="100">
        <v>3522</v>
      </c>
      <c r="S36" s="100">
        <v>1598</v>
      </c>
      <c r="T36" s="100">
        <v>1924</v>
      </c>
      <c r="U36" s="100"/>
      <c r="V36" s="100">
        <v>3312</v>
      </c>
      <c r="W36" s="100">
        <v>1424</v>
      </c>
      <c r="X36" s="100">
        <v>1888</v>
      </c>
      <c r="Y36" s="100"/>
      <c r="Z36" s="100">
        <v>988</v>
      </c>
      <c r="AA36" s="100">
        <v>407</v>
      </c>
      <c r="AB36" s="100">
        <v>581</v>
      </c>
      <c r="AD36" s="107"/>
    </row>
    <row r="37" spans="1:30" x14ac:dyDescent="0.35">
      <c r="A37" s="95" t="s">
        <v>307</v>
      </c>
      <c r="B37" s="100">
        <f t="shared" si="0"/>
        <v>14317</v>
      </c>
      <c r="C37" s="100">
        <f t="shared" si="1"/>
        <v>6920</v>
      </c>
      <c r="D37" s="100">
        <f t="shared" si="2"/>
        <v>7397</v>
      </c>
      <c r="E37" s="100"/>
      <c r="F37" s="100">
        <v>3023</v>
      </c>
      <c r="G37" s="100">
        <v>1531</v>
      </c>
      <c r="H37" s="100">
        <v>1492</v>
      </c>
      <c r="I37" s="100"/>
      <c r="J37" s="100">
        <v>2858</v>
      </c>
      <c r="K37" s="100">
        <v>1439</v>
      </c>
      <c r="L37" s="100">
        <v>1419</v>
      </c>
      <c r="M37" s="100"/>
      <c r="N37" s="100">
        <v>2815</v>
      </c>
      <c r="O37" s="100">
        <v>1367</v>
      </c>
      <c r="P37" s="100">
        <v>1448</v>
      </c>
      <c r="Q37" s="100"/>
      <c r="R37" s="100">
        <v>2527</v>
      </c>
      <c r="S37" s="100">
        <v>1189</v>
      </c>
      <c r="T37" s="100">
        <v>1338</v>
      </c>
      <c r="U37" s="100"/>
      <c r="V37" s="100">
        <v>2486</v>
      </c>
      <c r="W37" s="100">
        <v>1110</v>
      </c>
      <c r="X37" s="100">
        <v>1376</v>
      </c>
      <c r="Y37" s="100"/>
      <c r="Z37" s="100">
        <v>608</v>
      </c>
      <c r="AA37" s="100">
        <v>284</v>
      </c>
      <c r="AB37" s="100">
        <v>324</v>
      </c>
      <c r="AD37" s="107"/>
    </row>
    <row r="38" spans="1:30" ht="15" thickBot="1" x14ac:dyDescent="0.4">
      <c r="A38" s="123" t="s">
        <v>308</v>
      </c>
      <c r="B38" s="106">
        <f t="shared" si="0"/>
        <v>2763</v>
      </c>
      <c r="C38" s="106">
        <f t="shared" si="1"/>
        <v>1377</v>
      </c>
      <c r="D38" s="106">
        <f t="shared" si="2"/>
        <v>1386</v>
      </c>
      <c r="E38" s="106"/>
      <c r="F38" s="106">
        <v>655</v>
      </c>
      <c r="G38" s="106">
        <v>316</v>
      </c>
      <c r="H38" s="106">
        <v>339</v>
      </c>
      <c r="I38" s="106"/>
      <c r="J38" s="106">
        <v>593</v>
      </c>
      <c r="K38" s="106">
        <v>282</v>
      </c>
      <c r="L38" s="106">
        <v>311</v>
      </c>
      <c r="M38" s="106"/>
      <c r="N38" s="106">
        <v>548</v>
      </c>
      <c r="O38" s="106">
        <v>283</v>
      </c>
      <c r="P38" s="106">
        <v>265</v>
      </c>
      <c r="Q38" s="106"/>
      <c r="R38" s="106">
        <v>435</v>
      </c>
      <c r="S38" s="106">
        <v>215</v>
      </c>
      <c r="T38" s="106">
        <v>220</v>
      </c>
      <c r="U38" s="106"/>
      <c r="V38" s="106">
        <v>400</v>
      </c>
      <c r="W38" s="106">
        <v>216</v>
      </c>
      <c r="X38" s="106">
        <v>184</v>
      </c>
      <c r="Y38" s="106"/>
      <c r="Z38" s="106">
        <v>132</v>
      </c>
      <c r="AA38" s="106">
        <v>65</v>
      </c>
      <c r="AB38" s="106">
        <v>67</v>
      </c>
      <c r="AD38" s="107"/>
    </row>
    <row r="39" spans="1:30" x14ac:dyDescent="0.35">
      <c r="A39" s="113" t="s">
        <v>341</v>
      </c>
      <c r="AD39" s="107"/>
    </row>
    <row r="40" spans="1:30" x14ac:dyDescent="0.35">
      <c r="AD40" s="107"/>
    </row>
    <row r="41" spans="1:30" x14ac:dyDescent="0.35">
      <c r="AD41" s="107"/>
    </row>
    <row r="42" spans="1:30" x14ac:dyDescent="0.35">
      <c r="AD42" s="107"/>
    </row>
    <row r="43" spans="1:30" x14ac:dyDescent="0.35">
      <c r="AD43" s="107"/>
    </row>
    <row r="44" spans="1:30" x14ac:dyDescent="0.35">
      <c r="AD44" s="107"/>
    </row>
    <row r="45" spans="1:30" x14ac:dyDescent="0.35">
      <c r="AD45" s="107"/>
    </row>
  </sheetData>
  <mergeCells count="14">
    <mergeCell ref="AD2:AD3"/>
    <mergeCell ref="R7:T7"/>
    <mergeCell ref="V7:X7"/>
    <mergeCell ref="Z7:AB7"/>
    <mergeCell ref="A1:AB1"/>
    <mergeCell ref="A2:AB2"/>
    <mergeCell ref="A3:AB3"/>
    <mergeCell ref="A4:AB4"/>
    <mergeCell ref="A5:AB5"/>
    <mergeCell ref="A7:A8"/>
    <mergeCell ref="B7:D7"/>
    <mergeCell ref="F7:H7"/>
    <mergeCell ref="J7:L7"/>
    <mergeCell ref="N7:P7"/>
  </mergeCells>
  <hyperlinks>
    <hyperlink ref="AD2" location="INDICE!A1" display="INDICE" xr:uid="{2AD2E4FD-9066-42B4-9699-78014B47F736}"/>
    <hyperlink ref="AD2:AD3" location="CONTENIDO!A1" display="Contenido" xr:uid="{BC789756-E685-478B-810A-C2795CF6A8E8}"/>
  </hyperlinks>
  <pageMargins left="0.7" right="0.7" top="0.75" bottom="0.75" header="0.3" footer="0.3"/>
  <pageSetup paperSize="9" scale="63"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ACF79C-21C2-49B8-B382-B40683DA5EBB}">
  <sheetPr>
    <tabColor rgb="FFF2DAB1"/>
    <pageSetUpPr fitToPage="1"/>
  </sheetPr>
  <dimension ref="A1:AD45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P17" sqref="P17"/>
    </sheetView>
  </sheetViews>
  <sheetFormatPr baseColWidth="10" defaultColWidth="11.453125" defaultRowHeight="14.5" x14ac:dyDescent="0.35"/>
  <cols>
    <col min="1" max="1" width="18.54296875" style="113" customWidth="1"/>
    <col min="2" max="4" width="8.453125" customWidth="1"/>
    <col min="5" max="5" width="1.1796875" customWidth="1"/>
    <col min="6" max="8" width="8.453125" customWidth="1"/>
    <col min="9" max="9" width="1.1796875" customWidth="1"/>
    <col min="10" max="12" width="8.453125" customWidth="1"/>
    <col min="13" max="13" width="1.1796875" customWidth="1"/>
    <col min="14" max="16" width="8.453125" customWidth="1"/>
    <col min="17" max="17" width="1.1796875" customWidth="1"/>
    <col min="18" max="20" width="8.453125" customWidth="1"/>
    <col min="21" max="21" width="1.1796875" customWidth="1"/>
    <col min="22" max="24" width="8.453125" customWidth="1"/>
    <col min="25" max="25" width="1.1796875" customWidth="1"/>
    <col min="26" max="28" width="8.453125" customWidth="1"/>
  </cols>
  <sheetData>
    <row r="1" spans="1:30" x14ac:dyDescent="0.35">
      <c r="A1" s="230" t="s">
        <v>346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340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315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D5" s="36"/>
    </row>
    <row r="6" spans="1:30" x14ac:dyDescent="0.35">
      <c r="A6" s="124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D6" s="36"/>
    </row>
    <row r="7" spans="1:30" x14ac:dyDescent="0.35">
      <c r="A7" s="235" t="s">
        <v>281</v>
      </c>
      <c r="B7" s="229" t="s">
        <v>214</v>
      </c>
      <c r="C7" s="229"/>
      <c r="D7" s="229"/>
      <c r="E7" s="16"/>
      <c r="F7" s="229" t="s">
        <v>242</v>
      </c>
      <c r="G7" s="229"/>
      <c r="H7" s="229"/>
      <c r="I7" s="16"/>
      <c r="J7" s="229" t="s">
        <v>243</v>
      </c>
      <c r="K7" s="229"/>
      <c r="L7" s="229"/>
      <c r="M7" s="16"/>
      <c r="N7" s="229" t="s">
        <v>244</v>
      </c>
      <c r="O7" s="229"/>
      <c r="P7" s="229"/>
      <c r="Q7" s="16"/>
      <c r="R7" s="229" t="s">
        <v>246</v>
      </c>
      <c r="S7" s="229"/>
      <c r="T7" s="229"/>
      <c r="U7" s="16"/>
      <c r="V7" s="229" t="s">
        <v>247</v>
      </c>
      <c r="W7" s="229"/>
      <c r="X7" s="229"/>
      <c r="Y7" s="16"/>
      <c r="Z7" s="229" t="s">
        <v>248</v>
      </c>
      <c r="AA7" s="229"/>
      <c r="AB7" s="229"/>
      <c r="AD7" s="36"/>
    </row>
    <row r="8" spans="1:30" x14ac:dyDescent="0.35">
      <c r="A8" s="235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D8" s="36"/>
    </row>
    <row r="9" spans="1:30" s="22" customFormat="1" x14ac:dyDescent="0.35">
      <c r="A9" s="110"/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D9" s="107"/>
    </row>
    <row r="10" spans="1:30" s="22" customFormat="1" x14ac:dyDescent="0.35">
      <c r="A10" s="110" t="s">
        <v>214</v>
      </c>
      <c r="B10" s="75">
        <v>90.155972325264415</v>
      </c>
      <c r="C10" s="75">
        <v>88.704865092551415</v>
      </c>
      <c r="D10" s="75">
        <v>91.558742690389209</v>
      </c>
      <c r="E10" s="75"/>
      <c r="F10" s="75">
        <v>89.072639432834961</v>
      </c>
      <c r="G10" s="75">
        <v>87.757388990054636</v>
      </c>
      <c r="H10" s="75">
        <v>90.442699973735657</v>
      </c>
      <c r="I10" s="75"/>
      <c r="J10" s="75">
        <v>89.222423146473787</v>
      </c>
      <c r="K10" s="75">
        <v>87.999640169120525</v>
      </c>
      <c r="L10" s="75">
        <v>90.457726212474626</v>
      </c>
      <c r="M10" s="75"/>
      <c r="N10" s="75">
        <v>90.657103192966218</v>
      </c>
      <c r="O10" s="75">
        <v>89.137989359411989</v>
      </c>
      <c r="P10" s="75">
        <v>92.185807569708786</v>
      </c>
      <c r="Q10" s="75"/>
      <c r="R10" s="75">
        <v>87.245252431681337</v>
      </c>
      <c r="S10" s="75">
        <v>85.460546054605459</v>
      </c>
      <c r="T10" s="75">
        <v>88.908775658593882</v>
      </c>
      <c r="U10" s="75"/>
      <c r="V10" s="75">
        <v>93.057790292303565</v>
      </c>
      <c r="W10" s="75">
        <v>91.71570200777434</v>
      </c>
      <c r="X10" s="75">
        <v>94.247857572020365</v>
      </c>
      <c r="Y10" s="75"/>
      <c r="Z10" s="75">
        <v>97.61904761904762</v>
      </c>
      <c r="AA10" s="75">
        <v>97.075000000000003</v>
      </c>
      <c r="AB10" s="75">
        <v>98.060913705583758</v>
      </c>
      <c r="AD10" s="107"/>
    </row>
    <row r="11" spans="1:30" s="22" customFormat="1" x14ac:dyDescent="0.35">
      <c r="A11" s="110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D11" s="107"/>
    </row>
    <row r="12" spans="1:30" x14ac:dyDescent="0.35">
      <c r="A12" s="95" t="s">
        <v>282</v>
      </c>
      <c r="B12" s="63">
        <v>88.188608776844063</v>
      </c>
      <c r="C12" s="63">
        <v>87.866257088846879</v>
      </c>
      <c r="D12" s="63">
        <v>88.50322878228782</v>
      </c>
      <c r="E12" s="63"/>
      <c r="F12" s="63">
        <v>83.122246696035234</v>
      </c>
      <c r="G12" s="63">
        <v>82.587064676616919</v>
      </c>
      <c r="H12" s="63">
        <v>83.653318705430607</v>
      </c>
      <c r="I12" s="63"/>
      <c r="J12" s="63">
        <v>87.841043890865961</v>
      </c>
      <c r="K12" s="63">
        <v>87.620772946859901</v>
      </c>
      <c r="L12" s="63">
        <v>88.053613053613049</v>
      </c>
      <c r="M12" s="63"/>
      <c r="N12" s="63">
        <v>88.371375694016038</v>
      </c>
      <c r="O12" s="63">
        <v>88.594327990135639</v>
      </c>
      <c r="P12" s="63">
        <v>88.148148148148152</v>
      </c>
      <c r="Q12" s="63"/>
      <c r="R12" s="63">
        <v>87.23337515683815</v>
      </c>
      <c r="S12" s="63">
        <v>87.302590018951349</v>
      </c>
      <c r="T12" s="63">
        <v>87.165109034267914</v>
      </c>
      <c r="U12" s="63"/>
      <c r="V12" s="63">
        <v>92.789639481974092</v>
      </c>
      <c r="W12" s="63">
        <v>91.726105563480743</v>
      </c>
      <c r="X12" s="63">
        <v>93.814432989690715</v>
      </c>
      <c r="Y12" s="63"/>
      <c r="Z12" s="63">
        <v>98.698224852071007</v>
      </c>
      <c r="AA12" s="63">
        <v>98.724489795918373</v>
      </c>
      <c r="AB12" s="63">
        <v>98.675496688741731</v>
      </c>
      <c r="AD12" s="22"/>
    </row>
    <row r="13" spans="1:30" x14ac:dyDescent="0.35">
      <c r="A13" s="95" t="s">
        <v>283</v>
      </c>
      <c r="B13" s="63">
        <v>90.867946147235742</v>
      </c>
      <c r="C13" s="63">
        <v>89.951433857539314</v>
      </c>
      <c r="D13" s="63">
        <v>91.767911888270689</v>
      </c>
      <c r="E13" s="63"/>
      <c r="F13" s="63">
        <v>88.898163606010016</v>
      </c>
      <c r="G13" s="63">
        <v>87.993510005408325</v>
      </c>
      <c r="H13" s="63">
        <v>89.856733524355306</v>
      </c>
      <c r="I13" s="63"/>
      <c r="J13" s="63">
        <v>91.220238095238088</v>
      </c>
      <c r="K13" s="63">
        <v>90.479006505026618</v>
      </c>
      <c r="L13" s="63">
        <v>91.971240263630918</v>
      </c>
      <c r="M13" s="63"/>
      <c r="N13" s="63">
        <v>90.553064275037372</v>
      </c>
      <c r="O13" s="63">
        <v>89.341875364006981</v>
      </c>
      <c r="P13" s="63">
        <v>91.830466830466833</v>
      </c>
      <c r="Q13" s="63"/>
      <c r="R13" s="63">
        <v>86.182873730043539</v>
      </c>
      <c r="S13" s="63">
        <v>85.629099582587955</v>
      </c>
      <c r="T13" s="63">
        <v>86.708144796380097</v>
      </c>
      <c r="U13" s="63"/>
      <c r="V13" s="63">
        <v>96.469401479488909</v>
      </c>
      <c r="W13" s="63">
        <v>95.729537366548044</v>
      </c>
      <c r="X13" s="63">
        <v>97.131931166347997</v>
      </c>
      <c r="Y13" s="63"/>
      <c r="Z13" s="63">
        <v>99.592944369063773</v>
      </c>
      <c r="AA13" s="63">
        <v>99.35275080906149</v>
      </c>
      <c r="AB13" s="63">
        <v>99.766355140186917</v>
      </c>
    </row>
    <row r="14" spans="1:30" x14ac:dyDescent="0.35">
      <c r="A14" s="95" t="s">
        <v>284</v>
      </c>
      <c r="B14" s="63">
        <v>85.404212923427266</v>
      </c>
      <c r="C14" s="63">
        <v>83.565823888404537</v>
      </c>
      <c r="D14" s="63">
        <v>87.168758716875871</v>
      </c>
      <c r="E14" s="63"/>
      <c r="F14" s="63">
        <v>81.623799194298101</v>
      </c>
      <c r="G14" s="63">
        <v>79.441473559120624</v>
      </c>
      <c r="H14" s="63">
        <v>84.002590673575128</v>
      </c>
      <c r="I14" s="63"/>
      <c r="J14" s="63">
        <v>86.443791329904485</v>
      </c>
      <c r="K14" s="63">
        <v>86.083213773314199</v>
      </c>
      <c r="L14" s="63">
        <v>86.82228915662651</v>
      </c>
      <c r="M14" s="63"/>
      <c r="N14" s="63">
        <v>85.287356321839084</v>
      </c>
      <c r="O14" s="63">
        <v>84.468247895944913</v>
      </c>
      <c r="P14" s="63">
        <v>86.108979278587867</v>
      </c>
      <c r="Q14" s="63"/>
      <c r="R14" s="63">
        <v>85.041056765440914</v>
      </c>
      <c r="S14" s="63">
        <v>82.450832072617246</v>
      </c>
      <c r="T14" s="63">
        <v>87.356321839080465</v>
      </c>
      <c r="U14" s="63"/>
      <c r="V14" s="63">
        <v>86.631528509822715</v>
      </c>
      <c r="W14" s="63">
        <v>84.05951115834219</v>
      </c>
      <c r="X14" s="63">
        <v>88.7434554973822</v>
      </c>
      <c r="Y14" s="63"/>
      <c r="Z14" s="63">
        <v>98.84297520661157</v>
      </c>
      <c r="AA14" s="63">
        <v>97.446808510638292</v>
      </c>
      <c r="AB14" s="63">
        <v>99.729729729729726</v>
      </c>
    </row>
    <row r="15" spans="1:30" x14ac:dyDescent="0.35">
      <c r="A15" s="95" t="s">
        <v>285</v>
      </c>
      <c r="B15" s="63">
        <v>89.07728376454827</v>
      </c>
      <c r="C15" s="63">
        <v>87.582139848357201</v>
      </c>
      <c r="D15" s="63">
        <v>90.554260985352869</v>
      </c>
      <c r="E15" s="63"/>
      <c r="F15" s="63">
        <v>86.862967157417899</v>
      </c>
      <c r="G15" s="63">
        <v>85.529830810329472</v>
      </c>
      <c r="H15" s="63">
        <v>88.243430152143844</v>
      </c>
      <c r="I15" s="63"/>
      <c r="J15" s="63">
        <v>86.978297161936553</v>
      </c>
      <c r="K15" s="63">
        <v>85.986964618249544</v>
      </c>
      <c r="L15" s="63">
        <v>88.019559902200484</v>
      </c>
      <c r="M15" s="63"/>
      <c r="N15" s="63">
        <v>90.18893694514</v>
      </c>
      <c r="O15" s="63">
        <v>88.666363222576237</v>
      </c>
      <c r="P15" s="63">
        <v>91.712204007285976</v>
      </c>
      <c r="Q15" s="63"/>
      <c r="R15" s="63">
        <v>85.333333333333343</v>
      </c>
      <c r="S15" s="63">
        <v>83.695170580416473</v>
      </c>
      <c r="T15" s="63">
        <v>86.981720909496204</v>
      </c>
      <c r="U15" s="63"/>
      <c r="V15" s="63">
        <v>92.436363636363637</v>
      </c>
      <c r="W15" s="63">
        <v>90.890890890890901</v>
      </c>
      <c r="X15" s="63">
        <v>93.888105312646914</v>
      </c>
      <c r="Y15" s="63"/>
      <c r="Z15" s="63">
        <v>96.460176991150433</v>
      </c>
      <c r="AA15" s="63">
        <v>95.21484375</v>
      </c>
      <c r="AB15" s="63">
        <v>97.491909385113274</v>
      </c>
    </row>
    <row r="16" spans="1:30" x14ac:dyDescent="0.35">
      <c r="A16" s="95" t="s">
        <v>286</v>
      </c>
      <c r="B16" s="63">
        <v>95.799180327868854</v>
      </c>
      <c r="C16" s="63">
        <v>94.217347956131604</v>
      </c>
      <c r="D16" s="63">
        <v>97.47102212855637</v>
      </c>
      <c r="E16" s="63"/>
      <c r="F16" s="63">
        <v>96.812386156648458</v>
      </c>
      <c r="G16" s="63">
        <v>96.30252100840336</v>
      </c>
      <c r="H16" s="63">
        <v>97.415506958250504</v>
      </c>
      <c r="I16" s="63"/>
      <c r="J16" s="63">
        <v>95.589558955895598</v>
      </c>
      <c r="K16" s="63">
        <v>93.793103448275858</v>
      </c>
      <c r="L16" s="63">
        <v>97.551789077212803</v>
      </c>
      <c r="M16" s="63"/>
      <c r="N16" s="63">
        <v>95.725646123260432</v>
      </c>
      <c r="O16" s="63">
        <v>94.412331406551061</v>
      </c>
      <c r="P16" s="63">
        <v>97.125256673511302</v>
      </c>
      <c r="Q16" s="63"/>
      <c r="R16" s="63">
        <v>92.583120204603574</v>
      </c>
      <c r="S16" s="63">
        <v>89.455782312925166</v>
      </c>
      <c r="T16" s="63">
        <v>95.726495726495727</v>
      </c>
      <c r="U16" s="63"/>
      <c r="V16" s="63">
        <v>97.614503816793899</v>
      </c>
      <c r="W16" s="63">
        <v>96.538461538461533</v>
      </c>
      <c r="X16" s="63">
        <v>98.674242424242422</v>
      </c>
      <c r="Y16" s="63"/>
      <c r="Z16" s="63">
        <v>98.333333333333329</v>
      </c>
      <c r="AA16" s="63">
        <v>96.618357487922708</v>
      </c>
      <c r="AB16" s="63">
        <v>100</v>
      </c>
    </row>
    <row r="17" spans="1:30" x14ac:dyDescent="0.35">
      <c r="A17" s="95" t="s">
        <v>287</v>
      </c>
      <c r="B17" s="63">
        <v>92.621072088724588</v>
      </c>
      <c r="C17" s="63">
        <v>90.764331210191088</v>
      </c>
      <c r="D17" s="63">
        <v>94.387534266339628</v>
      </c>
      <c r="E17" s="63"/>
      <c r="F17" s="63">
        <v>94.751715785224064</v>
      </c>
      <c r="G17" s="63">
        <v>94.131455399061039</v>
      </c>
      <c r="H17" s="63">
        <v>95.412844036697251</v>
      </c>
      <c r="I17" s="63"/>
      <c r="J17" s="63">
        <v>93.517017828200977</v>
      </c>
      <c r="K17" s="63">
        <v>91.242702251876565</v>
      </c>
      <c r="L17" s="63">
        <v>95.66587864460206</v>
      </c>
      <c r="M17" s="63"/>
      <c r="N17" s="63">
        <v>92.423641412138039</v>
      </c>
      <c r="O17" s="63">
        <v>89.240506329113927</v>
      </c>
      <c r="P17" s="63">
        <v>95.624502784407312</v>
      </c>
      <c r="Q17" s="63"/>
      <c r="R17" s="63">
        <v>87.961985216473067</v>
      </c>
      <c r="S17" s="63">
        <v>86.310395314787698</v>
      </c>
      <c r="T17" s="63">
        <v>89.491525423728817</v>
      </c>
      <c r="U17" s="63"/>
      <c r="V17" s="63">
        <v>94.11541381928626</v>
      </c>
      <c r="W17" s="63">
        <v>92.628205128205138</v>
      </c>
      <c r="X17" s="63">
        <v>95.454545454545453</v>
      </c>
      <c r="Y17" s="63"/>
      <c r="Z17" s="63">
        <v>96.575342465753423</v>
      </c>
      <c r="AA17" s="63">
        <v>94.142259414225933</v>
      </c>
      <c r="AB17" s="63">
        <v>98.260869565217391</v>
      </c>
    </row>
    <row r="18" spans="1:30" x14ac:dyDescent="0.35">
      <c r="A18" s="95" t="s">
        <v>288</v>
      </c>
      <c r="B18" s="63">
        <v>97.231600270087782</v>
      </c>
      <c r="C18" s="63">
        <v>96.554054054054049</v>
      </c>
      <c r="D18" s="63">
        <v>97.908232118758434</v>
      </c>
      <c r="E18" s="63"/>
      <c r="F18" s="63">
        <v>96.974789915966383</v>
      </c>
      <c r="G18" s="63">
        <v>97.087378640776706</v>
      </c>
      <c r="H18" s="63">
        <v>96.853146853146853</v>
      </c>
      <c r="I18" s="63"/>
      <c r="J18" s="63">
        <v>98</v>
      </c>
      <c r="K18" s="63">
        <v>98</v>
      </c>
      <c r="L18" s="63">
        <v>98</v>
      </c>
      <c r="M18" s="63"/>
      <c r="N18" s="63">
        <v>97.336065573770497</v>
      </c>
      <c r="O18" s="63">
        <v>95.714285714285722</v>
      </c>
      <c r="P18" s="63">
        <v>99.519230769230774</v>
      </c>
      <c r="Q18" s="63"/>
      <c r="R18" s="63">
        <v>96.177370030581045</v>
      </c>
      <c r="S18" s="63">
        <v>95.454545454545453</v>
      </c>
      <c r="T18" s="63">
        <v>96.913580246913583</v>
      </c>
      <c r="U18" s="63"/>
      <c r="V18" s="63">
        <v>98</v>
      </c>
      <c r="W18" s="63">
        <v>98.148148148148152</v>
      </c>
      <c r="X18" s="63">
        <v>97.887323943661968</v>
      </c>
      <c r="Y18" s="63"/>
      <c r="Z18" s="63">
        <v>97.333333333333343</v>
      </c>
      <c r="AA18" s="63">
        <v>93.684210526315795</v>
      </c>
      <c r="AB18" s="63">
        <v>100</v>
      </c>
    </row>
    <row r="19" spans="1:30" x14ac:dyDescent="0.35">
      <c r="A19" s="95" t="s">
        <v>289</v>
      </c>
      <c r="B19" s="63">
        <v>88.254810882548114</v>
      </c>
      <c r="C19" s="63">
        <v>87.278660784432233</v>
      </c>
      <c r="D19" s="63">
        <v>89.227434214487872</v>
      </c>
      <c r="E19" s="63"/>
      <c r="F19" s="63">
        <v>84.804716285924826</v>
      </c>
      <c r="G19" s="63">
        <v>83.756197142023908</v>
      </c>
      <c r="H19" s="63">
        <v>85.876042908224079</v>
      </c>
      <c r="I19" s="63"/>
      <c r="J19" s="63">
        <v>86.829568157368982</v>
      </c>
      <c r="K19" s="63">
        <v>86.809635722679204</v>
      </c>
      <c r="L19" s="63">
        <v>86.851434096036101</v>
      </c>
      <c r="M19" s="63"/>
      <c r="N19" s="63">
        <v>88.407258064516128</v>
      </c>
      <c r="O19" s="63">
        <v>86.693280106453756</v>
      </c>
      <c r="P19" s="63">
        <v>90.156143923964692</v>
      </c>
      <c r="Q19" s="63"/>
      <c r="R19" s="63">
        <v>86.543497235961595</v>
      </c>
      <c r="S19" s="63">
        <v>85.701384708007225</v>
      </c>
      <c r="T19" s="63">
        <v>87.331081081081081</v>
      </c>
      <c r="U19" s="63"/>
      <c r="V19" s="63">
        <v>93.316100443131461</v>
      </c>
      <c r="W19" s="63">
        <v>92.192307692307693</v>
      </c>
      <c r="X19" s="63">
        <v>94.353693181818173</v>
      </c>
      <c r="Y19" s="63"/>
      <c r="Z19" s="63">
        <v>98.209876543209873</v>
      </c>
      <c r="AA19" s="63">
        <v>97.328244274809165</v>
      </c>
      <c r="AB19" s="63">
        <v>99.040767386091119</v>
      </c>
    </row>
    <row r="20" spans="1:30" x14ac:dyDescent="0.35">
      <c r="A20" s="95" t="s">
        <v>290</v>
      </c>
      <c r="B20" s="63">
        <v>93.069370058658507</v>
      </c>
      <c r="C20" s="63">
        <v>91.625365357732875</v>
      </c>
      <c r="D20" s="63">
        <v>94.523352527191292</v>
      </c>
      <c r="E20" s="63"/>
      <c r="F20" s="63">
        <v>92.719692110327131</v>
      </c>
      <c r="G20" s="63">
        <v>91.089108910891099</v>
      </c>
      <c r="H20" s="63">
        <v>94.474034620505989</v>
      </c>
      <c r="I20" s="63"/>
      <c r="J20" s="63">
        <v>92.854843900869014</v>
      </c>
      <c r="K20" s="63">
        <v>92.179487179487168</v>
      </c>
      <c r="L20" s="63">
        <v>93.53587588881706</v>
      </c>
      <c r="M20" s="63"/>
      <c r="N20" s="63">
        <v>93.443730990199398</v>
      </c>
      <c r="O20" s="63">
        <v>92.317793827971101</v>
      </c>
      <c r="P20" s="63">
        <v>94.637883008356553</v>
      </c>
      <c r="Q20" s="63"/>
      <c r="R20" s="63">
        <v>91.771134683381547</v>
      </c>
      <c r="S20" s="63">
        <v>90.295629820051417</v>
      </c>
      <c r="T20" s="63">
        <v>93.247588424437296</v>
      </c>
      <c r="U20" s="63"/>
      <c r="V20" s="63">
        <v>93.879742304939157</v>
      </c>
      <c r="W20" s="63">
        <v>91.478129713423826</v>
      </c>
      <c r="X20" s="63">
        <v>96.049046321525893</v>
      </c>
      <c r="Y20" s="63"/>
      <c r="Z20" s="63">
        <v>97.142857142857139</v>
      </c>
      <c r="AA20" s="63">
        <v>95.833333333333343</v>
      </c>
      <c r="AB20" s="63">
        <v>98.371335504885991</v>
      </c>
    </row>
    <row r="21" spans="1:30" x14ac:dyDescent="0.35">
      <c r="A21" s="95" t="s">
        <v>291</v>
      </c>
      <c r="B21" s="63">
        <v>90.33265656723411</v>
      </c>
      <c r="C21" s="63">
        <v>88.389433319130802</v>
      </c>
      <c r="D21" s="63">
        <v>92.190204663476223</v>
      </c>
      <c r="E21" s="63"/>
      <c r="F21" s="63">
        <v>89.128329297820812</v>
      </c>
      <c r="G21" s="63">
        <v>87.003780718336486</v>
      </c>
      <c r="H21" s="63">
        <v>91.360476663356508</v>
      </c>
      <c r="I21" s="63"/>
      <c r="J21" s="63">
        <v>86.49160801299405</v>
      </c>
      <c r="K21" s="63">
        <v>85.210891617725565</v>
      </c>
      <c r="L21" s="63">
        <v>87.808896210873144</v>
      </c>
      <c r="M21" s="63"/>
      <c r="N21" s="63">
        <v>91.145979265900806</v>
      </c>
      <c r="O21" s="63">
        <v>88.585746102449889</v>
      </c>
      <c r="P21" s="63">
        <v>93.7394247038917</v>
      </c>
      <c r="Q21" s="63"/>
      <c r="R21" s="63">
        <v>90.23776223776224</v>
      </c>
      <c r="S21" s="63">
        <v>87.176399759181209</v>
      </c>
      <c r="T21" s="63">
        <v>92.894461859979103</v>
      </c>
      <c r="U21" s="63"/>
      <c r="V21" s="63">
        <v>93.199481865284966</v>
      </c>
      <c r="W21" s="63">
        <v>92.80677009873061</v>
      </c>
      <c r="X21" s="63">
        <v>93.532934131736525</v>
      </c>
      <c r="Y21" s="63"/>
      <c r="Z21" s="63">
        <v>97.051170858629661</v>
      </c>
      <c r="AA21" s="63">
        <v>96.564885496183209</v>
      </c>
      <c r="AB21" s="63">
        <v>97.456279809220973</v>
      </c>
    </row>
    <row r="22" spans="1:30" x14ac:dyDescent="0.35">
      <c r="A22" s="95" t="s">
        <v>292</v>
      </c>
      <c r="B22" s="63">
        <v>91.478737113402062</v>
      </c>
      <c r="C22" s="63">
        <v>88.991430454845087</v>
      </c>
      <c r="D22" s="63">
        <v>93.85633270321361</v>
      </c>
      <c r="E22" s="63"/>
      <c r="F22" s="63">
        <v>89.248793935217094</v>
      </c>
      <c r="G22" s="63">
        <v>86.842105263157904</v>
      </c>
      <c r="H22" s="63">
        <v>91.8958031837916</v>
      </c>
      <c r="I22" s="63"/>
      <c r="J22" s="63">
        <v>89.689922480620154</v>
      </c>
      <c r="K22" s="63">
        <v>86.655948553054657</v>
      </c>
      <c r="L22" s="63">
        <v>92.514970059880241</v>
      </c>
      <c r="M22" s="63"/>
      <c r="N22" s="63">
        <v>90.800681431005117</v>
      </c>
      <c r="O22" s="63">
        <v>88.138385502471166</v>
      </c>
      <c r="P22" s="63">
        <v>93.650793650793645</v>
      </c>
      <c r="Q22" s="63"/>
      <c r="R22" s="63">
        <v>90.934065934065927</v>
      </c>
      <c r="S22" s="63">
        <v>88.996138996138995</v>
      </c>
      <c r="T22" s="63">
        <v>92.682926829268297</v>
      </c>
      <c r="U22" s="63"/>
      <c r="V22" s="63">
        <v>96.361631753031972</v>
      </c>
      <c r="W22" s="63">
        <v>94.685990338164245</v>
      </c>
      <c r="X22" s="63">
        <v>97.768762677484787</v>
      </c>
      <c r="Y22" s="63"/>
      <c r="Z22" s="63">
        <v>100</v>
      </c>
      <c r="AA22" s="63">
        <v>100</v>
      </c>
      <c r="AB22" s="63">
        <v>100</v>
      </c>
    </row>
    <row r="23" spans="1:30" x14ac:dyDescent="0.35">
      <c r="A23" s="122" t="s">
        <v>293</v>
      </c>
      <c r="B23" s="63">
        <v>86.671464555595534</v>
      </c>
      <c r="C23" s="63">
        <v>85.467179183914837</v>
      </c>
      <c r="D23" s="63">
        <v>87.813770859626985</v>
      </c>
      <c r="E23" s="63"/>
      <c r="F23" s="63">
        <v>86.978417266187051</v>
      </c>
      <c r="G23" s="63">
        <v>85.770468358956023</v>
      </c>
      <c r="H23" s="63">
        <v>88.201230546507418</v>
      </c>
      <c r="I23" s="63"/>
      <c r="J23" s="63">
        <v>84.073795180722882</v>
      </c>
      <c r="K23" s="63">
        <v>84.125144843568947</v>
      </c>
      <c r="L23" s="63">
        <v>84.024972456849071</v>
      </c>
      <c r="M23" s="63"/>
      <c r="N23" s="63">
        <v>87.385114435033344</v>
      </c>
      <c r="O23" s="63">
        <v>85.869172388868805</v>
      </c>
      <c r="P23" s="63">
        <v>88.892882818116462</v>
      </c>
      <c r="Q23" s="63"/>
      <c r="R23" s="63">
        <v>79.945454545454538</v>
      </c>
      <c r="S23" s="63">
        <v>78.021978021978029</v>
      </c>
      <c r="T23" s="63">
        <v>81.719678434113945</v>
      </c>
      <c r="U23" s="63"/>
      <c r="V23" s="63">
        <v>93.369932432432435</v>
      </c>
      <c r="W23" s="63">
        <v>92.12283044058745</v>
      </c>
      <c r="X23" s="63">
        <v>94.495781438328635</v>
      </c>
      <c r="Y23" s="63"/>
      <c r="Z23" s="63">
        <v>98.499558693733448</v>
      </c>
      <c r="AA23" s="63">
        <v>98.159509202453989</v>
      </c>
      <c r="AB23" s="63">
        <v>98.757763975155271</v>
      </c>
    </row>
    <row r="24" spans="1:30" x14ac:dyDescent="0.35">
      <c r="A24" s="95" t="s">
        <v>294</v>
      </c>
      <c r="B24" s="63">
        <v>90.540365426979392</v>
      </c>
      <c r="C24" s="63">
        <v>89.389152185360714</v>
      </c>
      <c r="D24" s="63">
        <v>91.656034702730295</v>
      </c>
      <c r="E24" s="63"/>
      <c r="F24" s="63">
        <v>90.154440154440152</v>
      </c>
      <c r="G24" s="63">
        <v>89.88326848249028</v>
      </c>
      <c r="H24" s="63">
        <v>90.421455938697321</v>
      </c>
      <c r="I24" s="63"/>
      <c r="J24" s="63">
        <v>92.276964047936076</v>
      </c>
      <c r="K24" s="63">
        <v>92.063492063492063</v>
      </c>
      <c r="L24" s="63">
        <v>92.493297587131366</v>
      </c>
      <c r="M24" s="63"/>
      <c r="N24" s="63">
        <v>93.147039254823682</v>
      </c>
      <c r="O24" s="63">
        <v>91.420534458509138</v>
      </c>
      <c r="P24" s="63">
        <v>94.696969696969703</v>
      </c>
      <c r="Q24" s="63"/>
      <c r="R24" s="63">
        <v>85.450954575378532</v>
      </c>
      <c r="S24" s="63">
        <v>82.664941785252267</v>
      </c>
      <c r="T24" s="63">
        <v>88.337801608579099</v>
      </c>
      <c r="U24" s="63"/>
      <c r="V24" s="63">
        <v>92.764505119453915</v>
      </c>
      <c r="W24" s="63">
        <v>92.36209335219236</v>
      </c>
      <c r="X24" s="63">
        <v>93.139841688654357</v>
      </c>
      <c r="Y24" s="63"/>
      <c r="Z24" s="63">
        <v>82.18390804597702</v>
      </c>
      <c r="AA24" s="63">
        <v>80</v>
      </c>
      <c r="AB24" s="63">
        <v>84.042553191489361</v>
      </c>
    </row>
    <row r="25" spans="1:30" x14ac:dyDescent="0.35">
      <c r="A25" s="95" t="s">
        <v>295</v>
      </c>
      <c r="B25" s="63">
        <v>92.170130497825028</v>
      </c>
      <c r="C25" s="63">
        <v>90.728801109932263</v>
      </c>
      <c r="D25" s="63">
        <v>93.574552683896613</v>
      </c>
      <c r="E25" s="63"/>
      <c r="F25" s="63">
        <v>91.319733555370519</v>
      </c>
      <c r="G25" s="63">
        <v>90.663900414937757</v>
      </c>
      <c r="H25" s="63">
        <v>91.979949874686724</v>
      </c>
      <c r="I25" s="63"/>
      <c r="J25" s="63">
        <v>89.691189827429611</v>
      </c>
      <c r="K25" s="63">
        <v>87.913082842915344</v>
      </c>
      <c r="L25" s="63">
        <v>91.480637813211843</v>
      </c>
      <c r="M25" s="63"/>
      <c r="N25" s="63">
        <v>93.808183589521548</v>
      </c>
      <c r="O25" s="63">
        <v>92.84467713787086</v>
      </c>
      <c r="P25" s="63">
        <v>94.757198109153421</v>
      </c>
      <c r="Q25" s="63"/>
      <c r="R25" s="63">
        <v>88.873786407766985</v>
      </c>
      <c r="S25" s="63">
        <v>86.304604486422662</v>
      </c>
      <c r="T25" s="63">
        <v>91.37600613261786</v>
      </c>
      <c r="U25" s="63"/>
      <c r="V25" s="63">
        <v>95.523059617547815</v>
      </c>
      <c r="W25" s="63">
        <v>94.228993536472757</v>
      </c>
      <c r="X25" s="63">
        <v>96.752961825362007</v>
      </c>
      <c r="Y25" s="63"/>
      <c r="Z25" s="63">
        <v>98.933143669985782</v>
      </c>
      <c r="AA25" s="63">
        <v>98.8976377952756</v>
      </c>
      <c r="AB25" s="63">
        <v>98.962386511024647</v>
      </c>
    </row>
    <row r="26" spans="1:30" x14ac:dyDescent="0.35">
      <c r="A26" s="95" t="s">
        <v>296</v>
      </c>
      <c r="B26" s="63">
        <v>90.539305301645328</v>
      </c>
      <c r="C26" s="63">
        <v>89.225806451612897</v>
      </c>
      <c r="D26" s="63">
        <v>91.714780600461893</v>
      </c>
      <c r="E26" s="63"/>
      <c r="F26" s="63">
        <v>90.763888888888886</v>
      </c>
      <c r="G26" s="63">
        <v>88.813096862210088</v>
      </c>
      <c r="H26" s="63">
        <v>92.786421499292786</v>
      </c>
      <c r="I26" s="63"/>
      <c r="J26" s="63">
        <v>92.057188244638596</v>
      </c>
      <c r="K26" s="63">
        <v>89.965397923875429</v>
      </c>
      <c r="L26" s="63">
        <v>93.832599118942724</v>
      </c>
      <c r="M26" s="63"/>
      <c r="N26" s="63">
        <v>91.492652745552988</v>
      </c>
      <c r="O26" s="63">
        <v>90.728476821192046</v>
      </c>
      <c r="P26" s="63">
        <v>92.16255442670537</v>
      </c>
      <c r="Q26" s="63"/>
      <c r="R26" s="63">
        <v>87.518684603886399</v>
      </c>
      <c r="S26" s="63">
        <v>85.942492012779553</v>
      </c>
      <c r="T26" s="63">
        <v>88.904494382022463</v>
      </c>
      <c r="U26" s="63"/>
      <c r="V26" s="63">
        <v>90.342405618964008</v>
      </c>
      <c r="W26" s="63">
        <v>90.366088631984582</v>
      </c>
      <c r="X26" s="63">
        <v>90.322580645161281</v>
      </c>
      <c r="Y26" s="63"/>
      <c r="Z26" s="63">
        <v>98.94736842105263</v>
      </c>
      <c r="AA26" s="63">
        <v>100</v>
      </c>
      <c r="AB26" s="63">
        <v>98.181818181818187</v>
      </c>
    </row>
    <row r="27" spans="1:30" x14ac:dyDescent="0.35">
      <c r="A27" s="95" t="s">
        <v>297</v>
      </c>
      <c r="B27" s="63">
        <v>86.675219941348971</v>
      </c>
      <c r="C27" s="63">
        <v>84.05658573886447</v>
      </c>
      <c r="D27" s="63">
        <v>89.086428445696171</v>
      </c>
      <c r="E27" s="63"/>
      <c r="F27" s="63">
        <v>85.444743935309972</v>
      </c>
      <c r="G27" s="63">
        <v>83.724978241949515</v>
      </c>
      <c r="H27" s="63">
        <v>87.279480037140203</v>
      </c>
      <c r="I27" s="63"/>
      <c r="J27" s="63">
        <v>87.079877782627662</v>
      </c>
      <c r="K27" s="63">
        <v>83.859332732191163</v>
      </c>
      <c r="L27" s="63">
        <v>90.101522842639596</v>
      </c>
      <c r="M27" s="63"/>
      <c r="N27" s="63">
        <v>85.208535402521818</v>
      </c>
      <c r="O27" s="63">
        <v>83.229166666666671</v>
      </c>
      <c r="P27" s="63">
        <v>86.932849364791281</v>
      </c>
      <c r="Q27" s="63"/>
      <c r="R27" s="63">
        <v>84.800384800384805</v>
      </c>
      <c r="S27" s="63">
        <v>82.190378710337768</v>
      </c>
      <c r="T27" s="63">
        <v>87.114337568058076</v>
      </c>
      <c r="U27" s="63"/>
      <c r="V27" s="63">
        <v>88.870967741935488</v>
      </c>
      <c r="W27" s="63">
        <v>84.661117717003563</v>
      </c>
      <c r="X27" s="63">
        <v>92.34543670264965</v>
      </c>
      <c r="Y27" s="63"/>
      <c r="Z27" s="63">
        <v>98.477157360406082</v>
      </c>
      <c r="AA27" s="63">
        <v>97.948717948717942</v>
      </c>
      <c r="AB27" s="63">
        <v>98.994974874371849</v>
      </c>
    </row>
    <row r="28" spans="1:30" x14ac:dyDescent="0.35">
      <c r="A28" s="95" t="s">
        <v>298</v>
      </c>
      <c r="B28" s="63">
        <v>93.305044790193307</v>
      </c>
      <c r="C28" s="63">
        <v>92.055926278995869</v>
      </c>
      <c r="D28" s="63">
        <v>94.527363184079604</v>
      </c>
      <c r="E28" s="63"/>
      <c r="F28" s="63">
        <v>94.86948694869487</v>
      </c>
      <c r="G28" s="63">
        <v>93.321616871704748</v>
      </c>
      <c r="H28" s="63">
        <v>96.494464944649451</v>
      </c>
      <c r="I28" s="63"/>
      <c r="J28" s="63">
        <v>94.694244604316552</v>
      </c>
      <c r="K28" s="63">
        <v>93.783303730017764</v>
      </c>
      <c r="L28" s="63">
        <v>95.628415300546436</v>
      </c>
      <c r="M28" s="63"/>
      <c r="N28" s="63">
        <v>92.256846081208693</v>
      </c>
      <c r="O28" s="63">
        <v>89.617486338797818</v>
      </c>
      <c r="P28" s="63">
        <v>95.098039215686271</v>
      </c>
      <c r="Q28" s="63"/>
      <c r="R28" s="63">
        <v>90.423162583518931</v>
      </c>
      <c r="S28" s="63">
        <v>89.039039039039039</v>
      </c>
      <c r="T28" s="63">
        <v>91.776798825256975</v>
      </c>
      <c r="U28" s="63"/>
      <c r="V28" s="63">
        <v>94.355518112889641</v>
      </c>
      <c r="W28" s="63">
        <v>94.382022471910105</v>
      </c>
      <c r="X28" s="63">
        <v>94.333843797856048</v>
      </c>
      <c r="Y28" s="63"/>
      <c r="Z28" s="63">
        <v>94.149908592321751</v>
      </c>
      <c r="AA28" s="63">
        <v>93.609022556390968</v>
      </c>
      <c r="AB28" s="63">
        <v>94.661921708185048</v>
      </c>
    </row>
    <row r="29" spans="1:30" x14ac:dyDescent="0.35">
      <c r="A29" s="95" t="s">
        <v>299</v>
      </c>
      <c r="B29" s="63">
        <v>95.326452510727123</v>
      </c>
      <c r="C29" s="63">
        <v>94.126074498567334</v>
      </c>
      <c r="D29" s="63">
        <v>96.459977452085681</v>
      </c>
      <c r="E29" s="63"/>
      <c r="F29" s="63">
        <v>94.478527607361968</v>
      </c>
      <c r="G29" s="63">
        <v>93.555811277330264</v>
      </c>
      <c r="H29" s="63">
        <v>95.532194480946117</v>
      </c>
      <c r="I29" s="63"/>
      <c r="J29" s="63">
        <v>95.094339622641513</v>
      </c>
      <c r="K29" s="63">
        <v>94.12515964240103</v>
      </c>
      <c r="L29" s="63">
        <v>96.034696406443615</v>
      </c>
      <c r="M29" s="63"/>
      <c r="N29" s="63">
        <v>96.373056994818654</v>
      </c>
      <c r="O29" s="63">
        <v>94.516971279373365</v>
      </c>
      <c r="P29" s="63">
        <v>98.200514138817482</v>
      </c>
      <c r="Q29" s="63"/>
      <c r="R29" s="63">
        <v>92.857142857142861</v>
      </c>
      <c r="S29" s="63">
        <v>90.961761297798375</v>
      </c>
      <c r="T29" s="63">
        <v>94.617868675995695</v>
      </c>
      <c r="U29" s="63"/>
      <c r="V29" s="63">
        <v>96.851471594798085</v>
      </c>
      <c r="W29" s="63">
        <v>96.686746987951807</v>
      </c>
      <c r="X29" s="63">
        <v>96.988707653701383</v>
      </c>
      <c r="Y29" s="63"/>
      <c r="Z29" s="63">
        <v>99.17491749174917</v>
      </c>
      <c r="AA29" s="63">
        <v>99.176954732510296</v>
      </c>
      <c r="AB29" s="63">
        <v>99.173553719008268</v>
      </c>
    </row>
    <row r="30" spans="1:30" x14ac:dyDescent="0.35">
      <c r="A30" s="95" t="s">
        <v>300</v>
      </c>
      <c r="B30" s="63">
        <v>87.511134865490831</v>
      </c>
      <c r="C30" s="63">
        <v>84.865831842576029</v>
      </c>
      <c r="D30" s="63">
        <v>90.134847409510286</v>
      </c>
      <c r="E30" s="63"/>
      <c r="F30" s="63">
        <v>90.10600706713781</v>
      </c>
      <c r="G30" s="63">
        <v>87.192982456140356</v>
      </c>
      <c r="H30" s="63">
        <v>93.060498220640568</v>
      </c>
      <c r="I30" s="63"/>
      <c r="J30" s="63">
        <v>86.062378167641327</v>
      </c>
      <c r="K30" s="63">
        <v>82.007575757575751</v>
      </c>
      <c r="L30" s="63">
        <v>90.361445783132538</v>
      </c>
      <c r="M30" s="63"/>
      <c r="N30" s="63">
        <v>89.753320683111966</v>
      </c>
      <c r="O30" s="63">
        <v>86.101083032490976</v>
      </c>
      <c r="P30" s="63">
        <v>93.8</v>
      </c>
      <c r="Q30" s="63"/>
      <c r="R30" s="63">
        <v>82.327209098862639</v>
      </c>
      <c r="S30" s="63">
        <v>80.866425992779781</v>
      </c>
      <c r="T30" s="63">
        <v>83.701188455008491</v>
      </c>
      <c r="U30" s="63"/>
      <c r="V30" s="63">
        <v>87.872559095580684</v>
      </c>
      <c r="W30" s="63">
        <v>85.193133047210296</v>
      </c>
      <c r="X30" s="63">
        <v>90.335305719921095</v>
      </c>
      <c r="Y30" s="63"/>
      <c r="Z30" s="63">
        <v>93.684210526315795</v>
      </c>
      <c r="AA30" s="63">
        <v>97.560975609756099</v>
      </c>
      <c r="AB30" s="63">
        <v>90.740740740740748</v>
      </c>
      <c r="AD30" s="107"/>
    </row>
    <row r="31" spans="1:30" x14ac:dyDescent="0.35">
      <c r="A31" s="95" t="s">
        <v>301</v>
      </c>
      <c r="B31" s="63">
        <v>88.367308771273613</v>
      </c>
      <c r="C31" s="63">
        <v>86.500283607487233</v>
      </c>
      <c r="D31" s="63">
        <v>90.194264569842744</v>
      </c>
      <c r="E31" s="63"/>
      <c r="F31" s="63">
        <v>89.11845730027548</v>
      </c>
      <c r="G31" s="63">
        <v>86.50865998176846</v>
      </c>
      <c r="H31" s="63">
        <v>91.766882516188716</v>
      </c>
      <c r="I31" s="63"/>
      <c r="J31" s="63">
        <v>87.586525149976922</v>
      </c>
      <c r="K31" s="63">
        <v>83.729433272394886</v>
      </c>
      <c r="L31" s="63">
        <v>91.519105312208765</v>
      </c>
      <c r="M31" s="63"/>
      <c r="N31" s="63">
        <v>92.113245702730026</v>
      </c>
      <c r="O31" s="63">
        <v>91.956305858987093</v>
      </c>
      <c r="P31" s="63">
        <v>92.276004119464474</v>
      </c>
      <c r="Q31" s="63"/>
      <c r="R31" s="63">
        <v>84.444444444444443</v>
      </c>
      <c r="S31" s="63">
        <v>83.632923368022702</v>
      </c>
      <c r="T31" s="63">
        <v>85.191637630662015</v>
      </c>
      <c r="U31" s="63"/>
      <c r="V31" s="63">
        <v>87.74051676745465</v>
      </c>
      <c r="W31" s="63">
        <v>85.469107551487411</v>
      </c>
      <c r="X31" s="63">
        <v>89.841269841269849</v>
      </c>
      <c r="Y31" s="63"/>
      <c r="Z31" s="63">
        <v>95.389048991354457</v>
      </c>
      <c r="AA31" s="63">
        <v>95.625</v>
      </c>
      <c r="AB31" s="63">
        <v>95.18716577540107</v>
      </c>
      <c r="AD31" s="107"/>
    </row>
    <row r="32" spans="1:30" x14ac:dyDescent="0.35">
      <c r="A32" s="95" t="s">
        <v>302</v>
      </c>
      <c r="B32" s="63">
        <v>90.917246019286836</v>
      </c>
      <c r="C32" s="63">
        <v>88.854915150588596</v>
      </c>
      <c r="D32" s="63">
        <v>92.890579286132251</v>
      </c>
      <c r="E32" s="63"/>
      <c r="F32" s="63">
        <v>93.804956035171855</v>
      </c>
      <c r="G32" s="63">
        <v>92.027863777089777</v>
      </c>
      <c r="H32" s="63">
        <v>95.702479338842977</v>
      </c>
      <c r="I32" s="63"/>
      <c r="J32" s="63">
        <v>89.346246973365623</v>
      </c>
      <c r="K32" s="63">
        <v>86.789431545236184</v>
      </c>
      <c r="L32" s="63">
        <v>91.944670463791695</v>
      </c>
      <c r="M32" s="63"/>
      <c r="N32" s="63">
        <v>89.835512442007598</v>
      </c>
      <c r="O32" s="63">
        <v>87.110362257792744</v>
      </c>
      <c r="P32" s="63">
        <v>92.567567567567565</v>
      </c>
      <c r="Q32" s="63"/>
      <c r="R32" s="63">
        <v>86.54708520179372</v>
      </c>
      <c r="S32" s="63">
        <v>83.664459161147903</v>
      </c>
      <c r="T32" s="63">
        <v>89.090909090909093</v>
      </c>
      <c r="U32" s="63"/>
      <c r="V32" s="63">
        <v>93.471208434712082</v>
      </c>
      <c r="W32" s="63">
        <v>92.783505154639172</v>
      </c>
      <c r="X32" s="63">
        <v>94.086021505376351</v>
      </c>
      <c r="Y32" s="63"/>
      <c r="Z32" s="63">
        <v>99.39485627836612</v>
      </c>
      <c r="AA32" s="63">
        <v>99.310344827586206</v>
      </c>
      <c r="AB32" s="63">
        <v>99.460916442048514</v>
      </c>
      <c r="AD32" s="107"/>
    </row>
    <row r="33" spans="1:30" x14ac:dyDescent="0.35">
      <c r="A33" s="95" t="s">
        <v>303</v>
      </c>
      <c r="B33" s="63">
        <v>93.452150329329726</v>
      </c>
      <c r="C33" s="63">
        <v>93.373005139302137</v>
      </c>
      <c r="D33" s="63">
        <v>93.524468610973798</v>
      </c>
      <c r="E33" s="63"/>
      <c r="F33" s="63">
        <v>95.369030390738061</v>
      </c>
      <c r="G33" s="63">
        <v>93.678160919540232</v>
      </c>
      <c r="H33" s="63">
        <v>97.084548104956269</v>
      </c>
      <c r="I33" s="63"/>
      <c r="J33" s="63">
        <v>94.134078212290504</v>
      </c>
      <c r="K33" s="63">
        <v>93.424657534246577</v>
      </c>
      <c r="L33" s="63">
        <v>94.871794871794862</v>
      </c>
      <c r="M33" s="63"/>
      <c r="N33" s="63">
        <v>96.408450704225359</v>
      </c>
      <c r="O33" s="63">
        <v>95.664739884393072</v>
      </c>
      <c r="P33" s="63">
        <v>97.115384615384613</v>
      </c>
      <c r="Q33" s="63"/>
      <c r="R33" s="63">
        <v>88.564621798689686</v>
      </c>
      <c r="S33" s="63">
        <v>89.934640522875824</v>
      </c>
      <c r="T33" s="63">
        <v>87.417943107221006</v>
      </c>
      <c r="U33" s="63"/>
      <c r="V33" s="63">
        <v>92.679127725856702</v>
      </c>
      <c r="W33" s="63">
        <v>92.252252252252248</v>
      </c>
      <c r="X33" s="63">
        <v>93.004115226337447</v>
      </c>
      <c r="Y33" s="63"/>
      <c r="Z33" s="63">
        <v>95.970695970695971</v>
      </c>
      <c r="AA33" s="63">
        <v>98.841698841698843</v>
      </c>
      <c r="AB33" s="63">
        <v>93.379790940766554</v>
      </c>
      <c r="AD33" s="107"/>
    </row>
    <row r="34" spans="1:30" x14ac:dyDescent="0.35">
      <c r="A34" s="95" t="s">
        <v>304</v>
      </c>
      <c r="B34" s="63">
        <v>83.990280777537791</v>
      </c>
      <c r="C34" s="63">
        <v>81.207506119118847</v>
      </c>
      <c r="D34" s="63">
        <v>86.732779415706247</v>
      </c>
      <c r="E34" s="63"/>
      <c r="F34" s="63">
        <v>84.905660377358487</v>
      </c>
      <c r="G34" s="63">
        <v>83.104395604395606</v>
      </c>
      <c r="H34" s="63">
        <v>86.770981507823606</v>
      </c>
      <c r="I34" s="63"/>
      <c r="J34" s="63">
        <v>85.531004989308627</v>
      </c>
      <c r="K34" s="63">
        <v>84.14464534075104</v>
      </c>
      <c r="L34" s="63">
        <v>86.988304093567251</v>
      </c>
      <c r="M34" s="63"/>
      <c r="N34" s="63">
        <v>85.404624277456648</v>
      </c>
      <c r="O34" s="63">
        <v>84.636871508379883</v>
      </c>
      <c r="P34" s="63">
        <v>86.227544910179645</v>
      </c>
      <c r="Q34" s="63"/>
      <c r="R34" s="63">
        <v>76.33098139833227</v>
      </c>
      <c r="S34" s="63">
        <v>70.822281167108756</v>
      </c>
      <c r="T34" s="63">
        <v>81.490683229813669</v>
      </c>
      <c r="U34" s="63"/>
      <c r="V34" s="63">
        <v>85.491071428571431</v>
      </c>
      <c r="W34" s="63">
        <v>80.841121495327101</v>
      </c>
      <c r="X34" s="63">
        <v>89.743589743589752</v>
      </c>
      <c r="Y34" s="63"/>
      <c r="Z34" s="63">
        <v>99.651567944250871</v>
      </c>
      <c r="AA34" s="63">
        <v>99.152542372881356</v>
      </c>
      <c r="AB34" s="63">
        <v>100</v>
      </c>
      <c r="AD34" s="107"/>
    </row>
    <row r="35" spans="1:30" x14ac:dyDescent="0.35">
      <c r="A35" s="95" t="s">
        <v>305</v>
      </c>
      <c r="B35" s="63">
        <v>93.174311926605498</v>
      </c>
      <c r="C35" s="63">
        <v>91.051454138702454</v>
      </c>
      <c r="D35" s="63">
        <v>95.23121387283237</v>
      </c>
      <c r="E35" s="63"/>
      <c r="F35" s="63">
        <v>90.466101694915253</v>
      </c>
      <c r="G35" s="63">
        <v>88.047808764940243</v>
      </c>
      <c r="H35" s="63">
        <v>93.212669683257914</v>
      </c>
      <c r="I35" s="63"/>
      <c r="J35" s="63">
        <v>95.009980039920165</v>
      </c>
      <c r="K35" s="63">
        <v>93.3085501858736</v>
      </c>
      <c r="L35" s="63">
        <v>96.982758620689651</v>
      </c>
      <c r="M35" s="63"/>
      <c r="N35" s="63">
        <v>90.303030303030312</v>
      </c>
      <c r="O35" s="63">
        <v>87.226277372262771</v>
      </c>
      <c r="P35" s="63">
        <v>94.117647058823522</v>
      </c>
      <c r="Q35" s="63"/>
      <c r="R35" s="63">
        <v>92.844036697247716</v>
      </c>
      <c r="S35" s="63">
        <v>90.625</v>
      </c>
      <c r="T35" s="63">
        <v>94.392523364485982</v>
      </c>
      <c r="U35" s="63"/>
      <c r="V35" s="63">
        <v>94.419642857142861</v>
      </c>
      <c r="W35" s="63">
        <v>93.779904306220089</v>
      </c>
      <c r="X35" s="63">
        <v>94.979079497907946</v>
      </c>
      <c r="Y35" s="63"/>
      <c r="Z35" s="63">
        <v>98.484848484848484</v>
      </c>
      <c r="AA35" s="63">
        <v>97.368421052631575</v>
      </c>
      <c r="AB35" s="63">
        <v>99.333333333333329</v>
      </c>
      <c r="AD35" s="107"/>
    </row>
    <row r="36" spans="1:30" x14ac:dyDescent="0.35">
      <c r="A36" s="95" t="s">
        <v>306</v>
      </c>
      <c r="B36" s="63">
        <v>92.690979276716774</v>
      </c>
      <c r="C36" s="63">
        <v>91.298327830439874</v>
      </c>
      <c r="D36" s="63">
        <v>93.960578696960866</v>
      </c>
      <c r="E36" s="63"/>
      <c r="F36" s="63">
        <v>91.165460444222617</v>
      </c>
      <c r="G36" s="63">
        <v>89.931237721021603</v>
      </c>
      <c r="H36" s="63">
        <v>92.440385591070523</v>
      </c>
      <c r="I36" s="63"/>
      <c r="J36" s="63">
        <v>91.960470085470078</v>
      </c>
      <c r="K36" s="63">
        <v>90.106951871657756</v>
      </c>
      <c r="L36" s="63">
        <v>93.81003201707577</v>
      </c>
      <c r="M36" s="63"/>
      <c r="N36" s="63">
        <v>91.410537870472012</v>
      </c>
      <c r="O36" s="63">
        <v>90.388888888888886</v>
      </c>
      <c r="P36" s="63">
        <v>92.407809110629074</v>
      </c>
      <c r="Q36" s="63"/>
      <c r="R36" s="63">
        <v>92.611096502760986</v>
      </c>
      <c r="S36" s="63">
        <v>91.210045662100455</v>
      </c>
      <c r="T36" s="63">
        <v>93.807898586055586</v>
      </c>
      <c r="U36" s="63"/>
      <c r="V36" s="63">
        <v>95.254529767040552</v>
      </c>
      <c r="W36" s="63">
        <v>94.30463576158941</v>
      </c>
      <c r="X36" s="63">
        <v>95.983731570920185</v>
      </c>
      <c r="Y36" s="63"/>
      <c r="Z36" s="63">
        <v>97.532082922013814</v>
      </c>
      <c r="AA36" s="63">
        <v>96.674584323040378</v>
      </c>
      <c r="AB36" s="63">
        <v>98.141891891891902</v>
      </c>
      <c r="AD36" s="107"/>
    </row>
    <row r="37" spans="1:30" x14ac:dyDescent="0.35">
      <c r="A37" s="95" t="s">
        <v>307</v>
      </c>
      <c r="B37" s="63">
        <v>91.681608606557376</v>
      </c>
      <c r="C37" s="63">
        <v>90.162866449511398</v>
      </c>
      <c r="D37" s="63">
        <v>93.14947739579398</v>
      </c>
      <c r="E37" s="63"/>
      <c r="F37" s="63">
        <v>91.246604286145484</v>
      </c>
      <c r="G37" s="63">
        <v>89.952996474735599</v>
      </c>
      <c r="H37" s="63">
        <v>92.613283674736195</v>
      </c>
      <c r="I37" s="63"/>
      <c r="J37" s="63">
        <v>90.357255769838758</v>
      </c>
      <c r="K37" s="63">
        <v>89.545737398879893</v>
      </c>
      <c r="L37" s="63">
        <v>91.195372750642676</v>
      </c>
      <c r="M37" s="63"/>
      <c r="N37" s="63">
        <v>93.552675307411107</v>
      </c>
      <c r="O37" s="63">
        <v>91.62198391420911</v>
      </c>
      <c r="P37" s="63">
        <v>95.451549110085693</v>
      </c>
      <c r="Q37" s="63"/>
      <c r="R37" s="63">
        <v>90.314510364546109</v>
      </c>
      <c r="S37" s="63">
        <v>87.555228276877756</v>
      </c>
      <c r="T37" s="63">
        <v>92.916666666666671</v>
      </c>
      <c r="U37" s="63"/>
      <c r="V37" s="63">
        <v>91.700479527849495</v>
      </c>
      <c r="W37" s="63">
        <v>90.538336052202283</v>
      </c>
      <c r="X37" s="63">
        <v>92.659932659932664</v>
      </c>
      <c r="Y37" s="63"/>
      <c r="Z37" s="63">
        <v>97.749196141479104</v>
      </c>
      <c r="AA37" s="63">
        <v>97.931034482758619</v>
      </c>
      <c r="AB37" s="63">
        <v>97.590361445783131</v>
      </c>
      <c r="AD37" s="107"/>
    </row>
    <row r="38" spans="1:30" ht="15" thickBot="1" x14ac:dyDescent="0.4">
      <c r="A38" s="123" t="s">
        <v>308</v>
      </c>
      <c r="B38" s="64">
        <v>93.15576534052596</v>
      </c>
      <c r="C38" s="64">
        <v>91.92256341789053</v>
      </c>
      <c r="D38" s="64">
        <v>94.414168937329705</v>
      </c>
      <c r="E38" s="64"/>
      <c r="F38" s="64">
        <v>93.839541547277932</v>
      </c>
      <c r="G38" s="64">
        <v>94.328358208955223</v>
      </c>
      <c r="H38" s="64">
        <v>93.388429752066116</v>
      </c>
      <c r="I38" s="64"/>
      <c r="J38" s="64">
        <v>90.950920245398777</v>
      </c>
      <c r="K38" s="64">
        <v>88.401253918495286</v>
      </c>
      <c r="L38" s="64">
        <v>93.393393393393396</v>
      </c>
      <c r="M38" s="64"/>
      <c r="N38" s="64">
        <v>93.35604770017035</v>
      </c>
      <c r="O38" s="64">
        <v>91.883116883116884</v>
      </c>
      <c r="P38" s="64">
        <v>94.982078853046588</v>
      </c>
      <c r="Q38" s="64"/>
      <c r="R38" s="64">
        <v>91.004184100418399</v>
      </c>
      <c r="S38" s="64">
        <v>88.84297520661157</v>
      </c>
      <c r="T38" s="64">
        <v>93.220338983050837</v>
      </c>
      <c r="U38" s="64"/>
      <c r="V38" s="64">
        <v>95.465393794749403</v>
      </c>
      <c r="W38" s="64">
        <v>94.32314410480349</v>
      </c>
      <c r="X38" s="64">
        <v>96.84210526315789</v>
      </c>
      <c r="Y38" s="64"/>
      <c r="Z38" s="64">
        <v>100</v>
      </c>
      <c r="AA38" s="64">
        <v>100</v>
      </c>
      <c r="AB38" s="64">
        <v>100</v>
      </c>
      <c r="AD38" s="107"/>
    </row>
    <row r="39" spans="1:30" x14ac:dyDescent="0.35">
      <c r="A39" s="113" t="s">
        <v>341</v>
      </c>
      <c r="AD39" s="107"/>
    </row>
    <row r="40" spans="1:30" x14ac:dyDescent="0.35">
      <c r="AD40" s="107"/>
    </row>
    <row r="41" spans="1:30" x14ac:dyDescent="0.35">
      <c r="AD41" s="107"/>
    </row>
    <row r="42" spans="1:30" x14ac:dyDescent="0.35">
      <c r="AD42" s="107"/>
    </row>
    <row r="43" spans="1:30" x14ac:dyDescent="0.35">
      <c r="AD43" s="107"/>
    </row>
    <row r="44" spans="1:30" x14ac:dyDescent="0.35">
      <c r="AD44" s="107"/>
    </row>
    <row r="45" spans="1:30" x14ac:dyDescent="0.35">
      <c r="AD45" s="107"/>
    </row>
  </sheetData>
  <mergeCells count="14">
    <mergeCell ref="AD2:AD3"/>
    <mergeCell ref="R7:T7"/>
    <mergeCell ref="V7:X7"/>
    <mergeCell ref="Z7:AB7"/>
    <mergeCell ref="A1:AB1"/>
    <mergeCell ref="A2:AB2"/>
    <mergeCell ref="A3:AB3"/>
    <mergeCell ref="A4:AB4"/>
    <mergeCell ref="A5:AB5"/>
    <mergeCell ref="A7:A8"/>
    <mergeCell ref="B7:D7"/>
    <mergeCell ref="F7:H7"/>
    <mergeCell ref="J7:L7"/>
    <mergeCell ref="N7:P7"/>
  </mergeCells>
  <hyperlinks>
    <hyperlink ref="AD2" location="INDICE!A1" display="INDICE" xr:uid="{B5252E9A-33E2-4DB8-B14D-3414D8977BC5}"/>
    <hyperlink ref="AD2:AD3" location="CONTENIDO!A1" display="Contenido" xr:uid="{72750C50-AA38-4ACC-9B47-83D53D7A4FA8}"/>
  </hyperlinks>
  <pageMargins left="0.7" right="0.7" top="0.75" bottom="0.75" header="0.3" footer="0.3"/>
  <pageSetup paperSize="9" scale="64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0C2C5-0B87-475B-90C3-C3E91405A053}">
  <sheetPr>
    <tabColor rgb="FFF2DAB1"/>
    <pageSetUpPr fitToPage="1"/>
  </sheetPr>
  <dimension ref="A1:AD45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9" sqref="A9:XFD9"/>
    </sheetView>
  </sheetViews>
  <sheetFormatPr baseColWidth="10" defaultColWidth="11.453125" defaultRowHeight="14.5" x14ac:dyDescent="0.35"/>
  <cols>
    <col min="1" max="1" width="18.54296875" style="113" customWidth="1"/>
    <col min="2" max="4" width="8.453125" customWidth="1"/>
    <col min="5" max="5" width="1.453125" customWidth="1"/>
    <col min="6" max="8" width="8.453125" customWidth="1"/>
    <col min="9" max="9" width="1.54296875" customWidth="1"/>
    <col min="10" max="12" width="8.453125" customWidth="1"/>
    <col min="13" max="13" width="1.1796875" customWidth="1"/>
    <col min="14" max="16" width="8.453125" customWidth="1"/>
    <col min="17" max="17" width="1.54296875" customWidth="1"/>
    <col min="18" max="20" width="8.453125" customWidth="1"/>
    <col min="21" max="21" width="1.453125" customWidth="1"/>
    <col min="22" max="24" width="8.453125" customWidth="1"/>
    <col min="25" max="25" width="1.453125" customWidth="1"/>
    <col min="26" max="28" width="8.453125" customWidth="1"/>
  </cols>
  <sheetData>
    <row r="1" spans="1:30" x14ac:dyDescent="0.35">
      <c r="A1" s="230" t="s">
        <v>347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337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315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D5" s="36"/>
    </row>
    <row r="6" spans="1:30" x14ac:dyDescent="0.35">
      <c r="A6" s="124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D6" s="36"/>
    </row>
    <row r="7" spans="1:30" x14ac:dyDescent="0.35">
      <c r="A7" s="235" t="s">
        <v>281</v>
      </c>
      <c r="B7" s="229" t="s">
        <v>214</v>
      </c>
      <c r="C7" s="229"/>
      <c r="D7" s="229"/>
      <c r="E7" s="16"/>
      <c r="F7" s="229" t="s">
        <v>242</v>
      </c>
      <c r="G7" s="229"/>
      <c r="H7" s="229"/>
      <c r="I7" s="16"/>
      <c r="J7" s="229" t="s">
        <v>243</v>
      </c>
      <c r="K7" s="229"/>
      <c r="L7" s="229"/>
      <c r="M7" s="16"/>
      <c r="N7" s="229" t="s">
        <v>244</v>
      </c>
      <c r="O7" s="229"/>
      <c r="P7" s="229"/>
      <c r="Q7" s="16"/>
      <c r="R7" s="229" t="s">
        <v>246</v>
      </c>
      <c r="S7" s="229"/>
      <c r="T7" s="229"/>
      <c r="U7" s="16"/>
      <c r="V7" s="229" t="s">
        <v>247</v>
      </c>
      <c r="W7" s="229"/>
      <c r="X7" s="229"/>
      <c r="Y7" s="16"/>
      <c r="Z7" s="229" t="s">
        <v>248</v>
      </c>
      <c r="AA7" s="229"/>
      <c r="AB7" s="229"/>
      <c r="AD7" s="36"/>
    </row>
    <row r="8" spans="1:30" x14ac:dyDescent="0.35">
      <c r="A8" s="235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D8" s="36"/>
    </row>
    <row r="9" spans="1:30" s="22" customFormat="1" x14ac:dyDescent="0.35">
      <c r="A9" s="110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D9" s="107"/>
    </row>
    <row r="10" spans="1:30" s="22" customFormat="1" x14ac:dyDescent="0.35">
      <c r="A10" s="110" t="s">
        <v>214</v>
      </c>
      <c r="B10" s="101">
        <f>F10+J10+N10+R10+V10+Z10</f>
        <v>34233</v>
      </c>
      <c r="C10" s="101">
        <f>G10+K10+O10+S10+W10+AA10</f>
        <v>19307</v>
      </c>
      <c r="D10" s="101">
        <f>H10+L10+P10+T10+X10+AB10</f>
        <v>14926</v>
      </c>
      <c r="E10" s="101"/>
      <c r="F10" s="101">
        <v>7645</v>
      </c>
      <c r="G10" s="101">
        <v>4370</v>
      </c>
      <c r="H10" s="101">
        <v>3275</v>
      </c>
      <c r="I10" s="101"/>
      <c r="J10" s="101">
        <v>7152</v>
      </c>
      <c r="K10" s="101">
        <v>4002</v>
      </c>
      <c r="L10" s="101">
        <v>3150</v>
      </c>
      <c r="M10" s="101"/>
      <c r="N10" s="101">
        <v>6057</v>
      </c>
      <c r="O10" s="101">
        <v>3532</v>
      </c>
      <c r="P10" s="101">
        <v>2525</v>
      </c>
      <c r="Q10" s="101"/>
      <c r="R10" s="101">
        <v>8812</v>
      </c>
      <c r="S10" s="101">
        <v>4846</v>
      </c>
      <c r="T10" s="101">
        <v>3966</v>
      </c>
      <c r="U10" s="101"/>
      <c r="V10" s="101">
        <v>4142</v>
      </c>
      <c r="W10" s="101">
        <v>2323</v>
      </c>
      <c r="X10" s="101">
        <v>1819</v>
      </c>
      <c r="Y10" s="101"/>
      <c r="Z10" s="101">
        <v>425</v>
      </c>
      <c r="AA10" s="101">
        <v>234</v>
      </c>
      <c r="AB10" s="101">
        <v>191</v>
      </c>
      <c r="AD10" s="107"/>
    </row>
    <row r="11" spans="1:30" s="22" customFormat="1" x14ac:dyDescent="0.35">
      <c r="A11" s="110"/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101"/>
      <c r="W11" s="101"/>
      <c r="X11" s="101"/>
      <c r="Y11" s="101"/>
      <c r="Z11" s="101"/>
      <c r="AA11" s="101"/>
      <c r="AB11" s="101"/>
      <c r="AD11" s="107"/>
    </row>
    <row r="12" spans="1:30" x14ac:dyDescent="0.35">
      <c r="A12" s="95" t="s">
        <v>282</v>
      </c>
      <c r="B12" s="102">
        <f t="shared" ref="B12:B37" si="0">F12+J12+N12+R12+V12+Z12</f>
        <v>2024</v>
      </c>
      <c r="C12" s="102">
        <f t="shared" ref="C12:C37" si="1">G12+K12+O12+S12+W12+AA12</f>
        <v>1027</v>
      </c>
      <c r="D12" s="102">
        <f t="shared" ref="D12:D37" si="2">H12+L12+P12+T12+X12+AB12</f>
        <v>997</v>
      </c>
      <c r="E12" s="102"/>
      <c r="F12" s="102">
        <v>613</v>
      </c>
      <c r="G12" s="102">
        <v>315</v>
      </c>
      <c r="H12" s="102">
        <v>298</v>
      </c>
      <c r="I12" s="102"/>
      <c r="J12" s="102">
        <v>410</v>
      </c>
      <c r="K12" s="102">
        <v>205</v>
      </c>
      <c r="L12" s="102">
        <v>205</v>
      </c>
      <c r="M12" s="102"/>
      <c r="N12" s="102">
        <v>377</v>
      </c>
      <c r="O12" s="102">
        <v>185</v>
      </c>
      <c r="P12" s="102">
        <v>192</v>
      </c>
      <c r="Q12" s="102"/>
      <c r="R12" s="102">
        <v>407</v>
      </c>
      <c r="S12" s="102">
        <v>201</v>
      </c>
      <c r="T12" s="102">
        <v>206</v>
      </c>
      <c r="U12" s="102"/>
      <c r="V12" s="102">
        <v>206</v>
      </c>
      <c r="W12" s="102">
        <v>116</v>
      </c>
      <c r="X12" s="102">
        <v>90</v>
      </c>
      <c r="Y12" s="102"/>
      <c r="Z12" s="102">
        <v>11</v>
      </c>
      <c r="AA12" s="102">
        <v>5</v>
      </c>
      <c r="AB12" s="102">
        <v>6</v>
      </c>
      <c r="AD12" s="22"/>
    </row>
    <row r="13" spans="1:30" x14ac:dyDescent="0.35">
      <c r="A13" s="95" t="s">
        <v>283</v>
      </c>
      <c r="B13" s="102">
        <f t="shared" si="0"/>
        <v>1594</v>
      </c>
      <c r="C13" s="102">
        <f t="shared" si="1"/>
        <v>869</v>
      </c>
      <c r="D13" s="102">
        <f t="shared" si="2"/>
        <v>725</v>
      </c>
      <c r="E13" s="102"/>
      <c r="F13" s="102">
        <v>399</v>
      </c>
      <c r="G13" s="102">
        <v>222</v>
      </c>
      <c r="H13" s="102">
        <v>177</v>
      </c>
      <c r="I13" s="102"/>
      <c r="J13" s="102">
        <v>295</v>
      </c>
      <c r="K13" s="102">
        <v>161</v>
      </c>
      <c r="L13" s="102">
        <v>134</v>
      </c>
      <c r="M13" s="102"/>
      <c r="N13" s="102">
        <v>316</v>
      </c>
      <c r="O13" s="102">
        <v>183</v>
      </c>
      <c r="P13" s="102">
        <v>133</v>
      </c>
      <c r="Q13" s="102"/>
      <c r="R13" s="102">
        <v>476</v>
      </c>
      <c r="S13" s="102">
        <v>241</v>
      </c>
      <c r="T13" s="102">
        <v>235</v>
      </c>
      <c r="U13" s="102"/>
      <c r="V13" s="102">
        <v>105</v>
      </c>
      <c r="W13" s="102">
        <v>60</v>
      </c>
      <c r="X13" s="102">
        <v>45</v>
      </c>
      <c r="Y13" s="102"/>
      <c r="Z13" s="102">
        <v>3</v>
      </c>
      <c r="AA13" s="102">
        <v>2</v>
      </c>
      <c r="AB13" s="102">
        <v>1</v>
      </c>
    </row>
    <row r="14" spans="1:30" x14ac:dyDescent="0.35">
      <c r="A14" s="95" t="s">
        <v>284</v>
      </c>
      <c r="B14" s="102">
        <f t="shared" si="0"/>
        <v>2051</v>
      </c>
      <c r="C14" s="102">
        <f t="shared" si="1"/>
        <v>1131</v>
      </c>
      <c r="D14" s="102">
        <f t="shared" si="2"/>
        <v>920</v>
      </c>
      <c r="E14" s="102"/>
      <c r="F14" s="102">
        <v>593</v>
      </c>
      <c r="G14" s="102">
        <v>346</v>
      </c>
      <c r="H14" s="102">
        <v>247</v>
      </c>
      <c r="I14" s="102"/>
      <c r="J14" s="102">
        <v>369</v>
      </c>
      <c r="K14" s="102">
        <v>194</v>
      </c>
      <c r="L14" s="102">
        <v>175</v>
      </c>
      <c r="M14" s="102"/>
      <c r="N14" s="102">
        <v>384</v>
      </c>
      <c r="O14" s="102">
        <v>203</v>
      </c>
      <c r="P14" s="102">
        <v>181</v>
      </c>
      <c r="Q14" s="102"/>
      <c r="R14" s="102">
        <v>419</v>
      </c>
      <c r="S14" s="102">
        <v>232</v>
      </c>
      <c r="T14" s="102">
        <v>187</v>
      </c>
      <c r="U14" s="102"/>
      <c r="V14" s="102">
        <v>279</v>
      </c>
      <c r="W14" s="102">
        <v>150</v>
      </c>
      <c r="X14" s="102">
        <v>129</v>
      </c>
      <c r="Y14" s="102"/>
      <c r="Z14" s="102">
        <v>7</v>
      </c>
      <c r="AA14" s="102">
        <v>6</v>
      </c>
      <c r="AB14" s="102">
        <v>1</v>
      </c>
    </row>
    <row r="15" spans="1:30" x14ac:dyDescent="0.35">
      <c r="A15" s="95" t="s">
        <v>285</v>
      </c>
      <c r="B15" s="102">
        <f t="shared" si="0"/>
        <v>2609</v>
      </c>
      <c r="C15" s="102">
        <f t="shared" si="1"/>
        <v>1474</v>
      </c>
      <c r="D15" s="102">
        <f t="shared" si="2"/>
        <v>1135</v>
      </c>
      <c r="E15" s="102"/>
      <c r="F15" s="102">
        <v>580</v>
      </c>
      <c r="G15" s="102">
        <v>325</v>
      </c>
      <c r="H15" s="102">
        <v>255</v>
      </c>
      <c r="I15" s="102"/>
      <c r="J15" s="102">
        <v>546</v>
      </c>
      <c r="K15" s="102">
        <v>301</v>
      </c>
      <c r="L15" s="102">
        <v>245</v>
      </c>
      <c r="M15" s="102"/>
      <c r="N15" s="102">
        <v>431</v>
      </c>
      <c r="O15" s="102">
        <v>249</v>
      </c>
      <c r="P15" s="102">
        <v>182</v>
      </c>
      <c r="Q15" s="102"/>
      <c r="R15" s="102">
        <v>660</v>
      </c>
      <c r="S15" s="102">
        <v>368</v>
      </c>
      <c r="T15" s="102">
        <v>292</v>
      </c>
      <c r="U15" s="102"/>
      <c r="V15" s="102">
        <v>312</v>
      </c>
      <c r="W15" s="102">
        <v>182</v>
      </c>
      <c r="X15" s="102">
        <v>130</v>
      </c>
      <c r="Y15" s="102"/>
      <c r="Z15" s="102">
        <v>80</v>
      </c>
      <c r="AA15" s="102">
        <v>49</v>
      </c>
      <c r="AB15" s="102">
        <v>31</v>
      </c>
    </row>
    <row r="16" spans="1:30" x14ac:dyDescent="0.35">
      <c r="A16" s="95" t="s">
        <v>286</v>
      </c>
      <c r="B16" s="102">
        <f t="shared" si="0"/>
        <v>246</v>
      </c>
      <c r="C16" s="102">
        <f t="shared" si="1"/>
        <v>174</v>
      </c>
      <c r="D16" s="102">
        <f>H16+L16+P16+T16+X16</f>
        <v>72</v>
      </c>
      <c r="E16" s="102"/>
      <c r="F16" s="102">
        <v>35</v>
      </c>
      <c r="G16" s="102">
        <v>22</v>
      </c>
      <c r="H16" s="102">
        <v>13</v>
      </c>
      <c r="I16" s="102"/>
      <c r="J16" s="102">
        <v>49</v>
      </c>
      <c r="K16" s="102">
        <v>36</v>
      </c>
      <c r="L16" s="102">
        <v>13</v>
      </c>
      <c r="M16" s="102"/>
      <c r="N16" s="102">
        <v>43</v>
      </c>
      <c r="O16" s="102">
        <v>29</v>
      </c>
      <c r="P16" s="102">
        <v>14</v>
      </c>
      <c r="Q16" s="102"/>
      <c r="R16" s="102">
        <v>87</v>
      </c>
      <c r="S16" s="102">
        <v>62</v>
      </c>
      <c r="T16" s="102">
        <v>25</v>
      </c>
      <c r="U16" s="102"/>
      <c r="V16" s="102">
        <v>25</v>
      </c>
      <c r="W16" s="102">
        <v>18</v>
      </c>
      <c r="X16" s="102">
        <v>7</v>
      </c>
      <c r="Y16" s="102"/>
      <c r="Z16" s="102">
        <v>7</v>
      </c>
      <c r="AA16" s="102">
        <v>7</v>
      </c>
      <c r="AB16" s="102" t="s">
        <v>276</v>
      </c>
    </row>
    <row r="17" spans="1:30" x14ac:dyDescent="0.35">
      <c r="A17" s="95" t="s">
        <v>287</v>
      </c>
      <c r="B17" s="102">
        <f t="shared" si="0"/>
        <v>998</v>
      </c>
      <c r="C17" s="102">
        <f t="shared" si="1"/>
        <v>609</v>
      </c>
      <c r="D17" s="102">
        <f t="shared" si="2"/>
        <v>389</v>
      </c>
      <c r="E17" s="102"/>
      <c r="F17" s="102">
        <v>130</v>
      </c>
      <c r="G17" s="102">
        <v>75</v>
      </c>
      <c r="H17" s="102">
        <v>55</v>
      </c>
      <c r="I17" s="102"/>
      <c r="J17" s="102">
        <v>160</v>
      </c>
      <c r="K17" s="102">
        <v>105</v>
      </c>
      <c r="L17" s="102">
        <v>55</v>
      </c>
      <c r="M17" s="102"/>
      <c r="N17" s="102">
        <v>191</v>
      </c>
      <c r="O17" s="102">
        <v>136</v>
      </c>
      <c r="P17" s="102">
        <v>55</v>
      </c>
      <c r="Q17" s="102"/>
      <c r="R17" s="102">
        <v>342</v>
      </c>
      <c r="S17" s="102">
        <v>187</v>
      </c>
      <c r="T17" s="102">
        <v>155</v>
      </c>
      <c r="U17" s="102"/>
      <c r="V17" s="102">
        <v>155</v>
      </c>
      <c r="W17" s="102">
        <v>92</v>
      </c>
      <c r="X17" s="102">
        <v>63</v>
      </c>
      <c r="Y17" s="102"/>
      <c r="Z17" s="102">
        <v>20</v>
      </c>
      <c r="AA17" s="102">
        <v>14</v>
      </c>
      <c r="AB17" s="102">
        <v>6</v>
      </c>
    </row>
    <row r="18" spans="1:30" x14ac:dyDescent="0.35">
      <c r="A18" s="95" t="s">
        <v>288</v>
      </c>
      <c r="B18" s="102">
        <f t="shared" si="0"/>
        <v>82</v>
      </c>
      <c r="C18" s="102">
        <f t="shared" si="1"/>
        <v>51</v>
      </c>
      <c r="D18" s="102">
        <f>H18+L18+P18+T18+X18</f>
        <v>31</v>
      </c>
      <c r="E18" s="102"/>
      <c r="F18" s="102">
        <v>18</v>
      </c>
      <c r="G18" s="102">
        <v>9</v>
      </c>
      <c r="H18" s="102">
        <v>9</v>
      </c>
      <c r="I18" s="102"/>
      <c r="J18" s="102">
        <v>10</v>
      </c>
      <c r="K18" s="102">
        <v>5</v>
      </c>
      <c r="L18" s="102">
        <v>5</v>
      </c>
      <c r="M18" s="102"/>
      <c r="N18" s="102">
        <v>13</v>
      </c>
      <c r="O18" s="102">
        <v>12</v>
      </c>
      <c r="P18" s="102">
        <v>1</v>
      </c>
      <c r="Q18" s="102"/>
      <c r="R18" s="102">
        <v>25</v>
      </c>
      <c r="S18" s="102">
        <v>15</v>
      </c>
      <c r="T18" s="102">
        <v>10</v>
      </c>
      <c r="U18" s="102"/>
      <c r="V18" s="102">
        <v>10</v>
      </c>
      <c r="W18" s="102">
        <v>4</v>
      </c>
      <c r="X18" s="102">
        <v>6</v>
      </c>
      <c r="Y18" s="102"/>
      <c r="Z18" s="102">
        <v>6</v>
      </c>
      <c r="AA18" s="102">
        <v>6</v>
      </c>
      <c r="AB18" s="102" t="s">
        <v>276</v>
      </c>
    </row>
    <row r="19" spans="1:30" x14ac:dyDescent="0.35">
      <c r="A19" s="95" t="s">
        <v>289</v>
      </c>
      <c r="B19" s="102">
        <f t="shared" si="0"/>
        <v>3894</v>
      </c>
      <c r="C19" s="102">
        <f t="shared" si="1"/>
        <v>2105</v>
      </c>
      <c r="D19" s="102">
        <f t="shared" si="2"/>
        <v>1789</v>
      </c>
      <c r="E19" s="102"/>
      <c r="F19" s="102">
        <v>1031</v>
      </c>
      <c r="G19" s="102">
        <v>557</v>
      </c>
      <c r="H19" s="102">
        <v>474</v>
      </c>
      <c r="I19" s="102"/>
      <c r="J19" s="102">
        <v>857</v>
      </c>
      <c r="K19" s="102">
        <v>449</v>
      </c>
      <c r="L19" s="102">
        <v>408</v>
      </c>
      <c r="M19" s="102"/>
      <c r="N19" s="102">
        <v>690</v>
      </c>
      <c r="O19" s="102">
        <v>400</v>
      </c>
      <c r="P19" s="102">
        <v>290</v>
      </c>
      <c r="Q19" s="102"/>
      <c r="R19" s="102">
        <v>925</v>
      </c>
      <c r="S19" s="102">
        <v>475</v>
      </c>
      <c r="T19" s="102">
        <v>450</v>
      </c>
      <c r="U19" s="102"/>
      <c r="V19" s="102">
        <v>362</v>
      </c>
      <c r="W19" s="102">
        <v>203</v>
      </c>
      <c r="X19" s="102">
        <v>159</v>
      </c>
      <c r="Y19" s="102"/>
      <c r="Z19" s="102">
        <v>29</v>
      </c>
      <c r="AA19" s="102">
        <v>21</v>
      </c>
      <c r="AB19" s="102">
        <v>8</v>
      </c>
    </row>
    <row r="20" spans="1:30" x14ac:dyDescent="0.35">
      <c r="A20" s="95" t="s">
        <v>290</v>
      </c>
      <c r="B20" s="102">
        <f t="shared" si="0"/>
        <v>1087</v>
      </c>
      <c r="C20" s="102">
        <f t="shared" si="1"/>
        <v>659</v>
      </c>
      <c r="D20" s="102">
        <f t="shared" si="2"/>
        <v>428</v>
      </c>
      <c r="E20" s="102"/>
      <c r="F20" s="102">
        <v>227</v>
      </c>
      <c r="G20" s="102">
        <v>144</v>
      </c>
      <c r="H20" s="102">
        <v>83</v>
      </c>
      <c r="I20" s="102"/>
      <c r="J20" s="102">
        <v>222</v>
      </c>
      <c r="K20" s="102">
        <v>122</v>
      </c>
      <c r="L20" s="102">
        <v>100</v>
      </c>
      <c r="M20" s="102"/>
      <c r="N20" s="102">
        <v>194</v>
      </c>
      <c r="O20" s="102">
        <v>117</v>
      </c>
      <c r="P20" s="102">
        <v>77</v>
      </c>
      <c r="Q20" s="102"/>
      <c r="R20" s="102">
        <v>256</v>
      </c>
      <c r="S20" s="102">
        <v>151</v>
      </c>
      <c r="T20" s="102">
        <v>105</v>
      </c>
      <c r="U20" s="102"/>
      <c r="V20" s="102">
        <v>171</v>
      </c>
      <c r="W20" s="102">
        <v>113</v>
      </c>
      <c r="X20" s="102">
        <v>58</v>
      </c>
      <c r="Y20" s="102"/>
      <c r="Z20" s="102">
        <v>17</v>
      </c>
      <c r="AA20" s="102">
        <v>12</v>
      </c>
      <c r="AB20" s="102">
        <v>5</v>
      </c>
    </row>
    <row r="21" spans="1:30" x14ac:dyDescent="0.35">
      <c r="A21" s="95" t="s">
        <v>291</v>
      </c>
      <c r="B21" s="102">
        <f t="shared" si="0"/>
        <v>1857</v>
      </c>
      <c r="C21" s="102">
        <f t="shared" si="1"/>
        <v>1090</v>
      </c>
      <c r="D21" s="102">
        <f t="shared" si="2"/>
        <v>767</v>
      </c>
      <c r="E21" s="102"/>
      <c r="F21" s="102">
        <v>449</v>
      </c>
      <c r="G21" s="102">
        <v>275</v>
      </c>
      <c r="H21" s="102">
        <v>174</v>
      </c>
      <c r="I21" s="102"/>
      <c r="J21" s="102">
        <v>499</v>
      </c>
      <c r="K21" s="102">
        <v>277</v>
      </c>
      <c r="L21" s="102">
        <v>222</v>
      </c>
      <c r="M21" s="102"/>
      <c r="N21" s="102">
        <v>316</v>
      </c>
      <c r="O21" s="102">
        <v>205</v>
      </c>
      <c r="P21" s="102">
        <v>111</v>
      </c>
      <c r="Q21" s="102"/>
      <c r="R21" s="102">
        <v>349</v>
      </c>
      <c r="S21" s="102">
        <v>213</v>
      </c>
      <c r="T21" s="102">
        <v>136</v>
      </c>
      <c r="U21" s="102"/>
      <c r="V21" s="102">
        <v>210</v>
      </c>
      <c r="W21" s="102">
        <v>102</v>
      </c>
      <c r="X21" s="102">
        <v>108</v>
      </c>
      <c r="Y21" s="102"/>
      <c r="Z21" s="102">
        <v>34</v>
      </c>
      <c r="AA21" s="102">
        <v>18</v>
      </c>
      <c r="AB21" s="102">
        <v>16</v>
      </c>
    </row>
    <row r="22" spans="1:30" x14ac:dyDescent="0.35">
      <c r="A22" s="95" t="s">
        <v>292</v>
      </c>
      <c r="B22" s="102">
        <f>F22+J22+N22+R22+V22</f>
        <v>529</v>
      </c>
      <c r="C22" s="102">
        <f>G22+K22+O22+S22+W22</f>
        <v>334</v>
      </c>
      <c r="D22" s="102">
        <f>H22+L22+P22+T22+X22</f>
        <v>195</v>
      </c>
      <c r="E22" s="102"/>
      <c r="F22" s="102">
        <v>156</v>
      </c>
      <c r="G22" s="102">
        <v>100</v>
      </c>
      <c r="H22" s="102">
        <v>56</v>
      </c>
      <c r="I22" s="102"/>
      <c r="J22" s="102">
        <v>133</v>
      </c>
      <c r="K22" s="102">
        <v>83</v>
      </c>
      <c r="L22" s="102">
        <v>50</v>
      </c>
      <c r="M22" s="102"/>
      <c r="N22" s="102">
        <v>108</v>
      </c>
      <c r="O22" s="102">
        <v>72</v>
      </c>
      <c r="P22" s="102">
        <v>36</v>
      </c>
      <c r="Q22" s="102"/>
      <c r="R22" s="102">
        <v>99</v>
      </c>
      <c r="S22" s="102">
        <v>57</v>
      </c>
      <c r="T22" s="102">
        <v>42</v>
      </c>
      <c r="U22" s="102"/>
      <c r="V22" s="102">
        <v>33</v>
      </c>
      <c r="W22" s="102">
        <v>22</v>
      </c>
      <c r="X22" s="102">
        <v>11</v>
      </c>
      <c r="Y22" s="102"/>
      <c r="Z22" s="102" t="s">
        <v>276</v>
      </c>
      <c r="AA22" s="102" t="s">
        <v>276</v>
      </c>
      <c r="AB22" s="102" t="s">
        <v>276</v>
      </c>
    </row>
    <row r="23" spans="1:30" x14ac:dyDescent="0.35">
      <c r="A23" s="122" t="s">
        <v>293</v>
      </c>
      <c r="B23" s="102">
        <f t="shared" si="0"/>
        <v>3704</v>
      </c>
      <c r="C23" s="102">
        <f t="shared" si="1"/>
        <v>1966</v>
      </c>
      <c r="D23" s="102">
        <f t="shared" si="2"/>
        <v>1738</v>
      </c>
      <c r="E23" s="102"/>
      <c r="F23" s="102">
        <v>724</v>
      </c>
      <c r="G23" s="102">
        <v>398</v>
      </c>
      <c r="H23" s="102">
        <v>326</v>
      </c>
      <c r="I23" s="102"/>
      <c r="J23" s="102">
        <v>846</v>
      </c>
      <c r="K23" s="102">
        <v>411</v>
      </c>
      <c r="L23" s="102">
        <v>435</v>
      </c>
      <c r="M23" s="102"/>
      <c r="N23" s="102">
        <v>700</v>
      </c>
      <c r="O23" s="102">
        <v>391</v>
      </c>
      <c r="P23" s="102">
        <v>309</v>
      </c>
      <c r="Q23" s="102"/>
      <c r="R23" s="102">
        <v>1103</v>
      </c>
      <c r="S23" s="102">
        <v>580</v>
      </c>
      <c r="T23" s="102">
        <v>523</v>
      </c>
      <c r="U23" s="102"/>
      <c r="V23" s="102">
        <v>314</v>
      </c>
      <c r="W23" s="102">
        <v>177</v>
      </c>
      <c r="X23" s="102">
        <v>137</v>
      </c>
      <c r="Y23" s="102"/>
      <c r="Z23" s="102">
        <v>17</v>
      </c>
      <c r="AA23" s="102">
        <v>9</v>
      </c>
      <c r="AB23" s="102">
        <v>8</v>
      </c>
    </row>
    <row r="24" spans="1:30" x14ac:dyDescent="0.35">
      <c r="A24" s="95" t="s">
        <v>294</v>
      </c>
      <c r="B24" s="102">
        <f t="shared" si="0"/>
        <v>730</v>
      </c>
      <c r="C24" s="102">
        <f t="shared" si="1"/>
        <v>403</v>
      </c>
      <c r="D24" s="102">
        <f t="shared" si="2"/>
        <v>327</v>
      </c>
      <c r="E24" s="102"/>
      <c r="F24" s="102">
        <v>153</v>
      </c>
      <c r="G24" s="102">
        <v>78</v>
      </c>
      <c r="H24" s="102">
        <v>75</v>
      </c>
      <c r="I24" s="102"/>
      <c r="J24" s="102">
        <v>116</v>
      </c>
      <c r="K24" s="102">
        <v>60</v>
      </c>
      <c r="L24" s="102">
        <v>56</v>
      </c>
      <c r="M24" s="102"/>
      <c r="N24" s="102">
        <v>103</v>
      </c>
      <c r="O24" s="102">
        <v>61</v>
      </c>
      <c r="P24" s="102">
        <v>42</v>
      </c>
      <c r="Q24" s="102"/>
      <c r="R24" s="102">
        <v>221</v>
      </c>
      <c r="S24" s="102">
        <v>134</v>
      </c>
      <c r="T24" s="102">
        <v>87</v>
      </c>
      <c r="U24" s="102"/>
      <c r="V24" s="102">
        <v>106</v>
      </c>
      <c r="W24" s="102">
        <v>54</v>
      </c>
      <c r="X24" s="102">
        <v>52</v>
      </c>
      <c r="Y24" s="102"/>
      <c r="Z24" s="102">
        <v>31</v>
      </c>
      <c r="AA24" s="102">
        <v>16</v>
      </c>
      <c r="AB24" s="102">
        <v>15</v>
      </c>
    </row>
    <row r="25" spans="1:30" x14ac:dyDescent="0.35">
      <c r="A25" s="95" t="s">
        <v>295</v>
      </c>
      <c r="B25" s="102">
        <f t="shared" si="0"/>
        <v>1944</v>
      </c>
      <c r="C25" s="102">
        <f t="shared" si="1"/>
        <v>1136</v>
      </c>
      <c r="D25" s="102">
        <f t="shared" si="2"/>
        <v>808</v>
      </c>
      <c r="E25" s="102"/>
      <c r="F25" s="102">
        <v>417</v>
      </c>
      <c r="G25" s="102">
        <v>225</v>
      </c>
      <c r="H25" s="102">
        <v>192</v>
      </c>
      <c r="I25" s="102"/>
      <c r="J25" s="102">
        <v>454</v>
      </c>
      <c r="K25" s="102">
        <v>267</v>
      </c>
      <c r="L25" s="102">
        <v>187</v>
      </c>
      <c r="M25" s="102"/>
      <c r="N25" s="102">
        <v>286</v>
      </c>
      <c r="O25" s="102">
        <v>164</v>
      </c>
      <c r="P25" s="102">
        <v>122</v>
      </c>
      <c r="Q25" s="102"/>
      <c r="R25" s="102">
        <v>573</v>
      </c>
      <c r="S25" s="102">
        <v>348</v>
      </c>
      <c r="T25" s="102">
        <v>225</v>
      </c>
      <c r="U25" s="102"/>
      <c r="V25" s="102">
        <v>199</v>
      </c>
      <c r="W25" s="102">
        <v>125</v>
      </c>
      <c r="X25" s="102">
        <v>74</v>
      </c>
      <c r="Y25" s="102"/>
      <c r="Z25" s="102">
        <v>15</v>
      </c>
      <c r="AA25" s="102">
        <v>7</v>
      </c>
      <c r="AB25" s="102">
        <v>8</v>
      </c>
    </row>
    <row r="26" spans="1:30" x14ac:dyDescent="0.35">
      <c r="A26" s="95" t="s">
        <v>296</v>
      </c>
      <c r="B26" s="102">
        <f t="shared" si="0"/>
        <v>621</v>
      </c>
      <c r="C26" s="102">
        <f>G26+K26+O26+S26+W26</f>
        <v>334</v>
      </c>
      <c r="D26" s="102">
        <f t="shared" si="2"/>
        <v>287</v>
      </c>
      <c r="E26" s="102"/>
      <c r="F26" s="102">
        <v>133</v>
      </c>
      <c r="G26" s="102">
        <v>82</v>
      </c>
      <c r="H26" s="102">
        <v>51</v>
      </c>
      <c r="I26" s="102"/>
      <c r="J26" s="102">
        <v>100</v>
      </c>
      <c r="K26" s="102">
        <v>58</v>
      </c>
      <c r="L26" s="102">
        <v>42</v>
      </c>
      <c r="M26" s="102"/>
      <c r="N26" s="102">
        <v>110</v>
      </c>
      <c r="O26" s="102">
        <v>56</v>
      </c>
      <c r="P26" s="102">
        <v>54</v>
      </c>
      <c r="Q26" s="102"/>
      <c r="R26" s="102">
        <v>167</v>
      </c>
      <c r="S26" s="102">
        <v>88</v>
      </c>
      <c r="T26" s="102">
        <v>79</v>
      </c>
      <c r="U26" s="102"/>
      <c r="V26" s="102">
        <v>110</v>
      </c>
      <c r="W26" s="102">
        <v>50</v>
      </c>
      <c r="X26" s="102">
        <v>60</v>
      </c>
      <c r="Y26" s="102"/>
      <c r="Z26" s="102">
        <v>1</v>
      </c>
      <c r="AA26" s="102" t="s">
        <v>276</v>
      </c>
      <c r="AB26" s="102">
        <v>1</v>
      </c>
    </row>
    <row r="27" spans="1:30" x14ac:dyDescent="0.35">
      <c r="A27" s="95" t="s">
        <v>297</v>
      </c>
      <c r="B27" s="102">
        <f t="shared" si="0"/>
        <v>1454</v>
      </c>
      <c r="C27" s="102">
        <f t="shared" si="1"/>
        <v>834</v>
      </c>
      <c r="D27" s="102">
        <f t="shared" si="2"/>
        <v>620</v>
      </c>
      <c r="E27" s="102"/>
      <c r="F27" s="102">
        <v>324</v>
      </c>
      <c r="G27" s="102">
        <v>187</v>
      </c>
      <c r="H27" s="102">
        <v>137</v>
      </c>
      <c r="I27" s="102"/>
      <c r="J27" s="102">
        <v>296</v>
      </c>
      <c r="K27" s="102">
        <v>179</v>
      </c>
      <c r="L27" s="102">
        <v>117</v>
      </c>
      <c r="M27" s="102"/>
      <c r="N27" s="102">
        <v>305</v>
      </c>
      <c r="O27" s="102">
        <v>161</v>
      </c>
      <c r="P27" s="102">
        <v>144</v>
      </c>
      <c r="Q27" s="102"/>
      <c r="R27" s="102">
        <v>316</v>
      </c>
      <c r="S27" s="102">
        <v>174</v>
      </c>
      <c r="T27" s="102">
        <v>142</v>
      </c>
      <c r="U27" s="102"/>
      <c r="V27" s="102">
        <v>207</v>
      </c>
      <c r="W27" s="102">
        <v>129</v>
      </c>
      <c r="X27" s="102">
        <v>78</v>
      </c>
      <c r="Y27" s="102"/>
      <c r="Z27" s="102">
        <v>6</v>
      </c>
      <c r="AA27" s="102">
        <v>4</v>
      </c>
      <c r="AB27" s="102">
        <v>2</v>
      </c>
    </row>
    <row r="28" spans="1:30" x14ac:dyDescent="0.35">
      <c r="A28" s="95" t="s">
        <v>298</v>
      </c>
      <c r="B28" s="102">
        <f t="shared" si="0"/>
        <v>426</v>
      </c>
      <c r="C28" s="102">
        <f t="shared" si="1"/>
        <v>250</v>
      </c>
      <c r="D28" s="102">
        <f t="shared" si="2"/>
        <v>176</v>
      </c>
      <c r="E28" s="102"/>
      <c r="F28" s="102">
        <v>57</v>
      </c>
      <c r="G28" s="102">
        <v>38</v>
      </c>
      <c r="H28" s="102">
        <v>19</v>
      </c>
      <c r="I28" s="102"/>
      <c r="J28" s="102">
        <v>59</v>
      </c>
      <c r="K28" s="102">
        <v>35</v>
      </c>
      <c r="L28" s="102">
        <v>24</v>
      </c>
      <c r="M28" s="102"/>
      <c r="N28" s="102">
        <v>82</v>
      </c>
      <c r="O28" s="102">
        <v>57</v>
      </c>
      <c r="P28" s="102">
        <v>25</v>
      </c>
      <c r="Q28" s="102"/>
      <c r="R28" s="102">
        <v>129</v>
      </c>
      <c r="S28" s="102">
        <v>73</v>
      </c>
      <c r="T28" s="102">
        <v>56</v>
      </c>
      <c r="U28" s="102"/>
      <c r="V28" s="102">
        <v>67</v>
      </c>
      <c r="W28" s="102">
        <v>30</v>
      </c>
      <c r="X28" s="102">
        <v>37</v>
      </c>
      <c r="Y28" s="102"/>
      <c r="Z28" s="102">
        <v>32</v>
      </c>
      <c r="AA28" s="102">
        <v>17</v>
      </c>
      <c r="AB28" s="102">
        <v>15</v>
      </c>
    </row>
    <row r="29" spans="1:30" x14ac:dyDescent="0.35">
      <c r="A29" s="95" t="s">
        <v>299</v>
      </c>
      <c r="B29" s="102">
        <f t="shared" si="0"/>
        <v>403</v>
      </c>
      <c r="C29" s="102">
        <f t="shared" si="1"/>
        <v>246</v>
      </c>
      <c r="D29" s="102">
        <f t="shared" si="2"/>
        <v>157</v>
      </c>
      <c r="E29" s="102"/>
      <c r="F29" s="102">
        <v>90</v>
      </c>
      <c r="G29" s="102">
        <v>56</v>
      </c>
      <c r="H29" s="102">
        <v>34</v>
      </c>
      <c r="I29" s="102"/>
      <c r="J29" s="102">
        <v>78</v>
      </c>
      <c r="K29" s="102">
        <v>46</v>
      </c>
      <c r="L29" s="102">
        <v>32</v>
      </c>
      <c r="M29" s="102"/>
      <c r="N29" s="102">
        <v>56</v>
      </c>
      <c r="O29" s="102">
        <v>42</v>
      </c>
      <c r="P29" s="102">
        <v>14</v>
      </c>
      <c r="Q29" s="102"/>
      <c r="R29" s="102">
        <v>128</v>
      </c>
      <c r="S29" s="102">
        <v>78</v>
      </c>
      <c r="T29" s="102">
        <v>50</v>
      </c>
      <c r="U29" s="102"/>
      <c r="V29" s="102">
        <v>46</v>
      </c>
      <c r="W29" s="102">
        <v>22</v>
      </c>
      <c r="X29" s="102">
        <v>24</v>
      </c>
      <c r="Y29" s="102"/>
      <c r="Z29" s="102">
        <v>5</v>
      </c>
      <c r="AA29" s="102">
        <v>2</v>
      </c>
      <c r="AB29" s="102">
        <v>3</v>
      </c>
    </row>
    <row r="30" spans="1:30" x14ac:dyDescent="0.35">
      <c r="A30" s="95" t="s">
        <v>300</v>
      </c>
      <c r="B30" s="102">
        <f t="shared" si="0"/>
        <v>701</v>
      </c>
      <c r="C30" s="102">
        <f t="shared" si="1"/>
        <v>423</v>
      </c>
      <c r="D30" s="102">
        <f t="shared" si="2"/>
        <v>278</v>
      </c>
      <c r="E30" s="102"/>
      <c r="F30" s="102">
        <v>112</v>
      </c>
      <c r="G30" s="102">
        <v>73</v>
      </c>
      <c r="H30" s="102">
        <v>39</v>
      </c>
      <c r="I30" s="102"/>
      <c r="J30" s="102">
        <v>143</v>
      </c>
      <c r="K30" s="102">
        <v>95</v>
      </c>
      <c r="L30" s="102">
        <v>48</v>
      </c>
      <c r="M30" s="102"/>
      <c r="N30" s="102">
        <v>108</v>
      </c>
      <c r="O30" s="102">
        <v>77</v>
      </c>
      <c r="P30" s="102">
        <v>31</v>
      </c>
      <c r="Q30" s="102"/>
      <c r="R30" s="102">
        <v>202</v>
      </c>
      <c r="S30" s="102">
        <v>106</v>
      </c>
      <c r="T30" s="102">
        <v>96</v>
      </c>
      <c r="U30" s="102"/>
      <c r="V30" s="102">
        <v>118</v>
      </c>
      <c r="W30" s="102">
        <v>69</v>
      </c>
      <c r="X30" s="102">
        <v>49</v>
      </c>
      <c r="Y30" s="102"/>
      <c r="Z30" s="102">
        <v>18</v>
      </c>
      <c r="AA30" s="102">
        <v>3</v>
      </c>
      <c r="AB30" s="102">
        <v>15</v>
      </c>
      <c r="AD30" s="107"/>
    </row>
    <row r="31" spans="1:30" x14ac:dyDescent="0.35">
      <c r="A31" s="95" t="s">
        <v>301</v>
      </c>
      <c r="B31" s="102">
        <f t="shared" si="0"/>
        <v>1244</v>
      </c>
      <c r="C31" s="102">
        <f t="shared" si="1"/>
        <v>714</v>
      </c>
      <c r="D31" s="102">
        <f t="shared" si="2"/>
        <v>530</v>
      </c>
      <c r="E31" s="102"/>
      <c r="F31" s="102">
        <v>237</v>
      </c>
      <c r="G31" s="102">
        <v>148</v>
      </c>
      <c r="H31" s="102">
        <v>89</v>
      </c>
      <c r="I31" s="102"/>
      <c r="J31" s="102">
        <v>269</v>
      </c>
      <c r="K31" s="102">
        <v>178</v>
      </c>
      <c r="L31" s="102">
        <v>91</v>
      </c>
      <c r="M31" s="102"/>
      <c r="N31" s="102">
        <v>156</v>
      </c>
      <c r="O31" s="102">
        <v>81</v>
      </c>
      <c r="P31" s="102">
        <v>75</v>
      </c>
      <c r="Q31" s="102"/>
      <c r="R31" s="102">
        <v>343</v>
      </c>
      <c r="S31" s="102">
        <v>173</v>
      </c>
      <c r="T31" s="102">
        <v>170</v>
      </c>
      <c r="U31" s="102"/>
      <c r="V31" s="102">
        <v>223</v>
      </c>
      <c r="W31" s="102">
        <v>127</v>
      </c>
      <c r="X31" s="102">
        <v>96</v>
      </c>
      <c r="Y31" s="102"/>
      <c r="Z31" s="102">
        <v>16</v>
      </c>
      <c r="AA31" s="102">
        <v>7</v>
      </c>
      <c r="AB31" s="102">
        <v>9</v>
      </c>
      <c r="AD31" s="107"/>
    </row>
    <row r="32" spans="1:30" x14ac:dyDescent="0.35">
      <c r="A32" s="95" t="s">
        <v>302</v>
      </c>
      <c r="B32" s="102">
        <f t="shared" si="0"/>
        <v>1215</v>
      </c>
      <c r="C32" s="102">
        <f t="shared" si="1"/>
        <v>729</v>
      </c>
      <c r="D32" s="102">
        <f t="shared" si="2"/>
        <v>486</v>
      </c>
      <c r="E32" s="102"/>
      <c r="F32" s="102">
        <v>155</v>
      </c>
      <c r="G32" s="102">
        <v>103</v>
      </c>
      <c r="H32" s="102">
        <v>52</v>
      </c>
      <c r="I32" s="102"/>
      <c r="J32" s="102">
        <v>264</v>
      </c>
      <c r="K32" s="102">
        <v>165</v>
      </c>
      <c r="L32" s="102">
        <v>99</v>
      </c>
      <c r="M32" s="102"/>
      <c r="N32" s="102">
        <v>241</v>
      </c>
      <c r="O32" s="102">
        <v>153</v>
      </c>
      <c r="P32" s="102">
        <v>88</v>
      </c>
      <c r="Q32" s="102"/>
      <c r="R32" s="102">
        <v>390</v>
      </c>
      <c r="S32" s="102">
        <v>222</v>
      </c>
      <c r="T32" s="102">
        <v>168</v>
      </c>
      <c r="U32" s="102"/>
      <c r="V32" s="102">
        <v>161</v>
      </c>
      <c r="W32" s="102">
        <v>84</v>
      </c>
      <c r="X32" s="102">
        <v>77</v>
      </c>
      <c r="Y32" s="102"/>
      <c r="Z32" s="102">
        <v>4</v>
      </c>
      <c r="AA32" s="102">
        <v>2</v>
      </c>
      <c r="AB32" s="102">
        <v>2</v>
      </c>
      <c r="AD32" s="107"/>
    </row>
    <row r="33" spans="1:30" x14ac:dyDescent="0.35">
      <c r="A33" s="95" t="s">
        <v>303</v>
      </c>
      <c r="B33" s="102">
        <f t="shared" si="0"/>
        <v>507</v>
      </c>
      <c r="C33" s="102">
        <f t="shared" si="1"/>
        <v>245</v>
      </c>
      <c r="D33" s="102">
        <f t="shared" si="2"/>
        <v>262</v>
      </c>
      <c r="E33" s="102"/>
      <c r="F33" s="102">
        <v>64</v>
      </c>
      <c r="G33" s="102">
        <v>44</v>
      </c>
      <c r="H33" s="102">
        <v>20</v>
      </c>
      <c r="I33" s="102"/>
      <c r="J33" s="102">
        <v>84</v>
      </c>
      <c r="K33" s="102">
        <v>48</v>
      </c>
      <c r="L33" s="102">
        <v>36</v>
      </c>
      <c r="M33" s="102"/>
      <c r="N33" s="102">
        <v>51</v>
      </c>
      <c r="O33" s="102">
        <v>30</v>
      </c>
      <c r="P33" s="102">
        <v>21</v>
      </c>
      <c r="Q33" s="102"/>
      <c r="R33" s="102">
        <v>192</v>
      </c>
      <c r="S33" s="102">
        <v>77</v>
      </c>
      <c r="T33" s="102">
        <v>115</v>
      </c>
      <c r="U33" s="102"/>
      <c r="V33" s="102">
        <v>94</v>
      </c>
      <c r="W33" s="102">
        <v>43</v>
      </c>
      <c r="X33" s="102">
        <v>51</v>
      </c>
      <c r="Y33" s="102"/>
      <c r="Z33" s="102">
        <v>22</v>
      </c>
      <c r="AA33" s="102">
        <v>3</v>
      </c>
      <c r="AB33" s="102">
        <v>19</v>
      </c>
      <c r="AD33" s="107"/>
    </row>
    <row r="34" spans="1:30" x14ac:dyDescent="0.35">
      <c r="A34" s="95" t="s">
        <v>304</v>
      </c>
      <c r="B34" s="102">
        <f t="shared" si="0"/>
        <v>1186</v>
      </c>
      <c r="C34" s="102">
        <f t="shared" si="1"/>
        <v>691</v>
      </c>
      <c r="D34" s="102">
        <f>H34+L34+P34+T34+X34</f>
        <v>495</v>
      </c>
      <c r="E34" s="102"/>
      <c r="F34" s="102">
        <v>216</v>
      </c>
      <c r="G34" s="102">
        <v>123</v>
      </c>
      <c r="H34" s="102">
        <v>93</v>
      </c>
      <c r="I34" s="102"/>
      <c r="J34" s="102">
        <v>203</v>
      </c>
      <c r="K34" s="102">
        <v>114</v>
      </c>
      <c r="L34" s="102">
        <v>89</v>
      </c>
      <c r="M34" s="102"/>
      <c r="N34" s="102">
        <v>202</v>
      </c>
      <c r="O34" s="102">
        <v>110</v>
      </c>
      <c r="P34" s="102">
        <v>92</v>
      </c>
      <c r="Q34" s="102"/>
      <c r="R34" s="102">
        <v>369</v>
      </c>
      <c r="S34" s="102">
        <v>220</v>
      </c>
      <c r="T34" s="102">
        <v>149</v>
      </c>
      <c r="U34" s="102"/>
      <c r="V34" s="102">
        <v>195</v>
      </c>
      <c r="W34" s="102">
        <v>123</v>
      </c>
      <c r="X34" s="102">
        <v>72</v>
      </c>
      <c r="Y34" s="102"/>
      <c r="Z34" s="102">
        <v>1</v>
      </c>
      <c r="AA34" s="102">
        <v>1</v>
      </c>
      <c r="AB34" s="102" t="s">
        <v>276</v>
      </c>
      <c r="AD34" s="107"/>
    </row>
    <row r="35" spans="1:30" x14ac:dyDescent="0.35">
      <c r="A35" s="95" t="s">
        <v>305</v>
      </c>
      <c r="B35" s="102">
        <f t="shared" si="0"/>
        <v>186</v>
      </c>
      <c r="C35" s="102">
        <f t="shared" si="1"/>
        <v>120</v>
      </c>
      <c r="D35" s="102">
        <f t="shared" si="2"/>
        <v>66</v>
      </c>
      <c r="E35" s="102"/>
      <c r="F35" s="102">
        <v>45</v>
      </c>
      <c r="G35" s="102">
        <v>30</v>
      </c>
      <c r="H35" s="102">
        <v>15</v>
      </c>
      <c r="I35" s="102"/>
      <c r="J35" s="102">
        <v>25</v>
      </c>
      <c r="K35" s="102">
        <v>18</v>
      </c>
      <c r="L35" s="102">
        <v>7</v>
      </c>
      <c r="M35" s="102"/>
      <c r="N35" s="102">
        <v>48</v>
      </c>
      <c r="O35" s="102">
        <v>35</v>
      </c>
      <c r="P35" s="102">
        <v>13</v>
      </c>
      <c r="Q35" s="102"/>
      <c r="R35" s="102">
        <v>39</v>
      </c>
      <c r="S35" s="102">
        <v>21</v>
      </c>
      <c r="T35" s="102">
        <v>18</v>
      </c>
      <c r="U35" s="102"/>
      <c r="V35" s="102">
        <v>25</v>
      </c>
      <c r="W35" s="102">
        <v>13</v>
      </c>
      <c r="X35" s="102">
        <v>12</v>
      </c>
      <c r="Y35" s="102"/>
      <c r="Z35" s="102">
        <v>4</v>
      </c>
      <c r="AA35" s="102">
        <v>3</v>
      </c>
      <c r="AB35" s="102">
        <v>1</v>
      </c>
      <c r="AD35" s="107"/>
    </row>
    <row r="36" spans="1:30" x14ac:dyDescent="0.35">
      <c r="A36" s="95" t="s">
        <v>306</v>
      </c>
      <c r="B36" s="102">
        <f t="shared" si="0"/>
        <v>1439</v>
      </c>
      <c r="C36" s="102">
        <f t="shared" si="1"/>
        <v>817</v>
      </c>
      <c r="D36" s="102">
        <f t="shared" si="2"/>
        <v>622</v>
      </c>
      <c r="E36" s="102"/>
      <c r="F36" s="102">
        <v>354</v>
      </c>
      <c r="G36" s="102">
        <v>205</v>
      </c>
      <c r="H36" s="102">
        <v>149</v>
      </c>
      <c r="I36" s="102"/>
      <c r="J36" s="102">
        <v>301</v>
      </c>
      <c r="K36" s="102">
        <v>185</v>
      </c>
      <c r="L36" s="102">
        <v>116</v>
      </c>
      <c r="M36" s="102"/>
      <c r="N36" s="102">
        <v>313</v>
      </c>
      <c r="O36" s="102">
        <v>173</v>
      </c>
      <c r="P36" s="102">
        <v>140</v>
      </c>
      <c r="Q36" s="102"/>
      <c r="R36" s="102">
        <v>281</v>
      </c>
      <c r="S36" s="102">
        <v>154</v>
      </c>
      <c r="T36" s="102">
        <v>127</v>
      </c>
      <c r="U36" s="102"/>
      <c r="V36" s="102">
        <v>165</v>
      </c>
      <c r="W36" s="102">
        <v>86</v>
      </c>
      <c r="X36" s="102">
        <v>79</v>
      </c>
      <c r="Y36" s="102"/>
      <c r="Z36" s="102">
        <v>25</v>
      </c>
      <c r="AA36" s="102">
        <v>14</v>
      </c>
      <c r="AB36" s="102">
        <v>11</v>
      </c>
      <c r="AD36" s="107"/>
    </row>
    <row r="37" spans="1:30" x14ac:dyDescent="0.35">
      <c r="A37" s="95" t="s">
        <v>307</v>
      </c>
      <c r="B37" s="102">
        <f t="shared" si="0"/>
        <v>1299</v>
      </c>
      <c r="C37" s="102">
        <f t="shared" si="1"/>
        <v>755</v>
      </c>
      <c r="D37" s="102">
        <f t="shared" si="2"/>
        <v>544</v>
      </c>
      <c r="E37" s="102"/>
      <c r="F37" s="102">
        <v>290</v>
      </c>
      <c r="G37" s="102">
        <v>171</v>
      </c>
      <c r="H37" s="102">
        <v>119</v>
      </c>
      <c r="I37" s="102"/>
      <c r="J37" s="102">
        <v>305</v>
      </c>
      <c r="K37" s="102">
        <v>168</v>
      </c>
      <c r="L37" s="102">
        <v>137</v>
      </c>
      <c r="M37" s="102"/>
      <c r="N37" s="102">
        <v>194</v>
      </c>
      <c r="O37" s="102">
        <v>125</v>
      </c>
      <c r="P37" s="102">
        <v>69</v>
      </c>
      <c r="Q37" s="102"/>
      <c r="R37" s="102">
        <v>271</v>
      </c>
      <c r="S37" s="102">
        <v>169</v>
      </c>
      <c r="T37" s="102">
        <v>102</v>
      </c>
      <c r="U37" s="102"/>
      <c r="V37" s="102">
        <v>225</v>
      </c>
      <c r="W37" s="102">
        <v>116</v>
      </c>
      <c r="X37" s="102">
        <v>109</v>
      </c>
      <c r="Y37" s="102"/>
      <c r="Z37" s="102">
        <v>14</v>
      </c>
      <c r="AA37" s="102">
        <v>6</v>
      </c>
      <c r="AB37" s="102">
        <v>8</v>
      </c>
      <c r="AD37" s="107"/>
    </row>
    <row r="38" spans="1:30" ht="15" thickBot="1" x14ac:dyDescent="0.4">
      <c r="A38" s="123" t="s">
        <v>308</v>
      </c>
      <c r="B38" s="103">
        <f>F38+J38+N38+R38+V38</f>
        <v>203</v>
      </c>
      <c r="C38" s="103">
        <f>G38+K38+O38+S38+W38</f>
        <v>121</v>
      </c>
      <c r="D38" s="103">
        <f>H38+L38+P38+T38+X38</f>
        <v>82</v>
      </c>
      <c r="E38" s="103"/>
      <c r="F38" s="103">
        <v>43</v>
      </c>
      <c r="G38" s="103">
        <v>19</v>
      </c>
      <c r="H38" s="103">
        <v>24</v>
      </c>
      <c r="I38" s="103"/>
      <c r="J38" s="103">
        <v>59</v>
      </c>
      <c r="K38" s="103">
        <v>37</v>
      </c>
      <c r="L38" s="103">
        <v>22</v>
      </c>
      <c r="M38" s="103"/>
      <c r="N38" s="103">
        <v>39</v>
      </c>
      <c r="O38" s="103">
        <v>25</v>
      </c>
      <c r="P38" s="103">
        <v>14</v>
      </c>
      <c r="Q38" s="103"/>
      <c r="R38" s="103">
        <v>43</v>
      </c>
      <c r="S38" s="103">
        <v>27</v>
      </c>
      <c r="T38" s="103">
        <v>16</v>
      </c>
      <c r="U38" s="103"/>
      <c r="V38" s="103">
        <v>19</v>
      </c>
      <c r="W38" s="103">
        <v>13</v>
      </c>
      <c r="X38" s="103">
        <v>6</v>
      </c>
      <c r="Y38" s="103"/>
      <c r="Z38" s="103" t="s">
        <v>276</v>
      </c>
      <c r="AA38" s="103" t="s">
        <v>276</v>
      </c>
      <c r="AB38" s="103" t="s">
        <v>276</v>
      </c>
      <c r="AD38" s="107"/>
    </row>
    <row r="39" spans="1:30" x14ac:dyDescent="0.35">
      <c r="A39" s="113" t="s">
        <v>341</v>
      </c>
      <c r="AD39" s="107"/>
    </row>
    <row r="40" spans="1:30" x14ac:dyDescent="0.35">
      <c r="AD40" s="107"/>
    </row>
    <row r="41" spans="1:30" x14ac:dyDescent="0.35">
      <c r="AD41" s="107"/>
    </row>
    <row r="42" spans="1:30" x14ac:dyDescent="0.35">
      <c r="AD42" s="107"/>
    </row>
    <row r="43" spans="1:30" x14ac:dyDescent="0.35">
      <c r="AD43" s="107"/>
    </row>
    <row r="44" spans="1:30" x14ac:dyDescent="0.35">
      <c r="AD44" s="107"/>
    </row>
    <row r="45" spans="1:30" x14ac:dyDescent="0.35">
      <c r="AD45" s="107"/>
    </row>
  </sheetData>
  <mergeCells count="14">
    <mergeCell ref="AD2:AD3"/>
    <mergeCell ref="R7:T7"/>
    <mergeCell ref="V7:X7"/>
    <mergeCell ref="Z7:AB7"/>
    <mergeCell ref="A1:AB1"/>
    <mergeCell ref="A2:AB2"/>
    <mergeCell ref="A3:AB3"/>
    <mergeCell ref="A4:AB4"/>
    <mergeCell ref="A5:AB5"/>
    <mergeCell ref="A7:A8"/>
    <mergeCell ref="B7:D7"/>
    <mergeCell ref="F7:H7"/>
    <mergeCell ref="J7:L7"/>
    <mergeCell ref="N7:P7"/>
  </mergeCells>
  <hyperlinks>
    <hyperlink ref="AD2" location="INDICE!A1" display="INDICE" xr:uid="{E1032D6C-9D41-4934-A590-83A9A354D400}"/>
    <hyperlink ref="AD2:AD3" location="CONTENIDO!A1" display="Contenido" xr:uid="{34CB2B35-A60F-420D-9860-F77CF96E7865}"/>
  </hyperlinks>
  <pageMargins left="0.7" right="0.7" top="0.75" bottom="0.75" header="0.3" footer="0.3"/>
  <pageSetup scale="59" orientation="landscape" r:id="rId1"/>
  <ignoredErrors>
    <ignoredError sqref="D16:D18 B22:D22 C26 D34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623F95-FC38-4CE4-A3A1-85C6221D769E}">
  <sheetPr>
    <tabColor rgb="FFF2DAB1"/>
    <pageSetUpPr fitToPage="1"/>
  </sheetPr>
  <dimension ref="A1:X42"/>
  <sheetViews>
    <sheetView showGridLines="0" zoomScale="90" zoomScaleNormal="9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B7" sqref="B7:V7"/>
    </sheetView>
  </sheetViews>
  <sheetFormatPr baseColWidth="10" defaultColWidth="11.453125" defaultRowHeight="14.5" x14ac:dyDescent="0.35"/>
  <cols>
    <col min="1" max="1" width="25.26953125" customWidth="1"/>
    <col min="2" max="22" width="8.54296875" bestFit="1" customWidth="1"/>
  </cols>
  <sheetData>
    <row r="1" spans="1:24" x14ac:dyDescent="0.35">
      <c r="A1" s="224" t="s">
        <v>193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31"/>
      <c r="X1" s="36"/>
    </row>
    <row r="2" spans="1:24" x14ac:dyDescent="0.35">
      <c r="A2" s="224" t="s">
        <v>194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31"/>
      <c r="X2" s="222" t="s">
        <v>1</v>
      </c>
    </row>
    <row r="3" spans="1:24" x14ac:dyDescent="0.35">
      <c r="A3" s="224" t="s">
        <v>195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31"/>
      <c r="X3" s="222"/>
    </row>
    <row r="4" spans="1:24" x14ac:dyDescent="0.35">
      <c r="A4" s="224" t="s">
        <v>196</v>
      </c>
      <c r="B4" s="224"/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224"/>
      <c r="R4" s="224"/>
      <c r="S4" s="224"/>
      <c r="T4" s="224"/>
      <c r="U4" s="224"/>
      <c r="V4" s="31"/>
      <c r="X4" s="36"/>
    </row>
    <row r="5" spans="1:24" x14ac:dyDescent="0.35">
      <c r="A5" s="224" t="s">
        <v>197</v>
      </c>
      <c r="B5" s="224"/>
      <c r="C5" s="224"/>
      <c r="D5" s="224"/>
      <c r="E5" s="224"/>
      <c r="F5" s="224"/>
      <c r="G5" s="224"/>
      <c r="H5" s="224"/>
      <c r="I5" s="224"/>
      <c r="J5" s="224"/>
      <c r="K5" s="224"/>
      <c r="L5" s="224"/>
      <c r="M5" s="224"/>
      <c r="N5" s="224"/>
      <c r="O5" s="224"/>
      <c r="P5" s="224"/>
      <c r="Q5" s="224"/>
      <c r="R5" s="224"/>
      <c r="S5" s="224"/>
      <c r="T5" s="224"/>
      <c r="U5" s="224"/>
      <c r="V5" s="31"/>
      <c r="X5" s="36"/>
    </row>
    <row r="6" spans="1:24" x14ac:dyDescent="0.35">
      <c r="A6" s="225"/>
      <c r="B6" s="225"/>
      <c r="C6" s="225"/>
      <c r="D6" s="225"/>
      <c r="E6" s="225"/>
      <c r="F6" s="225"/>
      <c r="G6" s="225"/>
      <c r="H6" s="225"/>
      <c r="I6" s="225"/>
      <c r="J6" s="225"/>
      <c r="K6" s="225"/>
      <c r="L6" s="225"/>
      <c r="M6" s="225"/>
      <c r="N6" s="225"/>
      <c r="O6" s="225"/>
      <c r="P6" s="225"/>
      <c r="Q6" s="225"/>
      <c r="R6" s="225"/>
      <c r="S6" s="225"/>
      <c r="T6" s="225"/>
      <c r="U6" s="4"/>
      <c r="V6" s="4"/>
      <c r="X6" s="36"/>
    </row>
    <row r="7" spans="1:24" x14ac:dyDescent="0.35">
      <c r="A7" s="148" t="s">
        <v>198</v>
      </c>
      <c r="B7" s="201">
        <v>2002</v>
      </c>
      <c r="C7" s="201">
        <v>2003</v>
      </c>
      <c r="D7" s="201">
        <v>2004</v>
      </c>
      <c r="E7" s="201">
        <v>2005</v>
      </c>
      <c r="F7" s="201">
        <v>2006</v>
      </c>
      <c r="G7" s="201">
        <v>2007</v>
      </c>
      <c r="H7" s="201">
        <v>2008</v>
      </c>
      <c r="I7" s="201">
        <v>2009</v>
      </c>
      <c r="J7" s="201">
        <v>2010</v>
      </c>
      <c r="K7" s="201">
        <v>2011</v>
      </c>
      <c r="L7" s="201">
        <v>2012</v>
      </c>
      <c r="M7" s="201">
        <v>2013</v>
      </c>
      <c r="N7" s="201">
        <v>2014</v>
      </c>
      <c r="O7" s="201">
        <v>2015</v>
      </c>
      <c r="P7" s="201">
        <v>2016</v>
      </c>
      <c r="Q7" s="201">
        <v>2017</v>
      </c>
      <c r="R7" s="201">
        <v>2018</v>
      </c>
      <c r="S7" s="201">
        <v>2019</v>
      </c>
      <c r="T7" s="201">
        <v>2020</v>
      </c>
      <c r="U7" s="201">
        <v>2021</v>
      </c>
      <c r="V7" s="201">
        <v>2022</v>
      </c>
      <c r="X7" s="36"/>
    </row>
    <row r="8" spans="1:24" x14ac:dyDescent="0.35">
      <c r="A8" s="1" t="s">
        <v>52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4"/>
      <c r="V8" s="4"/>
      <c r="X8" s="107"/>
    </row>
    <row r="9" spans="1:24" x14ac:dyDescent="0.35">
      <c r="A9" s="5" t="s">
        <v>199</v>
      </c>
      <c r="B9" s="27">
        <v>512609</v>
      </c>
      <c r="C9" s="27">
        <v>511277</v>
      </c>
      <c r="D9" s="27">
        <v>503229</v>
      </c>
      <c r="E9" s="27">
        <v>500518</v>
      </c>
      <c r="F9" s="27">
        <v>499781</v>
      </c>
      <c r="G9" s="27">
        <v>498947</v>
      </c>
      <c r="H9" s="27">
        <v>493762</v>
      </c>
      <c r="I9" s="27">
        <v>486871</v>
      </c>
      <c r="J9" s="27">
        <v>477992</v>
      </c>
      <c r="K9" s="27">
        <v>468952</v>
      </c>
      <c r="L9" s="27">
        <v>452846</v>
      </c>
      <c r="M9" s="27">
        <v>444259</v>
      </c>
      <c r="N9" s="27">
        <v>439369</v>
      </c>
      <c r="O9" s="27">
        <v>437786</v>
      </c>
      <c r="P9" s="27">
        <f>+P10+P11</f>
        <v>438019</v>
      </c>
      <c r="Q9" s="27">
        <f>+Q10+Q11</f>
        <v>439319</v>
      </c>
      <c r="R9" s="27">
        <f>+R10+R11</f>
        <v>449586</v>
      </c>
      <c r="S9" s="27">
        <f>+S10+S11</f>
        <v>462081</v>
      </c>
      <c r="T9" s="27">
        <v>462048</v>
      </c>
      <c r="U9" s="27">
        <v>456740</v>
      </c>
      <c r="V9" s="27">
        <v>455313</v>
      </c>
      <c r="X9" s="22"/>
    </row>
    <row r="10" spans="1:24" x14ac:dyDescent="0.35">
      <c r="A10" s="5" t="s">
        <v>200</v>
      </c>
      <c r="B10" s="27">
        <v>467624</v>
      </c>
      <c r="C10" s="27">
        <v>463802</v>
      </c>
      <c r="D10" s="27">
        <v>455643</v>
      </c>
      <c r="E10" s="27">
        <v>444339</v>
      </c>
      <c r="F10" s="27">
        <v>443347</v>
      </c>
      <c r="G10" s="27">
        <v>445742</v>
      </c>
      <c r="H10" s="27">
        <v>459193</v>
      </c>
      <c r="I10" s="27">
        <v>445926</v>
      </c>
      <c r="J10" s="27">
        <v>437193</v>
      </c>
      <c r="K10" s="27">
        <v>431346</v>
      </c>
      <c r="L10" s="27">
        <v>417269</v>
      </c>
      <c r="M10" s="27">
        <v>416098</v>
      </c>
      <c r="N10" s="27">
        <v>419912</v>
      </c>
      <c r="O10" s="27">
        <v>416839</v>
      </c>
      <c r="P10" s="27">
        <v>416021</v>
      </c>
      <c r="Q10" s="27">
        <v>419884</v>
      </c>
      <c r="R10" s="27">
        <v>443905</v>
      </c>
      <c r="S10" s="27">
        <v>441796</v>
      </c>
      <c r="T10" s="27">
        <v>459844</v>
      </c>
      <c r="U10" s="27">
        <v>443358</v>
      </c>
      <c r="V10" s="27">
        <v>435819</v>
      </c>
    </row>
    <row r="11" spans="1:24" x14ac:dyDescent="0.35">
      <c r="A11" s="9" t="s">
        <v>201</v>
      </c>
      <c r="B11" s="27">
        <v>44985</v>
      </c>
      <c r="C11" s="27">
        <v>47475</v>
      </c>
      <c r="D11" s="27">
        <v>47586</v>
      </c>
      <c r="E11" s="27">
        <v>56179</v>
      </c>
      <c r="F11" s="27">
        <v>56434</v>
      </c>
      <c r="G11" s="27">
        <v>53205</v>
      </c>
      <c r="H11" s="27">
        <v>34569</v>
      </c>
      <c r="I11" s="27">
        <v>40945</v>
      </c>
      <c r="J11" s="27">
        <v>40799</v>
      </c>
      <c r="K11" s="27">
        <v>37606</v>
      </c>
      <c r="L11" s="27">
        <v>35577</v>
      </c>
      <c r="M11" s="27">
        <v>28161</v>
      </c>
      <c r="N11" s="27">
        <v>19457</v>
      </c>
      <c r="O11" s="27">
        <v>20947</v>
      </c>
      <c r="P11" s="27">
        <v>21998</v>
      </c>
      <c r="Q11" s="27">
        <v>19435</v>
      </c>
      <c r="R11" s="27">
        <v>5681</v>
      </c>
      <c r="S11" s="27">
        <v>20285</v>
      </c>
      <c r="T11" s="27">
        <v>2204</v>
      </c>
      <c r="U11" s="27">
        <v>13382</v>
      </c>
      <c r="V11" s="27">
        <v>19494</v>
      </c>
    </row>
    <row r="12" spans="1:24" x14ac:dyDescent="0.35">
      <c r="A12" s="9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</row>
    <row r="13" spans="1:24" x14ac:dyDescent="0.35">
      <c r="A13" s="1" t="s">
        <v>86</v>
      </c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</row>
    <row r="14" spans="1:24" x14ac:dyDescent="0.35">
      <c r="A14" s="5" t="s">
        <v>199</v>
      </c>
      <c r="B14" s="27">
        <v>747</v>
      </c>
      <c r="C14" s="27">
        <v>653</v>
      </c>
      <c r="D14" s="27">
        <v>660</v>
      </c>
      <c r="E14" s="27">
        <v>357</v>
      </c>
      <c r="F14" s="27">
        <v>370</v>
      </c>
      <c r="G14" s="27">
        <v>251</v>
      </c>
      <c r="H14" s="27">
        <v>323</v>
      </c>
      <c r="I14" s="27">
        <v>318</v>
      </c>
      <c r="J14" s="27">
        <v>357</v>
      </c>
      <c r="K14" s="27">
        <v>302</v>
      </c>
      <c r="L14" s="27">
        <v>279</v>
      </c>
      <c r="M14" s="27">
        <v>224</v>
      </c>
      <c r="N14" s="27">
        <v>188</v>
      </c>
      <c r="O14" s="27">
        <v>201</v>
      </c>
      <c r="P14" s="27">
        <f>+P15+P16</f>
        <v>185</v>
      </c>
      <c r="Q14" s="27">
        <f>+Q15+Q16</f>
        <v>209</v>
      </c>
      <c r="R14" s="27">
        <f>+R15+R16</f>
        <v>232</v>
      </c>
      <c r="S14" s="27">
        <f>+S15+S16</f>
        <v>202</v>
      </c>
      <c r="T14" s="27">
        <v>262</v>
      </c>
      <c r="U14" s="40">
        <v>292</v>
      </c>
      <c r="V14" s="27">
        <v>283</v>
      </c>
    </row>
    <row r="15" spans="1:24" x14ac:dyDescent="0.35">
      <c r="A15" s="5" t="s">
        <v>200</v>
      </c>
      <c r="B15" s="27">
        <v>647</v>
      </c>
      <c r="C15" s="27">
        <v>596</v>
      </c>
      <c r="D15" s="27">
        <v>575</v>
      </c>
      <c r="E15" s="27">
        <v>324</v>
      </c>
      <c r="F15" s="27">
        <v>329</v>
      </c>
      <c r="G15" s="27">
        <v>239</v>
      </c>
      <c r="H15" s="27">
        <v>297</v>
      </c>
      <c r="I15" s="27">
        <v>298</v>
      </c>
      <c r="J15" s="27">
        <v>337</v>
      </c>
      <c r="K15" s="27">
        <v>259</v>
      </c>
      <c r="L15" s="27">
        <v>239</v>
      </c>
      <c r="M15" s="27">
        <v>205</v>
      </c>
      <c r="N15" s="27">
        <v>176</v>
      </c>
      <c r="O15" s="27">
        <v>187</v>
      </c>
      <c r="P15" s="27">
        <v>177</v>
      </c>
      <c r="Q15" s="27">
        <v>208</v>
      </c>
      <c r="R15" s="27">
        <v>226</v>
      </c>
      <c r="S15" s="27">
        <v>188</v>
      </c>
      <c r="T15" s="27">
        <v>233</v>
      </c>
      <c r="U15" s="40">
        <v>292</v>
      </c>
      <c r="V15" s="27">
        <v>227</v>
      </c>
    </row>
    <row r="16" spans="1:24" x14ac:dyDescent="0.35">
      <c r="A16" s="9" t="s">
        <v>201</v>
      </c>
      <c r="B16" s="27">
        <v>100</v>
      </c>
      <c r="C16" s="27">
        <v>57</v>
      </c>
      <c r="D16" s="27">
        <v>85</v>
      </c>
      <c r="E16" s="27">
        <v>33</v>
      </c>
      <c r="F16" s="27">
        <v>41</v>
      </c>
      <c r="G16" s="27">
        <v>12</v>
      </c>
      <c r="H16" s="27">
        <v>26</v>
      </c>
      <c r="I16" s="27">
        <v>20</v>
      </c>
      <c r="J16" s="27">
        <v>20</v>
      </c>
      <c r="K16" s="27">
        <v>43</v>
      </c>
      <c r="L16" s="27">
        <v>40</v>
      </c>
      <c r="M16" s="27">
        <v>19</v>
      </c>
      <c r="N16" s="27">
        <v>12</v>
      </c>
      <c r="O16" s="27">
        <v>14</v>
      </c>
      <c r="P16" s="27">
        <v>8</v>
      </c>
      <c r="Q16" s="27">
        <v>1</v>
      </c>
      <c r="R16" s="27">
        <v>6</v>
      </c>
      <c r="S16" s="27">
        <v>14</v>
      </c>
      <c r="T16" s="27">
        <v>29</v>
      </c>
      <c r="U16" s="41">
        <v>0</v>
      </c>
      <c r="V16" s="27">
        <v>56</v>
      </c>
    </row>
    <row r="17" spans="1:24" x14ac:dyDescent="0.35">
      <c r="A17" s="9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</row>
    <row r="18" spans="1:24" x14ac:dyDescent="0.35">
      <c r="A18" s="1" t="s">
        <v>202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</row>
    <row r="19" spans="1:24" x14ac:dyDescent="0.35">
      <c r="A19" s="5" t="s">
        <v>199</v>
      </c>
      <c r="B19" s="27">
        <v>222403</v>
      </c>
      <c r="C19" s="27">
        <v>241675</v>
      </c>
      <c r="D19" s="27">
        <v>247336</v>
      </c>
      <c r="E19" s="27">
        <v>257917</v>
      </c>
      <c r="F19" s="27">
        <v>262719</v>
      </c>
      <c r="G19" s="27">
        <v>265241</v>
      </c>
      <c r="H19" s="27">
        <v>265580</v>
      </c>
      <c r="I19" s="27">
        <v>276378</v>
      </c>
      <c r="J19" s="27">
        <v>282217</v>
      </c>
      <c r="K19" s="27">
        <v>284188</v>
      </c>
      <c r="L19" s="27">
        <v>287019</v>
      </c>
      <c r="M19" s="27">
        <v>291732</v>
      </c>
      <c r="N19" s="27">
        <v>299974</v>
      </c>
      <c r="O19" s="27">
        <v>299807</v>
      </c>
      <c r="P19" s="27">
        <f t="shared" ref="P19:U19" si="0">+P20+P21</f>
        <v>299388</v>
      </c>
      <c r="Q19" s="27">
        <f t="shared" si="0"/>
        <v>302214</v>
      </c>
      <c r="R19" s="27">
        <f t="shared" si="0"/>
        <v>310457</v>
      </c>
      <c r="S19" s="27">
        <f t="shared" si="0"/>
        <v>323804</v>
      </c>
      <c r="T19" s="27">
        <f t="shared" si="0"/>
        <v>334425</v>
      </c>
      <c r="U19" s="27">
        <f t="shared" si="0"/>
        <v>348889</v>
      </c>
      <c r="V19" s="27">
        <v>345439</v>
      </c>
    </row>
    <row r="20" spans="1:24" x14ac:dyDescent="0.35">
      <c r="A20" s="5" t="s">
        <v>200</v>
      </c>
      <c r="B20" s="27">
        <v>180319</v>
      </c>
      <c r="C20" s="27">
        <v>197880</v>
      </c>
      <c r="D20" s="27">
        <v>197805</v>
      </c>
      <c r="E20" s="27">
        <v>203710</v>
      </c>
      <c r="F20" s="27">
        <v>205863</v>
      </c>
      <c r="G20" s="27">
        <v>210722</v>
      </c>
      <c r="H20" s="27">
        <v>217715</v>
      </c>
      <c r="I20" s="27">
        <v>217320</v>
      </c>
      <c r="J20" s="27">
        <v>220237</v>
      </c>
      <c r="K20" s="27">
        <v>227756</v>
      </c>
      <c r="L20" s="27">
        <v>230730</v>
      </c>
      <c r="M20" s="27">
        <v>234746</v>
      </c>
      <c r="N20" s="27">
        <v>241522</v>
      </c>
      <c r="O20" s="27">
        <v>241371</v>
      </c>
      <c r="P20" s="27">
        <f t="shared" ref="P20:U21" si="1">+P24+P28</f>
        <v>244648</v>
      </c>
      <c r="Q20" s="27">
        <f t="shared" si="1"/>
        <v>251045</v>
      </c>
      <c r="R20" s="27">
        <f t="shared" si="1"/>
        <v>301393</v>
      </c>
      <c r="S20" s="27">
        <f t="shared" si="1"/>
        <v>298622</v>
      </c>
      <c r="T20" s="27">
        <f t="shared" si="1"/>
        <v>326767</v>
      </c>
      <c r="U20" s="27">
        <f t="shared" si="1"/>
        <v>329386</v>
      </c>
      <c r="V20" s="27">
        <v>318348</v>
      </c>
    </row>
    <row r="21" spans="1:24" x14ac:dyDescent="0.35">
      <c r="A21" s="9" t="s">
        <v>201</v>
      </c>
      <c r="B21" s="27">
        <v>42084</v>
      </c>
      <c r="C21" s="27">
        <v>43795</v>
      </c>
      <c r="D21" s="27">
        <v>49531</v>
      </c>
      <c r="E21" s="27">
        <v>54207</v>
      </c>
      <c r="F21" s="27">
        <v>56856</v>
      </c>
      <c r="G21" s="27">
        <v>54519</v>
      </c>
      <c r="H21" s="27">
        <v>47865</v>
      </c>
      <c r="I21" s="27">
        <v>59058</v>
      </c>
      <c r="J21" s="27">
        <v>61980</v>
      </c>
      <c r="K21" s="27">
        <v>56432</v>
      </c>
      <c r="L21" s="27">
        <v>56289</v>
      </c>
      <c r="M21" s="27">
        <v>56986</v>
      </c>
      <c r="N21" s="27">
        <v>58452</v>
      </c>
      <c r="O21" s="27">
        <v>58436</v>
      </c>
      <c r="P21" s="27">
        <f t="shared" si="1"/>
        <v>54740</v>
      </c>
      <c r="Q21" s="27">
        <f t="shared" si="1"/>
        <v>51169</v>
      </c>
      <c r="R21" s="27">
        <f t="shared" si="1"/>
        <v>9064</v>
      </c>
      <c r="S21" s="27">
        <f t="shared" si="1"/>
        <v>25182</v>
      </c>
      <c r="T21" s="27">
        <f t="shared" si="1"/>
        <v>7658</v>
      </c>
      <c r="U21" s="27">
        <f t="shared" si="1"/>
        <v>19503</v>
      </c>
      <c r="V21" s="27">
        <v>27091</v>
      </c>
    </row>
    <row r="22" spans="1:24" x14ac:dyDescent="0.35">
      <c r="A22" s="1" t="s">
        <v>203</v>
      </c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</row>
    <row r="23" spans="1:24" x14ac:dyDescent="0.35">
      <c r="A23" s="5" t="s">
        <v>199</v>
      </c>
      <c r="B23" s="27">
        <v>177928</v>
      </c>
      <c r="C23" s="27">
        <v>191708</v>
      </c>
      <c r="D23" s="27">
        <v>196765</v>
      </c>
      <c r="E23" s="27">
        <v>206446</v>
      </c>
      <c r="F23" s="27">
        <v>209923</v>
      </c>
      <c r="G23" s="27">
        <v>210257</v>
      </c>
      <c r="H23" s="27">
        <v>208401</v>
      </c>
      <c r="I23" s="27">
        <v>215817</v>
      </c>
      <c r="J23" s="27">
        <v>221439</v>
      </c>
      <c r="K23" s="27">
        <v>222639</v>
      </c>
      <c r="L23" s="27">
        <v>220346</v>
      </c>
      <c r="M23" s="27">
        <v>218737</v>
      </c>
      <c r="N23" s="27">
        <v>219288</v>
      </c>
      <c r="O23" s="27">
        <v>216570</v>
      </c>
      <c r="P23" s="27">
        <f>+P24+P25</f>
        <v>216158</v>
      </c>
      <c r="Q23" s="27">
        <f>+Q24+Q25</f>
        <v>216119</v>
      </c>
      <c r="R23" s="27">
        <f>+R24+R25</f>
        <v>220290</v>
      </c>
      <c r="S23" s="27">
        <f>+S24+S25</f>
        <v>230408</v>
      </c>
      <c r="T23" s="27">
        <f>+T24+T25</f>
        <v>234329</v>
      </c>
      <c r="U23" s="27">
        <f>244586+1298</f>
        <v>245884</v>
      </c>
      <c r="V23" s="27">
        <v>242662</v>
      </c>
    </row>
    <row r="24" spans="1:24" x14ac:dyDescent="0.35">
      <c r="A24" s="5" t="s">
        <v>200</v>
      </c>
      <c r="B24" s="27">
        <v>143315</v>
      </c>
      <c r="C24" s="27">
        <v>155905</v>
      </c>
      <c r="D24" s="27">
        <v>156624</v>
      </c>
      <c r="E24" s="27">
        <v>162414</v>
      </c>
      <c r="F24" s="27">
        <v>163610</v>
      </c>
      <c r="G24" s="27">
        <v>166243</v>
      </c>
      <c r="H24" s="27">
        <v>169759</v>
      </c>
      <c r="I24" s="27">
        <v>168156</v>
      </c>
      <c r="J24" s="27">
        <v>170699</v>
      </c>
      <c r="K24" s="27">
        <v>176438</v>
      </c>
      <c r="L24" s="27">
        <v>175969</v>
      </c>
      <c r="M24" s="27">
        <v>175035</v>
      </c>
      <c r="N24" s="27">
        <v>174372</v>
      </c>
      <c r="O24" s="27">
        <v>172048</v>
      </c>
      <c r="P24" s="27">
        <v>174248</v>
      </c>
      <c r="Q24" s="27">
        <v>176392</v>
      </c>
      <c r="R24" s="27">
        <v>213717</v>
      </c>
      <c r="S24" s="27">
        <v>211516</v>
      </c>
      <c r="T24" s="27">
        <v>229121</v>
      </c>
      <c r="U24" s="27">
        <f>229877+1200</f>
        <v>231077</v>
      </c>
      <c r="V24" s="27">
        <v>222414</v>
      </c>
    </row>
    <row r="25" spans="1:24" x14ac:dyDescent="0.35">
      <c r="A25" s="9" t="s">
        <v>201</v>
      </c>
      <c r="B25" s="27">
        <v>34613</v>
      </c>
      <c r="C25" s="27">
        <v>35803</v>
      </c>
      <c r="D25" s="27">
        <v>40141</v>
      </c>
      <c r="E25" s="27">
        <v>44032</v>
      </c>
      <c r="F25" s="27">
        <v>46313</v>
      </c>
      <c r="G25" s="27">
        <v>44014</v>
      </c>
      <c r="H25" s="27">
        <v>38642</v>
      </c>
      <c r="I25" s="27">
        <v>47661</v>
      </c>
      <c r="J25" s="27">
        <v>50740</v>
      </c>
      <c r="K25" s="27">
        <v>46201</v>
      </c>
      <c r="L25" s="27">
        <v>44377</v>
      </c>
      <c r="M25" s="27">
        <v>43702</v>
      </c>
      <c r="N25" s="27">
        <v>44916</v>
      </c>
      <c r="O25" s="27">
        <v>44522</v>
      </c>
      <c r="P25" s="27">
        <v>41910</v>
      </c>
      <c r="Q25" s="27">
        <v>39727</v>
      </c>
      <c r="R25" s="27">
        <v>6573</v>
      </c>
      <c r="S25" s="27">
        <v>18892</v>
      </c>
      <c r="T25" s="27">
        <v>5208</v>
      </c>
      <c r="U25" s="27">
        <f>14709+98</f>
        <v>14807</v>
      </c>
      <c r="V25" s="27">
        <v>20248</v>
      </c>
    </row>
    <row r="26" spans="1:24" x14ac:dyDescent="0.35">
      <c r="A26" s="1" t="s">
        <v>204</v>
      </c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</row>
    <row r="27" spans="1:24" x14ac:dyDescent="0.35">
      <c r="A27" s="5" t="s">
        <v>199</v>
      </c>
      <c r="B27" s="27">
        <v>44475</v>
      </c>
      <c r="C27" s="27">
        <v>49967</v>
      </c>
      <c r="D27" s="27">
        <v>50571</v>
      </c>
      <c r="E27" s="27">
        <v>51471</v>
      </c>
      <c r="F27" s="27">
        <v>52796</v>
      </c>
      <c r="G27" s="27">
        <v>54984</v>
      </c>
      <c r="H27" s="27">
        <v>57179</v>
      </c>
      <c r="I27" s="27">
        <v>60561</v>
      </c>
      <c r="J27" s="27">
        <v>60778</v>
      </c>
      <c r="K27" s="27">
        <v>61549</v>
      </c>
      <c r="L27" s="27">
        <v>66673</v>
      </c>
      <c r="M27" s="27">
        <v>72995</v>
      </c>
      <c r="N27" s="27">
        <v>80686</v>
      </c>
      <c r="O27" s="27">
        <v>83237</v>
      </c>
      <c r="P27" s="27">
        <f>+P28+P29</f>
        <v>83230</v>
      </c>
      <c r="Q27" s="27">
        <f>+Q28+Q29</f>
        <v>86095</v>
      </c>
      <c r="R27" s="27">
        <f>+R28+R29</f>
        <v>90167</v>
      </c>
      <c r="S27" s="27">
        <f>+S28+S29</f>
        <v>93396</v>
      </c>
      <c r="T27" s="27">
        <f>+T28+T29</f>
        <v>100096</v>
      </c>
      <c r="U27" s="27">
        <v>103005</v>
      </c>
      <c r="V27" s="27">
        <v>102777</v>
      </c>
      <c r="X27" s="107"/>
    </row>
    <row r="28" spans="1:24" x14ac:dyDescent="0.35">
      <c r="A28" s="5" t="s">
        <v>200</v>
      </c>
      <c r="B28" s="27">
        <v>37004</v>
      </c>
      <c r="C28" s="27">
        <v>41975</v>
      </c>
      <c r="D28" s="27">
        <v>41181</v>
      </c>
      <c r="E28" s="27">
        <v>41296</v>
      </c>
      <c r="F28" s="27">
        <v>42253</v>
      </c>
      <c r="G28" s="27">
        <v>44479</v>
      </c>
      <c r="H28" s="27">
        <v>47956</v>
      </c>
      <c r="I28" s="27">
        <v>49164</v>
      </c>
      <c r="J28" s="27">
        <v>49538</v>
      </c>
      <c r="K28" s="27">
        <v>51318</v>
      </c>
      <c r="L28" s="27">
        <v>54761</v>
      </c>
      <c r="M28" s="27">
        <v>59711</v>
      </c>
      <c r="N28" s="27">
        <v>67150</v>
      </c>
      <c r="O28" s="27">
        <v>69323</v>
      </c>
      <c r="P28" s="27">
        <v>70400</v>
      </c>
      <c r="Q28" s="27">
        <v>74653</v>
      </c>
      <c r="R28" s="27">
        <v>87676</v>
      </c>
      <c r="S28" s="27">
        <v>87106</v>
      </c>
      <c r="T28" s="27">
        <v>97646</v>
      </c>
      <c r="U28" s="27">
        <v>98309</v>
      </c>
      <c r="V28" s="27">
        <v>95934</v>
      </c>
      <c r="X28" s="107"/>
    </row>
    <row r="29" spans="1:24" ht="15" thickBot="1" x14ac:dyDescent="0.4">
      <c r="A29" s="29" t="s">
        <v>201</v>
      </c>
      <c r="B29" s="30">
        <v>7471</v>
      </c>
      <c r="C29" s="30">
        <v>7992</v>
      </c>
      <c r="D29" s="30">
        <v>9390</v>
      </c>
      <c r="E29" s="30">
        <v>10175</v>
      </c>
      <c r="F29" s="30">
        <v>10543</v>
      </c>
      <c r="G29" s="30">
        <v>10505</v>
      </c>
      <c r="H29" s="30">
        <v>9223</v>
      </c>
      <c r="I29" s="30">
        <v>11397</v>
      </c>
      <c r="J29" s="30">
        <v>11240</v>
      </c>
      <c r="K29" s="30">
        <v>10231</v>
      </c>
      <c r="L29" s="30">
        <v>11912</v>
      </c>
      <c r="M29" s="30">
        <v>13284</v>
      </c>
      <c r="N29" s="30">
        <v>13536</v>
      </c>
      <c r="O29" s="30">
        <v>13914</v>
      </c>
      <c r="P29" s="30">
        <v>12830</v>
      </c>
      <c r="Q29" s="30">
        <v>11442</v>
      </c>
      <c r="R29" s="30">
        <v>2491</v>
      </c>
      <c r="S29" s="30">
        <v>6290</v>
      </c>
      <c r="T29" s="30">
        <v>2450</v>
      </c>
      <c r="U29" s="30">
        <v>4696</v>
      </c>
      <c r="V29" s="32">
        <v>6843</v>
      </c>
      <c r="X29" s="107"/>
    </row>
    <row r="30" spans="1:24" x14ac:dyDescent="0.35">
      <c r="A30" s="223" t="s">
        <v>205</v>
      </c>
      <c r="B30" s="223"/>
      <c r="C30" s="223"/>
      <c r="D30" s="223"/>
      <c r="E30" s="223"/>
      <c r="F30" s="223"/>
      <c r="G30" s="223"/>
      <c r="H30" s="223"/>
      <c r="I30" s="223"/>
      <c r="J30" s="223"/>
      <c r="K30" s="223"/>
      <c r="L30" s="223"/>
      <c r="M30" s="223"/>
      <c r="N30" s="223"/>
      <c r="O30" s="223"/>
      <c r="P30" s="223"/>
      <c r="Q30" s="223"/>
      <c r="R30" s="223"/>
      <c r="S30" s="223"/>
      <c r="T30" s="223"/>
      <c r="U30" s="4"/>
      <c r="V30" s="4"/>
      <c r="X30" s="107"/>
    </row>
    <row r="31" spans="1:24" x14ac:dyDescent="0.35">
      <c r="X31" s="107"/>
    </row>
    <row r="32" spans="1:24" x14ac:dyDescent="0.35">
      <c r="X32" s="107"/>
    </row>
    <row r="33" spans="24:24" x14ac:dyDescent="0.35">
      <c r="X33" s="107"/>
    </row>
    <row r="34" spans="24:24" x14ac:dyDescent="0.35">
      <c r="X34" s="107"/>
    </row>
    <row r="35" spans="24:24" x14ac:dyDescent="0.35">
      <c r="X35" s="107"/>
    </row>
    <row r="36" spans="24:24" x14ac:dyDescent="0.35">
      <c r="X36" s="107"/>
    </row>
    <row r="37" spans="24:24" x14ac:dyDescent="0.35">
      <c r="X37" s="107"/>
    </row>
    <row r="38" spans="24:24" x14ac:dyDescent="0.35">
      <c r="X38" s="107"/>
    </row>
    <row r="39" spans="24:24" x14ac:dyDescent="0.35">
      <c r="X39" s="107"/>
    </row>
    <row r="40" spans="24:24" x14ac:dyDescent="0.35">
      <c r="X40" s="107"/>
    </row>
    <row r="41" spans="24:24" x14ac:dyDescent="0.35">
      <c r="X41" s="107"/>
    </row>
    <row r="42" spans="24:24" x14ac:dyDescent="0.35">
      <c r="X42" s="107"/>
    </row>
  </sheetData>
  <mergeCells count="8">
    <mergeCell ref="X2:X3"/>
    <mergeCell ref="A30:T30"/>
    <mergeCell ref="A1:U1"/>
    <mergeCell ref="A2:U2"/>
    <mergeCell ref="A3:U3"/>
    <mergeCell ref="A4:U4"/>
    <mergeCell ref="A5:U5"/>
    <mergeCell ref="A6:T6"/>
  </mergeCells>
  <hyperlinks>
    <hyperlink ref="X2" location="INDICE!A1" display="INDICE" xr:uid="{83FFF606-C988-4D85-968A-86CCCA8B36EF}"/>
    <hyperlink ref="X2:X3" location="CONTENIDO!A1" display="Contenido" xr:uid="{EEBB6FE8-8721-4EDA-9C6B-B843A9C1FDEA}"/>
  </hyperlinks>
  <pageMargins left="0.7" right="0.7" top="0.75" bottom="0.75" header="0.3" footer="0.3"/>
  <pageSetup scale="61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79865-57E8-4C10-9266-F3E19108B170}">
  <sheetPr>
    <tabColor rgb="FFF2DAB1"/>
    <pageSetUpPr fitToPage="1"/>
  </sheetPr>
  <dimension ref="A1:AD45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14" sqref="B14"/>
    </sheetView>
  </sheetViews>
  <sheetFormatPr baseColWidth="10" defaultColWidth="11.453125" defaultRowHeight="14.5" x14ac:dyDescent="0.35"/>
  <cols>
    <col min="1" max="1" width="18.54296875" style="113" customWidth="1"/>
    <col min="2" max="4" width="8.453125" customWidth="1"/>
    <col min="5" max="5" width="1.453125" customWidth="1"/>
    <col min="6" max="8" width="8.453125" customWidth="1"/>
    <col min="9" max="9" width="1.1796875" customWidth="1"/>
    <col min="10" max="12" width="8.453125" customWidth="1"/>
    <col min="13" max="13" width="1.453125" customWidth="1"/>
    <col min="14" max="16" width="8.453125" customWidth="1"/>
    <col min="17" max="17" width="1.54296875" customWidth="1"/>
    <col min="18" max="20" width="8.453125" customWidth="1"/>
    <col min="21" max="21" width="1.453125" customWidth="1"/>
    <col min="22" max="24" width="8.453125" customWidth="1"/>
    <col min="25" max="25" width="1.54296875" customWidth="1"/>
    <col min="26" max="28" width="8.453125" customWidth="1"/>
  </cols>
  <sheetData>
    <row r="1" spans="1:30" x14ac:dyDescent="0.35">
      <c r="A1" s="230" t="s">
        <v>348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344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229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D5" s="36"/>
    </row>
    <row r="6" spans="1:30" x14ac:dyDescent="0.35">
      <c r="A6" s="124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D6" s="36"/>
    </row>
    <row r="7" spans="1:30" x14ac:dyDescent="0.35">
      <c r="A7" s="235" t="s">
        <v>281</v>
      </c>
      <c r="B7" s="229" t="s">
        <v>214</v>
      </c>
      <c r="C7" s="229"/>
      <c r="D7" s="229"/>
      <c r="E7" s="16"/>
      <c r="F7" s="229" t="s">
        <v>242</v>
      </c>
      <c r="G7" s="229"/>
      <c r="H7" s="229"/>
      <c r="I7" s="16"/>
      <c r="J7" s="229" t="s">
        <v>243</v>
      </c>
      <c r="K7" s="229"/>
      <c r="L7" s="229"/>
      <c r="M7" s="16"/>
      <c r="N7" s="229" t="s">
        <v>244</v>
      </c>
      <c r="O7" s="229"/>
      <c r="P7" s="229"/>
      <c r="Q7" s="16"/>
      <c r="R7" s="229" t="s">
        <v>246</v>
      </c>
      <c r="S7" s="229"/>
      <c r="T7" s="229"/>
      <c r="U7" s="16"/>
      <c r="V7" s="229" t="s">
        <v>247</v>
      </c>
      <c r="W7" s="229"/>
      <c r="X7" s="229"/>
      <c r="Y7" s="16"/>
      <c r="Z7" s="229" t="s">
        <v>248</v>
      </c>
      <c r="AA7" s="229"/>
      <c r="AB7" s="229"/>
      <c r="AD7" s="36"/>
    </row>
    <row r="8" spans="1:30" x14ac:dyDescent="0.35">
      <c r="A8" s="235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D8" s="36"/>
    </row>
    <row r="9" spans="1:30" s="22" customFormat="1" x14ac:dyDescent="0.35">
      <c r="A9" s="110"/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D9" s="107"/>
    </row>
    <row r="10" spans="1:30" s="22" customFormat="1" x14ac:dyDescent="0.35">
      <c r="A10" s="110" t="s">
        <v>214</v>
      </c>
      <c r="B10" s="75">
        <v>9.8440276747355888</v>
      </c>
      <c r="C10" s="75">
        <v>11.295134907448576</v>
      </c>
      <c r="D10" s="75">
        <v>8.4412573096107941</v>
      </c>
      <c r="E10" s="75"/>
      <c r="F10" s="75">
        <v>10.927360567165033</v>
      </c>
      <c r="G10" s="75">
        <v>12.242611009945371</v>
      </c>
      <c r="H10" s="75">
        <v>9.5573000262643362</v>
      </c>
      <c r="I10" s="75"/>
      <c r="J10" s="75">
        <v>10.77757685352622</v>
      </c>
      <c r="K10" s="75">
        <v>12.000359830879487</v>
      </c>
      <c r="L10" s="75">
        <v>9.5422737875253691</v>
      </c>
      <c r="M10" s="75"/>
      <c r="N10" s="75">
        <v>9.3428968070337799</v>
      </c>
      <c r="O10" s="75">
        <v>10.862010640588</v>
      </c>
      <c r="P10" s="75">
        <v>7.8141924302912145</v>
      </c>
      <c r="Q10" s="75"/>
      <c r="R10" s="75">
        <v>12.754747568318667</v>
      </c>
      <c r="S10" s="75">
        <v>14.53945394539454</v>
      </c>
      <c r="T10" s="75">
        <v>11.09122434140612</v>
      </c>
      <c r="U10" s="75"/>
      <c r="V10" s="75">
        <v>6.942209707696434</v>
      </c>
      <c r="W10" s="75">
        <v>8.2842979922256692</v>
      </c>
      <c r="X10" s="75">
        <v>5.7521424279796349</v>
      </c>
      <c r="Y10" s="75"/>
      <c r="Z10" s="75">
        <v>2.3809523809523809</v>
      </c>
      <c r="AA10" s="75">
        <v>2.9250000000000003</v>
      </c>
      <c r="AB10" s="75">
        <v>1.9390862944162437</v>
      </c>
      <c r="AD10" s="107"/>
    </row>
    <row r="11" spans="1:30" s="22" customFormat="1" x14ac:dyDescent="0.35">
      <c r="A11" s="110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D11" s="107"/>
    </row>
    <row r="12" spans="1:30" x14ac:dyDescent="0.35">
      <c r="A12" s="95" t="s">
        <v>282</v>
      </c>
      <c r="B12" s="63">
        <v>11.811391223155928</v>
      </c>
      <c r="C12" s="63">
        <v>12.133742911153119</v>
      </c>
      <c r="D12" s="63">
        <v>11.496771217712178</v>
      </c>
      <c r="E12" s="63"/>
      <c r="F12" s="63">
        <v>16.877753303964756</v>
      </c>
      <c r="G12" s="63">
        <v>17.412935323383085</v>
      </c>
      <c r="H12" s="63">
        <v>16.34668129456939</v>
      </c>
      <c r="I12" s="63"/>
      <c r="J12" s="63">
        <v>12.158956109134046</v>
      </c>
      <c r="K12" s="63">
        <v>12.379227053140095</v>
      </c>
      <c r="L12" s="63">
        <v>11.946386946386946</v>
      </c>
      <c r="M12" s="63"/>
      <c r="N12" s="63">
        <v>11.62862430598396</v>
      </c>
      <c r="O12" s="63">
        <v>11.405672009864364</v>
      </c>
      <c r="P12" s="63">
        <v>11.851851851851853</v>
      </c>
      <c r="Q12" s="63"/>
      <c r="R12" s="63">
        <v>12.766624843161855</v>
      </c>
      <c r="S12" s="63">
        <v>12.69740998104864</v>
      </c>
      <c r="T12" s="63">
        <v>12.834890965732088</v>
      </c>
      <c r="U12" s="63"/>
      <c r="V12" s="63">
        <v>7.2103605180259018</v>
      </c>
      <c r="W12" s="63">
        <v>8.2738944365192584</v>
      </c>
      <c r="X12" s="63">
        <v>6.1855670103092786</v>
      </c>
      <c r="Y12" s="63"/>
      <c r="Z12" s="63">
        <v>1.3017751479289941</v>
      </c>
      <c r="AA12" s="63">
        <v>1.2755102040816326</v>
      </c>
      <c r="AB12" s="63">
        <v>1.3245033112582782</v>
      </c>
      <c r="AD12" s="22"/>
    </row>
    <row r="13" spans="1:30" x14ac:dyDescent="0.35">
      <c r="A13" s="95" t="s">
        <v>283</v>
      </c>
      <c r="B13" s="63">
        <v>9.1320538527642512</v>
      </c>
      <c r="C13" s="63">
        <v>10.048566142460684</v>
      </c>
      <c r="D13" s="63">
        <v>8.2320881117293059</v>
      </c>
      <c r="E13" s="63"/>
      <c r="F13" s="63">
        <v>11.101836393989984</v>
      </c>
      <c r="G13" s="63">
        <v>12.006489994591671</v>
      </c>
      <c r="H13" s="63">
        <v>10.143266475644699</v>
      </c>
      <c r="I13" s="63"/>
      <c r="J13" s="63">
        <v>8.7797619047619033</v>
      </c>
      <c r="K13" s="63">
        <v>9.5209934949733892</v>
      </c>
      <c r="L13" s="63">
        <v>8.0287597363690821</v>
      </c>
      <c r="M13" s="63"/>
      <c r="N13" s="63">
        <v>9.4469357249626302</v>
      </c>
      <c r="O13" s="63">
        <v>10.65812463599301</v>
      </c>
      <c r="P13" s="63">
        <v>8.1695331695331692</v>
      </c>
      <c r="Q13" s="63"/>
      <c r="R13" s="63">
        <v>13.817126269956459</v>
      </c>
      <c r="S13" s="63">
        <v>14.370900417412043</v>
      </c>
      <c r="T13" s="63">
        <v>13.29185520361991</v>
      </c>
      <c r="U13" s="63"/>
      <c r="V13" s="63">
        <v>3.5305985205110959</v>
      </c>
      <c r="W13" s="63">
        <v>4.2704626334519578</v>
      </c>
      <c r="X13" s="63">
        <v>2.8680688336520075</v>
      </c>
      <c r="Y13" s="63"/>
      <c r="Z13" s="63">
        <v>0.40705563093622793</v>
      </c>
      <c r="AA13" s="63">
        <v>0.64724919093851141</v>
      </c>
      <c r="AB13" s="63">
        <v>0.23364485981308408</v>
      </c>
    </row>
    <row r="14" spans="1:30" x14ac:dyDescent="0.35">
      <c r="A14" s="95" t="s">
        <v>284</v>
      </c>
      <c r="B14" s="63">
        <v>14.59578707657273</v>
      </c>
      <c r="C14" s="63">
        <v>16.434176111595466</v>
      </c>
      <c r="D14" s="63">
        <v>12.831241283124129</v>
      </c>
      <c r="E14" s="63"/>
      <c r="F14" s="63">
        <v>18.376200805701888</v>
      </c>
      <c r="G14" s="63">
        <v>20.558526440879383</v>
      </c>
      <c r="H14" s="63">
        <v>15.997409326424872</v>
      </c>
      <c r="I14" s="63"/>
      <c r="J14" s="63">
        <v>13.556208670095518</v>
      </c>
      <c r="K14" s="63">
        <v>13.916786226685796</v>
      </c>
      <c r="L14" s="63">
        <v>13.177710843373495</v>
      </c>
      <c r="M14" s="63"/>
      <c r="N14" s="63">
        <v>14.712643678160919</v>
      </c>
      <c r="O14" s="63">
        <v>15.531752104055089</v>
      </c>
      <c r="P14" s="63">
        <v>13.891020721412126</v>
      </c>
      <c r="Q14" s="63"/>
      <c r="R14" s="63">
        <v>14.958943234559086</v>
      </c>
      <c r="S14" s="63">
        <v>17.549167927382754</v>
      </c>
      <c r="T14" s="63">
        <v>12.643678160919542</v>
      </c>
      <c r="U14" s="63"/>
      <c r="V14" s="63">
        <v>13.368471490177289</v>
      </c>
      <c r="W14" s="63">
        <v>15.94048884165781</v>
      </c>
      <c r="X14" s="63">
        <v>11.2565445026178</v>
      </c>
      <c r="Y14" s="63"/>
      <c r="Z14" s="63">
        <v>1.1570247933884297</v>
      </c>
      <c r="AA14" s="63">
        <v>2.5531914893617018</v>
      </c>
      <c r="AB14" s="63">
        <v>0.27027027027027029</v>
      </c>
    </row>
    <row r="15" spans="1:30" x14ac:dyDescent="0.35">
      <c r="A15" s="95" t="s">
        <v>285</v>
      </c>
      <c r="B15" s="63">
        <v>10.922716235451729</v>
      </c>
      <c r="C15" s="63">
        <v>12.417860151642797</v>
      </c>
      <c r="D15" s="63">
        <v>9.4457390146471365</v>
      </c>
      <c r="E15" s="63"/>
      <c r="F15" s="63">
        <v>13.137032842582105</v>
      </c>
      <c r="G15" s="63">
        <v>14.470169189670527</v>
      </c>
      <c r="H15" s="63">
        <v>11.756569847856154</v>
      </c>
      <c r="I15" s="63"/>
      <c r="J15" s="63">
        <v>13.02170283806344</v>
      </c>
      <c r="K15" s="63">
        <v>14.013035381750466</v>
      </c>
      <c r="L15" s="63">
        <v>11.98044009779951</v>
      </c>
      <c r="M15" s="63"/>
      <c r="N15" s="63">
        <v>9.8110630548600053</v>
      </c>
      <c r="O15" s="63">
        <v>11.333636777423759</v>
      </c>
      <c r="P15" s="63">
        <v>8.2877959927140257</v>
      </c>
      <c r="Q15" s="63"/>
      <c r="R15" s="63">
        <v>14.666666666666666</v>
      </c>
      <c r="S15" s="63">
        <v>16.30482941958352</v>
      </c>
      <c r="T15" s="63">
        <v>13.018279090503789</v>
      </c>
      <c r="U15" s="63"/>
      <c r="V15" s="63">
        <v>7.5636363636363644</v>
      </c>
      <c r="W15" s="63">
        <v>9.1091091091091094</v>
      </c>
      <c r="X15" s="63">
        <v>6.1118946873530797</v>
      </c>
      <c r="Y15" s="63"/>
      <c r="Z15" s="63">
        <v>3.5398230088495577</v>
      </c>
      <c r="AA15" s="63">
        <v>4.78515625</v>
      </c>
      <c r="AB15" s="63">
        <v>2.5080906148867315</v>
      </c>
    </row>
    <row r="16" spans="1:30" x14ac:dyDescent="0.35">
      <c r="A16" s="95" t="s">
        <v>286</v>
      </c>
      <c r="B16" s="63">
        <v>4.2008196721311473</v>
      </c>
      <c r="C16" s="63">
        <v>5.7826520438683948</v>
      </c>
      <c r="D16" s="63">
        <v>2.5289778714436251</v>
      </c>
      <c r="E16" s="63"/>
      <c r="F16" s="63">
        <v>3.1876138433515484</v>
      </c>
      <c r="G16" s="63">
        <v>3.6974789915966388</v>
      </c>
      <c r="H16" s="63">
        <v>2.5844930417495031</v>
      </c>
      <c r="I16" s="63"/>
      <c r="J16" s="63">
        <v>4.4104410441044104</v>
      </c>
      <c r="K16" s="63">
        <v>6.2068965517241379</v>
      </c>
      <c r="L16" s="63">
        <v>2.4482109227871938</v>
      </c>
      <c r="M16" s="63"/>
      <c r="N16" s="63">
        <v>4.2743538767395624</v>
      </c>
      <c r="O16" s="63">
        <v>5.5876685934489405</v>
      </c>
      <c r="P16" s="63">
        <v>2.8747433264887063</v>
      </c>
      <c r="Q16" s="63"/>
      <c r="R16" s="63">
        <v>7.4168797953964196</v>
      </c>
      <c r="S16" s="63">
        <v>10.544217687074831</v>
      </c>
      <c r="T16" s="63">
        <v>4.2735042735042734</v>
      </c>
      <c r="U16" s="63"/>
      <c r="V16" s="63">
        <v>2.385496183206107</v>
      </c>
      <c r="W16" s="63">
        <v>3.4615384615384617</v>
      </c>
      <c r="X16" s="63">
        <v>1.3257575757575757</v>
      </c>
      <c r="Y16" s="63"/>
      <c r="Z16" s="63">
        <v>1.6666666666666667</v>
      </c>
      <c r="AA16" s="63">
        <v>3.3816425120772946</v>
      </c>
      <c r="AB16" s="63" t="s">
        <v>276</v>
      </c>
    </row>
    <row r="17" spans="1:30" x14ac:dyDescent="0.35">
      <c r="A17" s="95" t="s">
        <v>287</v>
      </c>
      <c r="B17" s="63">
        <v>7.3789279112754151</v>
      </c>
      <c r="C17" s="63">
        <v>9.2356687898089174</v>
      </c>
      <c r="D17" s="63">
        <v>5.6124657336603665</v>
      </c>
      <c r="E17" s="63"/>
      <c r="F17" s="63">
        <v>5.2482842147759383</v>
      </c>
      <c r="G17" s="63">
        <v>5.868544600938967</v>
      </c>
      <c r="H17" s="63">
        <v>4.5871559633027523</v>
      </c>
      <c r="I17" s="63"/>
      <c r="J17" s="63">
        <v>6.4829821717990272</v>
      </c>
      <c r="K17" s="63">
        <v>8.7572977481234364</v>
      </c>
      <c r="L17" s="63">
        <v>4.3341213553979507</v>
      </c>
      <c r="M17" s="63"/>
      <c r="N17" s="63">
        <v>7.5763585878619599</v>
      </c>
      <c r="O17" s="63">
        <v>10.759493670886076</v>
      </c>
      <c r="P17" s="63">
        <v>4.3754972155926808</v>
      </c>
      <c r="Q17" s="63"/>
      <c r="R17" s="63">
        <v>12.038014783526927</v>
      </c>
      <c r="S17" s="63">
        <v>13.689604685212299</v>
      </c>
      <c r="T17" s="63">
        <v>10.508474576271185</v>
      </c>
      <c r="U17" s="63"/>
      <c r="V17" s="63">
        <v>5.8845861807137432</v>
      </c>
      <c r="W17" s="63">
        <v>7.3717948717948723</v>
      </c>
      <c r="X17" s="63">
        <v>4.5454545454545459</v>
      </c>
      <c r="Y17" s="63"/>
      <c r="Z17" s="63">
        <v>3.4246575342465753</v>
      </c>
      <c r="AA17" s="63">
        <v>5.8577405857740583</v>
      </c>
      <c r="AB17" s="63">
        <v>1.7391304347826086</v>
      </c>
    </row>
    <row r="18" spans="1:30" x14ac:dyDescent="0.35">
      <c r="A18" s="95" t="s">
        <v>288</v>
      </c>
      <c r="B18" s="63">
        <v>2.7683997299122214</v>
      </c>
      <c r="C18" s="63">
        <v>3.4459459459459461</v>
      </c>
      <c r="D18" s="63">
        <v>2.0917678812415654</v>
      </c>
      <c r="E18" s="63"/>
      <c r="F18" s="63">
        <v>3.0252100840336134</v>
      </c>
      <c r="G18" s="63">
        <v>2.912621359223301</v>
      </c>
      <c r="H18" s="63">
        <v>3.1468531468531471</v>
      </c>
      <c r="I18" s="63"/>
      <c r="J18" s="63">
        <v>2</v>
      </c>
      <c r="K18" s="63">
        <v>2</v>
      </c>
      <c r="L18" s="63">
        <v>2</v>
      </c>
      <c r="M18" s="63"/>
      <c r="N18" s="63">
        <v>2.6639344262295079</v>
      </c>
      <c r="O18" s="63">
        <v>4.2857142857142856</v>
      </c>
      <c r="P18" s="63">
        <v>0.48076923076923078</v>
      </c>
      <c r="Q18" s="63"/>
      <c r="R18" s="63">
        <v>3.8226299694189598</v>
      </c>
      <c r="S18" s="63">
        <v>4.5454545454545459</v>
      </c>
      <c r="T18" s="63">
        <v>3.0864197530864197</v>
      </c>
      <c r="U18" s="63"/>
      <c r="V18" s="63">
        <v>2</v>
      </c>
      <c r="W18" s="63">
        <v>1.8518518518518516</v>
      </c>
      <c r="X18" s="63">
        <v>2.112676056338028</v>
      </c>
      <c r="Y18" s="63"/>
      <c r="Z18" s="63">
        <v>2.666666666666667</v>
      </c>
      <c r="AA18" s="63">
        <v>6.3157894736842106</v>
      </c>
      <c r="AB18" s="63" t="s">
        <v>276</v>
      </c>
    </row>
    <row r="19" spans="1:30" x14ac:dyDescent="0.35">
      <c r="A19" s="95" t="s">
        <v>289</v>
      </c>
      <c r="B19" s="63">
        <v>11.745189117451892</v>
      </c>
      <c r="C19" s="63">
        <v>12.721339215567776</v>
      </c>
      <c r="D19" s="63">
        <v>10.772565785512134</v>
      </c>
      <c r="E19" s="63"/>
      <c r="F19" s="63">
        <v>15.195283714075167</v>
      </c>
      <c r="G19" s="63">
        <v>16.243802857976085</v>
      </c>
      <c r="H19" s="63">
        <v>14.123957091775925</v>
      </c>
      <c r="I19" s="63"/>
      <c r="J19" s="63">
        <v>13.170431842631015</v>
      </c>
      <c r="K19" s="63">
        <v>13.190364277320798</v>
      </c>
      <c r="L19" s="63">
        <v>13.148565903963904</v>
      </c>
      <c r="M19" s="63"/>
      <c r="N19" s="63">
        <v>11.59274193548387</v>
      </c>
      <c r="O19" s="63">
        <v>13.306719893546241</v>
      </c>
      <c r="P19" s="63">
        <v>9.8438560760353031</v>
      </c>
      <c r="Q19" s="63"/>
      <c r="R19" s="63">
        <v>13.456502764038406</v>
      </c>
      <c r="S19" s="63">
        <v>14.298615291992775</v>
      </c>
      <c r="T19" s="63">
        <v>12.668918918918919</v>
      </c>
      <c r="U19" s="63"/>
      <c r="V19" s="63">
        <v>6.6838995568685373</v>
      </c>
      <c r="W19" s="63">
        <v>7.8076923076923075</v>
      </c>
      <c r="X19" s="63">
        <v>5.6463068181818183</v>
      </c>
      <c r="Y19" s="63"/>
      <c r="Z19" s="63">
        <v>1.7901234567901234</v>
      </c>
      <c r="AA19" s="63">
        <v>2.6717557251908395</v>
      </c>
      <c r="AB19" s="63">
        <v>0.95923261390887282</v>
      </c>
    </row>
    <row r="20" spans="1:30" x14ac:dyDescent="0.35">
      <c r="A20" s="95" t="s">
        <v>290</v>
      </c>
      <c r="B20" s="63">
        <v>6.9306299413414942</v>
      </c>
      <c r="C20" s="63">
        <v>8.3746346422671252</v>
      </c>
      <c r="D20" s="63">
        <v>5.4766474728087013</v>
      </c>
      <c r="E20" s="63"/>
      <c r="F20" s="63">
        <v>7.2803078896728675</v>
      </c>
      <c r="G20" s="63">
        <v>8.9108910891089099</v>
      </c>
      <c r="H20" s="63">
        <v>5.525965379494008</v>
      </c>
      <c r="I20" s="63"/>
      <c r="J20" s="63">
        <v>7.145156099130995</v>
      </c>
      <c r="K20" s="63">
        <v>7.8205128205128203</v>
      </c>
      <c r="L20" s="63">
        <v>6.4641241111829357</v>
      </c>
      <c r="M20" s="63"/>
      <c r="N20" s="63">
        <v>6.5562690098006087</v>
      </c>
      <c r="O20" s="63">
        <v>7.6822061720288906</v>
      </c>
      <c r="P20" s="63">
        <v>5.3621169916434539</v>
      </c>
      <c r="Q20" s="63"/>
      <c r="R20" s="63">
        <v>8.2288653166184496</v>
      </c>
      <c r="S20" s="63">
        <v>9.7043701799485866</v>
      </c>
      <c r="T20" s="63">
        <v>6.7524115755627019</v>
      </c>
      <c r="U20" s="63"/>
      <c r="V20" s="63">
        <v>6.1202576950608449</v>
      </c>
      <c r="W20" s="63">
        <v>8.5218702865761689</v>
      </c>
      <c r="X20" s="63">
        <v>3.9509536784741144</v>
      </c>
      <c r="Y20" s="63"/>
      <c r="Z20" s="63">
        <v>2.8571428571428572</v>
      </c>
      <c r="AA20" s="63">
        <v>4.1666666666666661</v>
      </c>
      <c r="AB20" s="63">
        <v>1.6286644951140066</v>
      </c>
    </row>
    <row r="21" spans="1:30" x14ac:dyDescent="0.35">
      <c r="A21" s="95" t="s">
        <v>291</v>
      </c>
      <c r="B21" s="63">
        <v>9.6673434327658914</v>
      </c>
      <c r="C21" s="63">
        <v>11.610566680869194</v>
      </c>
      <c r="D21" s="63">
        <v>7.8097953365237753</v>
      </c>
      <c r="E21" s="63"/>
      <c r="F21" s="63">
        <v>10.871670702179177</v>
      </c>
      <c r="G21" s="63">
        <v>12.996219281663516</v>
      </c>
      <c r="H21" s="63">
        <v>8.6395233366434958</v>
      </c>
      <c r="I21" s="63"/>
      <c r="J21" s="63">
        <v>13.508391987005956</v>
      </c>
      <c r="K21" s="63">
        <v>14.789108382274426</v>
      </c>
      <c r="L21" s="63">
        <v>12.191103789126853</v>
      </c>
      <c r="M21" s="63"/>
      <c r="N21" s="63">
        <v>8.854020734099187</v>
      </c>
      <c r="O21" s="63">
        <v>11.414253897550111</v>
      </c>
      <c r="P21" s="63">
        <v>6.260575296108291</v>
      </c>
      <c r="Q21" s="63"/>
      <c r="R21" s="63">
        <v>9.7622377622377616</v>
      </c>
      <c r="S21" s="63">
        <v>12.823600240818783</v>
      </c>
      <c r="T21" s="63">
        <v>7.105538140020899</v>
      </c>
      <c r="U21" s="63"/>
      <c r="V21" s="63">
        <v>6.8005181347150261</v>
      </c>
      <c r="W21" s="63">
        <v>7.1932299012693939</v>
      </c>
      <c r="X21" s="63">
        <v>6.4670658682634734</v>
      </c>
      <c r="Y21" s="63"/>
      <c r="Z21" s="63">
        <v>2.9488291413703385</v>
      </c>
      <c r="AA21" s="63">
        <v>3.4351145038167941</v>
      </c>
      <c r="AB21" s="63">
        <v>2.5437201907790143</v>
      </c>
    </row>
    <row r="22" spans="1:30" x14ac:dyDescent="0.35">
      <c r="A22" s="95" t="s">
        <v>292</v>
      </c>
      <c r="B22" s="63">
        <v>8.5212628865979383</v>
      </c>
      <c r="C22" s="63">
        <v>11.008569545154911</v>
      </c>
      <c r="D22" s="63">
        <v>6.143667296786389</v>
      </c>
      <c r="E22" s="63"/>
      <c r="F22" s="63">
        <v>10.75120606478291</v>
      </c>
      <c r="G22" s="63">
        <v>13.157894736842104</v>
      </c>
      <c r="H22" s="63">
        <v>8.1041968162083933</v>
      </c>
      <c r="I22" s="63"/>
      <c r="J22" s="63">
        <v>10.310077519379846</v>
      </c>
      <c r="K22" s="63">
        <v>13.344051446945338</v>
      </c>
      <c r="L22" s="63">
        <v>7.4850299401197598</v>
      </c>
      <c r="M22" s="63"/>
      <c r="N22" s="63">
        <v>9.1993185689948902</v>
      </c>
      <c r="O22" s="63">
        <v>11.86161449752883</v>
      </c>
      <c r="P22" s="63">
        <v>6.3492063492063489</v>
      </c>
      <c r="Q22" s="63"/>
      <c r="R22" s="63">
        <v>9.0659340659340657</v>
      </c>
      <c r="S22" s="63">
        <v>11.003861003861005</v>
      </c>
      <c r="T22" s="63">
        <v>7.3170731707317067</v>
      </c>
      <c r="U22" s="63"/>
      <c r="V22" s="63">
        <v>3.6383682469680267</v>
      </c>
      <c r="W22" s="63">
        <v>5.3140096618357484</v>
      </c>
      <c r="X22" s="63">
        <v>2.2312373225152129</v>
      </c>
      <c r="Y22" s="63"/>
      <c r="Z22" s="63" t="s">
        <v>276</v>
      </c>
      <c r="AA22" s="63" t="s">
        <v>276</v>
      </c>
      <c r="AB22" s="63" t="s">
        <v>276</v>
      </c>
    </row>
    <row r="23" spans="1:30" x14ac:dyDescent="0.35">
      <c r="A23" s="122" t="s">
        <v>293</v>
      </c>
      <c r="B23" s="63">
        <v>13.328535444404462</v>
      </c>
      <c r="C23" s="63">
        <v>14.532820816085156</v>
      </c>
      <c r="D23" s="63">
        <v>12.186229140373019</v>
      </c>
      <c r="E23" s="63"/>
      <c r="F23" s="63">
        <v>13.02158273381295</v>
      </c>
      <c r="G23" s="63">
        <v>14.229531641043977</v>
      </c>
      <c r="H23" s="63">
        <v>11.79876945349258</v>
      </c>
      <c r="I23" s="63"/>
      <c r="J23" s="63">
        <v>15.926204819277109</v>
      </c>
      <c r="K23" s="63">
        <v>15.874855156431057</v>
      </c>
      <c r="L23" s="63">
        <v>15.975027543150935</v>
      </c>
      <c r="M23" s="63"/>
      <c r="N23" s="63">
        <v>12.614885564966659</v>
      </c>
      <c r="O23" s="63">
        <v>14.130827611131188</v>
      </c>
      <c r="P23" s="63">
        <v>11.107117181883536</v>
      </c>
      <c r="Q23" s="63"/>
      <c r="R23" s="63">
        <v>20.054545454545455</v>
      </c>
      <c r="S23" s="63">
        <v>21.978021978021978</v>
      </c>
      <c r="T23" s="63">
        <v>18.280321565886055</v>
      </c>
      <c r="U23" s="63"/>
      <c r="V23" s="63">
        <v>6.6300675675675675</v>
      </c>
      <c r="W23" s="63">
        <v>7.8771695594125504</v>
      </c>
      <c r="X23" s="63">
        <v>5.5042185616713546</v>
      </c>
      <c r="Y23" s="63"/>
      <c r="Z23" s="63">
        <v>1.5004413062665489</v>
      </c>
      <c r="AA23" s="63">
        <v>1.8404907975460123</v>
      </c>
      <c r="AB23" s="63">
        <v>1.2422360248447204</v>
      </c>
    </row>
    <row r="24" spans="1:30" x14ac:dyDescent="0.35">
      <c r="A24" s="95" t="s">
        <v>294</v>
      </c>
      <c r="B24" s="63">
        <v>9.4596345730206028</v>
      </c>
      <c r="C24" s="63">
        <v>10.610847814639284</v>
      </c>
      <c r="D24" s="63">
        <v>8.3439652972697118</v>
      </c>
      <c r="E24" s="63"/>
      <c r="F24" s="63">
        <v>9.8455598455598459</v>
      </c>
      <c r="G24" s="63">
        <v>10.116731517509727</v>
      </c>
      <c r="H24" s="63">
        <v>9.5785440613026829</v>
      </c>
      <c r="I24" s="63"/>
      <c r="J24" s="63">
        <v>7.7230359520639142</v>
      </c>
      <c r="K24" s="63">
        <v>7.9365079365079358</v>
      </c>
      <c r="L24" s="63">
        <v>7.5067024128686324</v>
      </c>
      <c r="M24" s="63"/>
      <c r="N24" s="63">
        <v>6.8529607451763148</v>
      </c>
      <c r="O24" s="63">
        <v>8.5794655414908583</v>
      </c>
      <c r="P24" s="63">
        <v>5.3030303030303028</v>
      </c>
      <c r="Q24" s="63"/>
      <c r="R24" s="63">
        <v>14.549045424621463</v>
      </c>
      <c r="S24" s="63">
        <v>17.335058214747736</v>
      </c>
      <c r="T24" s="63">
        <v>11.662198391420912</v>
      </c>
      <c r="U24" s="63"/>
      <c r="V24" s="63">
        <v>7.2354948805460753</v>
      </c>
      <c r="W24" s="63">
        <v>7.6379066478076378</v>
      </c>
      <c r="X24" s="63">
        <v>6.8601583113456464</v>
      </c>
      <c r="Y24" s="63"/>
      <c r="Z24" s="63">
        <v>17.816091954022991</v>
      </c>
      <c r="AA24" s="63">
        <v>20</v>
      </c>
      <c r="AB24" s="63">
        <v>15.957446808510639</v>
      </c>
    </row>
    <row r="25" spans="1:30" x14ac:dyDescent="0.35">
      <c r="A25" s="95" t="s">
        <v>295</v>
      </c>
      <c r="B25" s="63">
        <v>7.8298695021749634</v>
      </c>
      <c r="C25" s="63">
        <v>9.2711988900677387</v>
      </c>
      <c r="D25" s="63">
        <v>6.42544731610338</v>
      </c>
      <c r="E25" s="63"/>
      <c r="F25" s="63">
        <v>8.6802664446294759</v>
      </c>
      <c r="G25" s="63">
        <v>9.3360995850622412</v>
      </c>
      <c r="H25" s="63">
        <v>8.0200501253132828</v>
      </c>
      <c r="I25" s="63"/>
      <c r="J25" s="63">
        <v>10.308810172570389</v>
      </c>
      <c r="K25" s="63">
        <v>12.086917157084653</v>
      </c>
      <c r="L25" s="63">
        <v>8.5193621867881557</v>
      </c>
      <c r="M25" s="63"/>
      <c r="N25" s="63">
        <v>6.1918164104784585</v>
      </c>
      <c r="O25" s="63">
        <v>7.1553228621291449</v>
      </c>
      <c r="P25" s="63">
        <v>5.2428018908465841</v>
      </c>
      <c r="Q25" s="63"/>
      <c r="R25" s="63">
        <v>11.126213592233009</v>
      </c>
      <c r="S25" s="63">
        <v>13.695395513577333</v>
      </c>
      <c r="T25" s="63">
        <v>8.6239938673821381</v>
      </c>
      <c r="U25" s="63"/>
      <c r="V25" s="63">
        <v>4.4769403824521934</v>
      </c>
      <c r="W25" s="63">
        <v>5.7710064635272387</v>
      </c>
      <c r="X25" s="63">
        <v>3.247038174637999</v>
      </c>
      <c r="Y25" s="63"/>
      <c r="Z25" s="63">
        <v>1.0668563300142246</v>
      </c>
      <c r="AA25" s="63">
        <v>1.1023622047244095</v>
      </c>
      <c r="AB25" s="63">
        <v>1.0376134889753565</v>
      </c>
    </row>
    <row r="26" spans="1:30" x14ac:dyDescent="0.35">
      <c r="A26" s="95" t="s">
        <v>296</v>
      </c>
      <c r="B26" s="63">
        <v>9.4606946983546614</v>
      </c>
      <c r="C26" s="63">
        <v>10.774193548387096</v>
      </c>
      <c r="D26" s="63">
        <v>8.2852193995381054</v>
      </c>
      <c r="E26" s="63"/>
      <c r="F26" s="63">
        <v>9.2361111111111107</v>
      </c>
      <c r="G26" s="63">
        <v>11.186903137789903</v>
      </c>
      <c r="H26" s="63">
        <v>7.2135785007072144</v>
      </c>
      <c r="I26" s="63"/>
      <c r="J26" s="63">
        <v>7.9428117553613982</v>
      </c>
      <c r="K26" s="63">
        <v>10.034602076124568</v>
      </c>
      <c r="L26" s="63">
        <v>6.1674008810572687</v>
      </c>
      <c r="M26" s="63"/>
      <c r="N26" s="63">
        <v>8.5073472544470228</v>
      </c>
      <c r="O26" s="63">
        <v>9.2715231788079464</v>
      </c>
      <c r="P26" s="63">
        <v>7.8374455732946293</v>
      </c>
      <c r="Q26" s="63"/>
      <c r="R26" s="63">
        <v>12.481315396113603</v>
      </c>
      <c r="S26" s="63">
        <v>14.057507987220447</v>
      </c>
      <c r="T26" s="63">
        <v>11.095505617977528</v>
      </c>
      <c r="U26" s="63"/>
      <c r="V26" s="63">
        <v>9.657594381035997</v>
      </c>
      <c r="W26" s="63">
        <v>9.6339113680154149</v>
      </c>
      <c r="X26" s="63">
        <v>9.67741935483871</v>
      </c>
      <c r="Y26" s="63"/>
      <c r="Z26" s="63">
        <v>1.0526315789473684</v>
      </c>
      <c r="AA26" s="63" t="s">
        <v>276</v>
      </c>
      <c r="AB26" s="63">
        <v>1.8181818181818181</v>
      </c>
    </row>
    <row r="27" spans="1:30" x14ac:dyDescent="0.35">
      <c r="A27" s="95" t="s">
        <v>297</v>
      </c>
      <c r="B27" s="63">
        <v>13.324780058651026</v>
      </c>
      <c r="C27" s="63">
        <v>15.943414261135539</v>
      </c>
      <c r="D27" s="63">
        <v>10.91357155430382</v>
      </c>
      <c r="E27" s="63"/>
      <c r="F27" s="63">
        <v>14.555256064690028</v>
      </c>
      <c r="G27" s="63">
        <v>16.275021758050478</v>
      </c>
      <c r="H27" s="63">
        <v>12.720519962859797</v>
      </c>
      <c r="I27" s="63"/>
      <c r="J27" s="63">
        <v>12.920122217372326</v>
      </c>
      <c r="K27" s="63">
        <v>16.140667267808837</v>
      </c>
      <c r="L27" s="63">
        <v>9.8984771573604071</v>
      </c>
      <c r="M27" s="63"/>
      <c r="N27" s="63">
        <v>14.791464597478177</v>
      </c>
      <c r="O27" s="63">
        <v>16.770833333333332</v>
      </c>
      <c r="P27" s="63">
        <v>13.06715063520871</v>
      </c>
      <c r="Q27" s="63"/>
      <c r="R27" s="63">
        <v>15.199615199615199</v>
      </c>
      <c r="S27" s="63">
        <v>17.809621289662232</v>
      </c>
      <c r="T27" s="63">
        <v>12.885662431941924</v>
      </c>
      <c r="U27" s="63"/>
      <c r="V27" s="63">
        <v>11.129032258064516</v>
      </c>
      <c r="W27" s="63">
        <v>15.338882282996433</v>
      </c>
      <c r="X27" s="63">
        <v>7.654563297350343</v>
      </c>
      <c r="Y27" s="63"/>
      <c r="Z27" s="63">
        <v>1.5228426395939088</v>
      </c>
      <c r="AA27" s="63">
        <v>2.0512820512820511</v>
      </c>
      <c r="AB27" s="63">
        <v>1.0050251256281406</v>
      </c>
    </row>
    <row r="28" spans="1:30" x14ac:dyDescent="0.35">
      <c r="A28" s="95" t="s">
        <v>298</v>
      </c>
      <c r="B28" s="63">
        <v>6.6949552098066949</v>
      </c>
      <c r="C28" s="63">
        <v>7.9440737210041314</v>
      </c>
      <c r="D28" s="63">
        <v>5.4726368159203984</v>
      </c>
      <c r="E28" s="63"/>
      <c r="F28" s="63">
        <v>5.1305130513051305</v>
      </c>
      <c r="G28" s="63">
        <v>6.6783831282952555</v>
      </c>
      <c r="H28" s="63">
        <v>3.5055350553505531</v>
      </c>
      <c r="I28" s="63"/>
      <c r="J28" s="63">
        <v>5.3057553956834536</v>
      </c>
      <c r="K28" s="63">
        <v>6.2166962699822381</v>
      </c>
      <c r="L28" s="63">
        <v>4.3715846994535523</v>
      </c>
      <c r="M28" s="63"/>
      <c r="N28" s="63">
        <v>7.7431539187913128</v>
      </c>
      <c r="O28" s="63">
        <v>10.382513661202186</v>
      </c>
      <c r="P28" s="63">
        <v>4.9019607843137258</v>
      </c>
      <c r="Q28" s="63"/>
      <c r="R28" s="63">
        <v>9.5768374164810695</v>
      </c>
      <c r="S28" s="63">
        <v>10.960960960960961</v>
      </c>
      <c r="T28" s="63">
        <v>8.2232011747430249</v>
      </c>
      <c r="U28" s="63"/>
      <c r="V28" s="63">
        <v>5.6444818871103619</v>
      </c>
      <c r="W28" s="63">
        <v>5.6179775280898872</v>
      </c>
      <c r="X28" s="63">
        <v>5.6661562021439504</v>
      </c>
      <c r="Y28" s="63"/>
      <c r="Z28" s="63">
        <v>5.8500914076782449</v>
      </c>
      <c r="AA28" s="63">
        <v>6.3909774436090219</v>
      </c>
      <c r="AB28" s="63">
        <v>5.3380782918149468</v>
      </c>
    </row>
    <row r="29" spans="1:30" x14ac:dyDescent="0.35">
      <c r="A29" s="95" t="s">
        <v>299</v>
      </c>
      <c r="B29" s="63">
        <v>4.6735474892728748</v>
      </c>
      <c r="C29" s="63">
        <v>5.873925501432665</v>
      </c>
      <c r="D29" s="63">
        <v>3.5400225479143179</v>
      </c>
      <c r="E29" s="63"/>
      <c r="F29" s="63">
        <v>5.5214723926380369</v>
      </c>
      <c r="G29" s="63">
        <v>6.4441887226697361</v>
      </c>
      <c r="H29" s="63">
        <v>4.4678055190538766</v>
      </c>
      <c r="I29" s="63"/>
      <c r="J29" s="63">
        <v>4.9056603773584913</v>
      </c>
      <c r="K29" s="63">
        <v>5.8748403575989778</v>
      </c>
      <c r="L29" s="63">
        <v>3.9653035935563818</v>
      </c>
      <c r="M29" s="63"/>
      <c r="N29" s="63">
        <v>3.6269430051813467</v>
      </c>
      <c r="O29" s="63">
        <v>5.4830287206266322</v>
      </c>
      <c r="P29" s="63">
        <v>1.7994858611825193</v>
      </c>
      <c r="Q29" s="63"/>
      <c r="R29" s="63">
        <v>7.1428571428571423</v>
      </c>
      <c r="S29" s="63">
        <v>9.0382387022016211</v>
      </c>
      <c r="T29" s="63">
        <v>5.3821313240043054</v>
      </c>
      <c r="U29" s="63"/>
      <c r="V29" s="63">
        <v>3.1485284052019162</v>
      </c>
      <c r="W29" s="63">
        <v>3.3132530120481931</v>
      </c>
      <c r="X29" s="63">
        <v>3.0112923462986196</v>
      </c>
      <c r="Y29" s="63"/>
      <c r="Z29" s="63">
        <v>0.82508250825082496</v>
      </c>
      <c r="AA29" s="63">
        <v>0.82304526748971196</v>
      </c>
      <c r="AB29" s="63">
        <v>0.82644628099173556</v>
      </c>
    </row>
    <row r="30" spans="1:30" x14ac:dyDescent="0.35">
      <c r="A30" s="95" t="s">
        <v>300</v>
      </c>
      <c r="B30" s="63">
        <v>12.488865134509176</v>
      </c>
      <c r="C30" s="63">
        <v>15.134168157423971</v>
      </c>
      <c r="D30" s="63">
        <v>9.8651525904897088</v>
      </c>
      <c r="E30" s="63"/>
      <c r="F30" s="63">
        <v>9.8939929328621901</v>
      </c>
      <c r="G30" s="63">
        <v>12.807017543859651</v>
      </c>
      <c r="H30" s="63">
        <v>6.9395017793594302</v>
      </c>
      <c r="I30" s="63"/>
      <c r="J30" s="63">
        <v>13.937621832358674</v>
      </c>
      <c r="K30" s="63">
        <v>17.992424242424242</v>
      </c>
      <c r="L30" s="63">
        <v>9.6385542168674707</v>
      </c>
      <c r="M30" s="63"/>
      <c r="N30" s="63">
        <v>10.246679316888045</v>
      </c>
      <c r="O30" s="63">
        <v>13.898916967509026</v>
      </c>
      <c r="P30" s="63">
        <v>6.2</v>
      </c>
      <c r="Q30" s="63"/>
      <c r="R30" s="63">
        <v>17.672790901137358</v>
      </c>
      <c r="S30" s="63">
        <v>19.133574007220215</v>
      </c>
      <c r="T30" s="63">
        <v>16.298811544991512</v>
      </c>
      <c r="U30" s="63"/>
      <c r="V30" s="63">
        <v>12.127440904419322</v>
      </c>
      <c r="W30" s="63">
        <v>14.806866952789699</v>
      </c>
      <c r="X30" s="63">
        <v>9.6646942800788942</v>
      </c>
      <c r="Y30" s="63"/>
      <c r="Z30" s="63">
        <v>6.3157894736842106</v>
      </c>
      <c r="AA30" s="63">
        <v>2.4390243902439024</v>
      </c>
      <c r="AB30" s="63">
        <v>9.2592592592592595</v>
      </c>
      <c r="AD30" s="107"/>
    </row>
    <row r="31" spans="1:30" x14ac:dyDescent="0.35">
      <c r="A31" s="95" t="s">
        <v>301</v>
      </c>
      <c r="B31" s="63">
        <v>11.632691228726388</v>
      </c>
      <c r="C31" s="63">
        <v>13.499716392512761</v>
      </c>
      <c r="D31" s="63">
        <v>9.8057354301572612</v>
      </c>
      <c r="E31" s="63"/>
      <c r="F31" s="63">
        <v>10.881542699724518</v>
      </c>
      <c r="G31" s="63">
        <v>13.49134001823154</v>
      </c>
      <c r="H31" s="63">
        <v>8.2331174838112862</v>
      </c>
      <c r="I31" s="63"/>
      <c r="J31" s="63">
        <v>12.413474850023073</v>
      </c>
      <c r="K31" s="63">
        <v>16.270566727605118</v>
      </c>
      <c r="L31" s="63">
        <v>8.4808946877912383</v>
      </c>
      <c r="M31" s="63"/>
      <c r="N31" s="63">
        <v>7.8867542972699693</v>
      </c>
      <c r="O31" s="63">
        <v>8.0436941410129101</v>
      </c>
      <c r="P31" s="63">
        <v>7.7239958805355311</v>
      </c>
      <c r="Q31" s="63"/>
      <c r="R31" s="63">
        <v>15.555555555555555</v>
      </c>
      <c r="S31" s="63">
        <v>16.367076631977294</v>
      </c>
      <c r="T31" s="63">
        <v>14.80836236933798</v>
      </c>
      <c r="U31" s="63"/>
      <c r="V31" s="63">
        <v>12.259483232545353</v>
      </c>
      <c r="W31" s="63">
        <v>14.530892448512587</v>
      </c>
      <c r="X31" s="63">
        <v>10.158730158730158</v>
      </c>
      <c r="Y31" s="63"/>
      <c r="Z31" s="63">
        <v>4.6109510086455332</v>
      </c>
      <c r="AA31" s="63">
        <v>4.375</v>
      </c>
      <c r="AB31" s="63">
        <v>4.8128342245989302</v>
      </c>
      <c r="AD31" s="107"/>
    </row>
    <row r="32" spans="1:30" x14ac:dyDescent="0.35">
      <c r="A32" s="95" t="s">
        <v>302</v>
      </c>
      <c r="B32" s="63">
        <v>9.0827539807131643</v>
      </c>
      <c r="C32" s="63">
        <v>11.145084849411404</v>
      </c>
      <c r="D32" s="63">
        <v>7.1094207138677588</v>
      </c>
      <c r="E32" s="63"/>
      <c r="F32" s="63">
        <v>6.1950439648281375</v>
      </c>
      <c r="G32" s="63">
        <v>7.9721362229102173</v>
      </c>
      <c r="H32" s="63">
        <v>4.2975206611570247</v>
      </c>
      <c r="I32" s="63"/>
      <c r="J32" s="63">
        <v>10.653753026634384</v>
      </c>
      <c r="K32" s="63">
        <v>13.210568454763811</v>
      </c>
      <c r="L32" s="63">
        <v>8.0553295362082995</v>
      </c>
      <c r="M32" s="63"/>
      <c r="N32" s="63">
        <v>10.164487557992407</v>
      </c>
      <c r="O32" s="63">
        <v>12.889637742207244</v>
      </c>
      <c r="P32" s="63">
        <v>7.4324324324324325</v>
      </c>
      <c r="Q32" s="63"/>
      <c r="R32" s="63">
        <v>13.452914798206278</v>
      </c>
      <c r="S32" s="63">
        <v>16.335540838852097</v>
      </c>
      <c r="T32" s="63">
        <v>10.909090909090908</v>
      </c>
      <c r="U32" s="63"/>
      <c r="V32" s="63">
        <v>6.5287915652879152</v>
      </c>
      <c r="W32" s="63">
        <v>7.216494845360824</v>
      </c>
      <c r="X32" s="63">
        <v>5.913978494623656</v>
      </c>
      <c r="Y32" s="63"/>
      <c r="Z32" s="63">
        <v>0.60514372163388808</v>
      </c>
      <c r="AA32" s="63">
        <v>0.68965517241379315</v>
      </c>
      <c r="AB32" s="63">
        <v>0.53908355795148255</v>
      </c>
      <c r="AD32" s="107"/>
    </row>
    <row r="33" spans="1:30" x14ac:dyDescent="0.35">
      <c r="A33" s="95" t="s">
        <v>303</v>
      </c>
      <c r="B33" s="63">
        <v>6.5478496706702831</v>
      </c>
      <c r="C33" s="63">
        <v>6.626994860697863</v>
      </c>
      <c r="D33" s="63">
        <v>6.4755313890261981</v>
      </c>
      <c r="E33" s="63"/>
      <c r="F33" s="63">
        <v>4.630969609261939</v>
      </c>
      <c r="G33" s="63">
        <v>6.3218390804597711</v>
      </c>
      <c r="H33" s="63">
        <v>2.9154518950437316</v>
      </c>
      <c r="I33" s="63"/>
      <c r="J33" s="63">
        <v>5.8659217877094969</v>
      </c>
      <c r="K33" s="63">
        <v>6.5753424657534243</v>
      </c>
      <c r="L33" s="63">
        <v>5.1282051282051277</v>
      </c>
      <c r="M33" s="63"/>
      <c r="N33" s="63">
        <v>3.591549295774648</v>
      </c>
      <c r="O33" s="63">
        <v>4.3352601156069364</v>
      </c>
      <c r="P33" s="63">
        <v>2.8846153846153846</v>
      </c>
      <c r="Q33" s="63"/>
      <c r="R33" s="63">
        <v>11.435378201310304</v>
      </c>
      <c r="S33" s="63">
        <v>10.065359477124183</v>
      </c>
      <c r="T33" s="63">
        <v>12.582056892778992</v>
      </c>
      <c r="U33" s="63"/>
      <c r="V33" s="63">
        <v>7.3208722741433014</v>
      </c>
      <c r="W33" s="63">
        <v>7.7477477477477477</v>
      </c>
      <c r="X33" s="63">
        <v>6.9958847736625511</v>
      </c>
      <c r="Y33" s="63"/>
      <c r="Z33" s="63">
        <v>4.0293040293040292</v>
      </c>
      <c r="AA33" s="63">
        <v>1.1583011583011582</v>
      </c>
      <c r="AB33" s="63">
        <v>6.6202090592334493</v>
      </c>
      <c r="AD33" s="107"/>
    </row>
    <row r="34" spans="1:30" x14ac:dyDescent="0.35">
      <c r="A34" s="95" t="s">
        <v>304</v>
      </c>
      <c r="B34" s="63">
        <v>16.009719222462206</v>
      </c>
      <c r="C34" s="63">
        <v>18.792493880881153</v>
      </c>
      <c r="D34" s="63">
        <v>13.267220584293755</v>
      </c>
      <c r="E34" s="63"/>
      <c r="F34" s="63">
        <v>15.09433962264151</v>
      </c>
      <c r="G34" s="63">
        <v>16.895604395604398</v>
      </c>
      <c r="H34" s="63">
        <v>13.229018492176387</v>
      </c>
      <c r="I34" s="63"/>
      <c r="J34" s="63">
        <v>14.468995010691376</v>
      </c>
      <c r="K34" s="63">
        <v>15.855354659248958</v>
      </c>
      <c r="L34" s="63">
        <v>13.011695906432749</v>
      </c>
      <c r="M34" s="63"/>
      <c r="N34" s="63">
        <v>14.595375722543352</v>
      </c>
      <c r="O34" s="63">
        <v>15.363128491620111</v>
      </c>
      <c r="P34" s="63">
        <v>13.77245508982036</v>
      </c>
      <c r="Q34" s="63"/>
      <c r="R34" s="63">
        <v>23.669018601667734</v>
      </c>
      <c r="S34" s="63">
        <v>29.177718832891248</v>
      </c>
      <c r="T34" s="63">
        <v>18.509316770186334</v>
      </c>
      <c r="U34" s="63"/>
      <c r="V34" s="63">
        <v>14.508928571428573</v>
      </c>
      <c r="W34" s="63">
        <v>19.158878504672895</v>
      </c>
      <c r="X34" s="63">
        <v>10.256410256410255</v>
      </c>
      <c r="Y34" s="63"/>
      <c r="Z34" s="63">
        <v>0.34843205574912894</v>
      </c>
      <c r="AA34" s="63">
        <v>0.84745762711864403</v>
      </c>
      <c r="AB34" s="63" t="s">
        <v>276</v>
      </c>
      <c r="AD34" s="107"/>
    </row>
    <row r="35" spans="1:30" x14ac:dyDescent="0.35">
      <c r="A35" s="95" t="s">
        <v>305</v>
      </c>
      <c r="B35" s="63">
        <v>6.8256880733944953</v>
      </c>
      <c r="C35" s="63">
        <v>8.9485458612975393</v>
      </c>
      <c r="D35" s="63">
        <v>4.7687861271676297</v>
      </c>
      <c r="E35" s="63"/>
      <c r="F35" s="63">
        <v>9.5338983050847457</v>
      </c>
      <c r="G35" s="63">
        <v>11.952191235059761</v>
      </c>
      <c r="H35" s="63">
        <v>6.7873303167420813</v>
      </c>
      <c r="I35" s="63"/>
      <c r="J35" s="63">
        <v>4.9900199600798407</v>
      </c>
      <c r="K35" s="63">
        <v>6.6914498141263934</v>
      </c>
      <c r="L35" s="63">
        <v>3.0172413793103448</v>
      </c>
      <c r="M35" s="63"/>
      <c r="N35" s="63">
        <v>9.6969696969696972</v>
      </c>
      <c r="O35" s="63">
        <v>12.773722627737227</v>
      </c>
      <c r="P35" s="63">
        <v>5.8823529411764701</v>
      </c>
      <c r="Q35" s="63"/>
      <c r="R35" s="63">
        <v>7.1559633027522942</v>
      </c>
      <c r="S35" s="63">
        <v>9.375</v>
      </c>
      <c r="T35" s="63">
        <v>5.6074766355140184</v>
      </c>
      <c r="U35" s="63"/>
      <c r="V35" s="63">
        <v>5.5803571428571432</v>
      </c>
      <c r="W35" s="63">
        <v>6.2200956937799043</v>
      </c>
      <c r="X35" s="63">
        <v>5.02092050209205</v>
      </c>
      <c r="Y35" s="63"/>
      <c r="Z35" s="63">
        <v>1.5151515151515151</v>
      </c>
      <c r="AA35" s="63">
        <v>2.6315789473684208</v>
      </c>
      <c r="AB35" s="63">
        <v>0.66666666666666674</v>
      </c>
      <c r="AD35" s="107"/>
    </row>
    <row r="36" spans="1:30" x14ac:dyDescent="0.35">
      <c r="A36" s="95" t="s">
        <v>306</v>
      </c>
      <c r="B36" s="63">
        <v>7.3090207232832185</v>
      </c>
      <c r="C36" s="63">
        <v>8.7016721695601227</v>
      </c>
      <c r="D36" s="63">
        <v>6.0394213030391306</v>
      </c>
      <c r="E36" s="63"/>
      <c r="F36" s="63">
        <v>8.8345395557773898</v>
      </c>
      <c r="G36" s="63">
        <v>10.06876227897839</v>
      </c>
      <c r="H36" s="63">
        <v>7.5596144089294768</v>
      </c>
      <c r="I36" s="63"/>
      <c r="J36" s="63">
        <v>8.0395299145299148</v>
      </c>
      <c r="K36" s="63">
        <v>9.8930481283422473</v>
      </c>
      <c r="L36" s="63">
        <v>6.1899679829242267</v>
      </c>
      <c r="M36" s="63"/>
      <c r="N36" s="63">
        <v>8.5894621295279912</v>
      </c>
      <c r="O36" s="63">
        <v>9.6111111111111107</v>
      </c>
      <c r="P36" s="63">
        <v>7.5921908893709329</v>
      </c>
      <c r="Q36" s="63"/>
      <c r="R36" s="63">
        <v>7.3889034972390215</v>
      </c>
      <c r="S36" s="63">
        <v>8.7899543378995428</v>
      </c>
      <c r="T36" s="63">
        <v>6.1921014139444175</v>
      </c>
      <c r="U36" s="63"/>
      <c r="V36" s="63">
        <v>4.7454702329594483</v>
      </c>
      <c r="W36" s="63">
        <v>5.6953642384105958</v>
      </c>
      <c r="X36" s="63">
        <v>4.0162684290798172</v>
      </c>
      <c r="Y36" s="63"/>
      <c r="Z36" s="63">
        <v>2.4679170779861797</v>
      </c>
      <c r="AA36" s="63">
        <v>3.3254156769596199</v>
      </c>
      <c r="AB36" s="63">
        <v>1.8581081081081081</v>
      </c>
      <c r="AD36" s="107"/>
    </row>
    <row r="37" spans="1:30" x14ac:dyDescent="0.35">
      <c r="A37" s="95" t="s">
        <v>307</v>
      </c>
      <c r="B37" s="63">
        <v>8.3183913934426226</v>
      </c>
      <c r="C37" s="63">
        <v>9.8371335504886002</v>
      </c>
      <c r="D37" s="63">
        <v>6.8505226042060192</v>
      </c>
      <c r="E37" s="63"/>
      <c r="F37" s="63">
        <v>8.7533957138545126</v>
      </c>
      <c r="G37" s="63">
        <v>10.047003525264394</v>
      </c>
      <c r="H37" s="63">
        <v>7.3867163252638122</v>
      </c>
      <c r="I37" s="63"/>
      <c r="J37" s="63">
        <v>9.6427442301612398</v>
      </c>
      <c r="K37" s="63">
        <v>10.454262601120099</v>
      </c>
      <c r="L37" s="63">
        <v>8.8046272493573259</v>
      </c>
      <c r="M37" s="63"/>
      <c r="N37" s="63">
        <v>6.4473246925889001</v>
      </c>
      <c r="O37" s="63">
        <v>8.3780160857908843</v>
      </c>
      <c r="P37" s="63">
        <v>4.5484508899143048</v>
      </c>
      <c r="Q37" s="63"/>
      <c r="R37" s="63">
        <v>9.6854896354538944</v>
      </c>
      <c r="S37" s="63">
        <v>12.444771723122239</v>
      </c>
      <c r="T37" s="63">
        <v>7.083333333333333</v>
      </c>
      <c r="U37" s="63"/>
      <c r="V37" s="63">
        <v>8.2995204721504976</v>
      </c>
      <c r="W37" s="63">
        <v>9.4616639477977156</v>
      </c>
      <c r="X37" s="63">
        <v>7.34006734006734</v>
      </c>
      <c r="Y37" s="63"/>
      <c r="Z37" s="63">
        <v>2.2508038585209005</v>
      </c>
      <c r="AA37" s="63">
        <v>2.0689655172413794</v>
      </c>
      <c r="AB37" s="63">
        <v>2.4096385542168677</v>
      </c>
      <c r="AD37" s="107"/>
    </row>
    <row r="38" spans="1:30" ht="15" thickBot="1" x14ac:dyDescent="0.4">
      <c r="A38" s="123" t="s">
        <v>308</v>
      </c>
      <c r="B38" s="64">
        <v>6.84423465947404</v>
      </c>
      <c r="C38" s="64">
        <v>8.0774365821094793</v>
      </c>
      <c r="D38" s="64">
        <v>5.5858310626702998</v>
      </c>
      <c r="E38" s="64"/>
      <c r="F38" s="64">
        <v>6.1604584527220636</v>
      </c>
      <c r="G38" s="64">
        <v>5.6716417910447765</v>
      </c>
      <c r="H38" s="64">
        <v>6.6115702479338845</v>
      </c>
      <c r="I38" s="64"/>
      <c r="J38" s="64">
        <v>9.0490797546012267</v>
      </c>
      <c r="K38" s="64">
        <v>11.598746081504702</v>
      </c>
      <c r="L38" s="64">
        <v>6.606606606606606</v>
      </c>
      <c r="M38" s="64"/>
      <c r="N38" s="64">
        <v>6.6439522998296416</v>
      </c>
      <c r="O38" s="64">
        <v>8.1168831168831161</v>
      </c>
      <c r="P38" s="64">
        <v>5.0179211469534053</v>
      </c>
      <c r="Q38" s="64"/>
      <c r="R38" s="64">
        <v>8.99581589958159</v>
      </c>
      <c r="S38" s="64">
        <v>11.15702479338843</v>
      </c>
      <c r="T38" s="64">
        <v>6.7796610169491522</v>
      </c>
      <c r="U38" s="64"/>
      <c r="V38" s="64">
        <v>4.5346062052505962</v>
      </c>
      <c r="W38" s="64">
        <v>5.6768558951965069</v>
      </c>
      <c r="X38" s="64">
        <v>3.1578947368421053</v>
      </c>
      <c r="Y38" s="64"/>
      <c r="Z38" s="64" t="s">
        <v>276</v>
      </c>
      <c r="AA38" s="64" t="s">
        <v>276</v>
      </c>
      <c r="AB38" s="64" t="s">
        <v>276</v>
      </c>
      <c r="AD38" s="107"/>
    </row>
    <row r="39" spans="1:30" x14ac:dyDescent="0.35">
      <c r="A39" s="113" t="s">
        <v>341</v>
      </c>
      <c r="AD39" s="107"/>
    </row>
    <row r="40" spans="1:30" x14ac:dyDescent="0.35">
      <c r="AD40" s="107"/>
    </row>
    <row r="41" spans="1:30" x14ac:dyDescent="0.35">
      <c r="AD41" s="107"/>
    </row>
    <row r="42" spans="1:30" x14ac:dyDescent="0.35">
      <c r="AD42" s="107"/>
    </row>
    <row r="43" spans="1:30" x14ac:dyDescent="0.35">
      <c r="AD43" s="107"/>
    </row>
    <row r="44" spans="1:30" x14ac:dyDescent="0.35">
      <c r="AD44" s="107"/>
    </row>
    <row r="45" spans="1:30" x14ac:dyDescent="0.35">
      <c r="AD45" s="107"/>
    </row>
  </sheetData>
  <mergeCells count="14">
    <mergeCell ref="AD2:AD3"/>
    <mergeCell ref="R7:T7"/>
    <mergeCell ref="V7:X7"/>
    <mergeCell ref="Z7:AB7"/>
    <mergeCell ref="A1:AB1"/>
    <mergeCell ref="A2:AB2"/>
    <mergeCell ref="A3:AB3"/>
    <mergeCell ref="A4:AB4"/>
    <mergeCell ref="A5:AB5"/>
    <mergeCell ref="A7:A8"/>
    <mergeCell ref="B7:D7"/>
    <mergeCell ref="F7:H7"/>
    <mergeCell ref="J7:L7"/>
    <mergeCell ref="N7:P7"/>
  </mergeCells>
  <hyperlinks>
    <hyperlink ref="AD2" location="INDICE!A1" display="INDICE" xr:uid="{4E988707-9FE0-44B3-8E73-BBD30BBC9E8E}"/>
    <hyperlink ref="AD2:AD3" location="CONTENIDO!A1" display="Contenido" xr:uid="{EAA9B87F-0CB0-49C9-9D46-7FC1169B090F}"/>
  </hyperlinks>
  <pageMargins left="0.7" right="0.7" top="0.75" bottom="0.75" header="0.3" footer="0.3"/>
  <pageSetup paperSize="9" scale="64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41BCD-FD80-4F1A-B2FC-360C7ABDE770}">
  <sheetPr>
    <tabColor rgb="FFF2DAB1"/>
    <pageSetUpPr fitToPage="1"/>
  </sheetPr>
  <dimension ref="A1:AD45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10" sqref="B10"/>
    </sheetView>
  </sheetViews>
  <sheetFormatPr baseColWidth="10" defaultColWidth="11.453125" defaultRowHeight="14.5" x14ac:dyDescent="0.35"/>
  <cols>
    <col min="1" max="1" width="18.54296875" style="113" customWidth="1"/>
    <col min="2" max="4" width="8.453125" customWidth="1"/>
    <col min="5" max="5" width="1.1796875" customWidth="1"/>
    <col min="6" max="8" width="8.453125" customWidth="1"/>
    <col min="9" max="9" width="1.54296875" customWidth="1"/>
    <col min="10" max="12" width="8.453125" customWidth="1"/>
    <col min="13" max="13" width="1.54296875" customWidth="1"/>
    <col min="14" max="16" width="8.453125" customWidth="1"/>
    <col min="17" max="17" width="1.54296875" customWidth="1"/>
    <col min="18" max="20" width="8.453125" customWidth="1"/>
    <col min="21" max="21" width="1.453125" customWidth="1"/>
    <col min="22" max="24" width="8.453125" customWidth="1"/>
    <col min="25" max="25" width="1.453125" customWidth="1"/>
    <col min="26" max="28" width="8.453125" customWidth="1"/>
  </cols>
  <sheetData>
    <row r="1" spans="1:30" x14ac:dyDescent="0.35">
      <c r="A1" s="230" t="s">
        <v>349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335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320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D5" s="36"/>
    </row>
    <row r="6" spans="1:30" x14ac:dyDescent="0.35">
      <c r="A6" s="124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D6" s="36"/>
    </row>
    <row r="7" spans="1:30" x14ac:dyDescent="0.35">
      <c r="A7" s="235" t="s">
        <v>281</v>
      </c>
      <c r="B7" s="229" t="s">
        <v>214</v>
      </c>
      <c r="C7" s="229"/>
      <c r="D7" s="229"/>
      <c r="E7" s="16"/>
      <c r="F7" s="229" t="s">
        <v>242</v>
      </c>
      <c r="G7" s="229"/>
      <c r="H7" s="229"/>
      <c r="I7" s="16"/>
      <c r="J7" s="229" t="s">
        <v>243</v>
      </c>
      <c r="K7" s="229"/>
      <c r="L7" s="229"/>
      <c r="M7" s="16"/>
      <c r="N7" s="229" t="s">
        <v>244</v>
      </c>
      <c r="O7" s="229"/>
      <c r="P7" s="229"/>
      <c r="Q7" s="16"/>
      <c r="R7" s="229" t="s">
        <v>246</v>
      </c>
      <c r="S7" s="229"/>
      <c r="T7" s="229"/>
      <c r="U7" s="16"/>
      <c r="V7" s="229" t="s">
        <v>247</v>
      </c>
      <c r="W7" s="229"/>
      <c r="X7" s="229"/>
      <c r="Y7" s="16"/>
      <c r="Z7" s="229" t="s">
        <v>248</v>
      </c>
      <c r="AA7" s="229"/>
      <c r="AB7" s="229"/>
      <c r="AD7" s="36"/>
    </row>
    <row r="8" spans="1:30" x14ac:dyDescent="0.35">
      <c r="A8" s="235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D8" s="36"/>
    </row>
    <row r="9" spans="1:30" s="22" customFormat="1" x14ac:dyDescent="0.35">
      <c r="A9" s="128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D9" s="107"/>
    </row>
    <row r="10" spans="1:30" s="22" customFormat="1" x14ac:dyDescent="0.35">
      <c r="A10" s="128" t="s">
        <v>214</v>
      </c>
      <c r="B10" s="101">
        <f>SUM(B12:B35)</f>
        <v>27073</v>
      </c>
      <c r="C10" s="101">
        <f t="shared" ref="C10:AB10" si="0">SUM(C12:C35)</f>
        <v>13895</v>
      </c>
      <c r="D10" s="101">
        <f t="shared" si="0"/>
        <v>13178</v>
      </c>
      <c r="E10" s="101"/>
      <c r="F10" s="101">
        <f t="shared" si="0"/>
        <v>6239</v>
      </c>
      <c r="G10" s="101">
        <f t="shared" si="0"/>
        <v>3256</v>
      </c>
      <c r="H10" s="101">
        <f t="shared" si="0"/>
        <v>2983</v>
      </c>
      <c r="I10" s="101"/>
      <c r="J10" s="101">
        <f t="shared" si="0"/>
        <v>5766</v>
      </c>
      <c r="K10" s="101">
        <f t="shared" si="0"/>
        <v>2948</v>
      </c>
      <c r="L10" s="101">
        <f t="shared" si="0"/>
        <v>2818</v>
      </c>
      <c r="M10" s="101"/>
      <c r="N10" s="101">
        <f t="shared" si="0"/>
        <v>5457</v>
      </c>
      <c r="O10" s="101">
        <f t="shared" si="0"/>
        <v>2748</v>
      </c>
      <c r="P10" s="101">
        <f t="shared" si="0"/>
        <v>2709</v>
      </c>
      <c r="Q10" s="101"/>
      <c r="R10" s="101">
        <f t="shared" si="0"/>
        <v>4873</v>
      </c>
      <c r="S10" s="101">
        <f t="shared" si="0"/>
        <v>2521</v>
      </c>
      <c r="T10" s="101">
        <f t="shared" si="0"/>
        <v>2352</v>
      </c>
      <c r="U10" s="101"/>
      <c r="V10" s="101">
        <f t="shared" si="0"/>
        <v>4601</v>
      </c>
      <c r="W10" s="101">
        <f t="shared" si="0"/>
        <v>2346</v>
      </c>
      <c r="X10" s="101">
        <f t="shared" si="0"/>
        <v>2255</v>
      </c>
      <c r="Y10" s="101"/>
      <c r="Z10" s="101">
        <f t="shared" si="0"/>
        <v>137</v>
      </c>
      <c r="AA10" s="101">
        <f t="shared" si="0"/>
        <v>76</v>
      </c>
      <c r="AB10" s="101">
        <f t="shared" si="0"/>
        <v>61</v>
      </c>
      <c r="AD10" s="107"/>
    </row>
    <row r="11" spans="1:30" s="22" customFormat="1" x14ac:dyDescent="0.35">
      <c r="A11" s="128"/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101"/>
      <c r="W11" s="101"/>
      <c r="X11" s="101"/>
      <c r="Y11" s="101"/>
      <c r="Z11" s="101"/>
      <c r="AA11" s="101"/>
      <c r="AB11" s="101"/>
      <c r="AD11" s="107"/>
    </row>
    <row r="12" spans="1:30" x14ac:dyDescent="0.35">
      <c r="A12" s="113" t="s">
        <v>282</v>
      </c>
      <c r="B12" s="102">
        <f t="shared" ref="B12:D13" si="1">F12+J12+N12+R12+V12</f>
        <v>3412</v>
      </c>
      <c r="C12" s="102">
        <f t="shared" si="1"/>
        <v>1819</v>
      </c>
      <c r="D12" s="102">
        <f t="shared" si="1"/>
        <v>1593</v>
      </c>
      <c r="E12" s="102"/>
      <c r="F12" s="102">
        <v>760</v>
      </c>
      <c r="G12" s="102">
        <v>410</v>
      </c>
      <c r="H12" s="102">
        <v>350</v>
      </c>
      <c r="I12" s="102"/>
      <c r="J12" s="102">
        <v>747</v>
      </c>
      <c r="K12" s="102">
        <v>406</v>
      </c>
      <c r="L12" s="102">
        <v>341</v>
      </c>
      <c r="M12" s="102"/>
      <c r="N12" s="102">
        <v>662</v>
      </c>
      <c r="O12" s="102">
        <v>344</v>
      </c>
      <c r="P12" s="102">
        <v>318</v>
      </c>
      <c r="Q12" s="102"/>
      <c r="R12" s="102">
        <v>589</v>
      </c>
      <c r="S12" s="102">
        <v>312</v>
      </c>
      <c r="T12" s="102">
        <v>277</v>
      </c>
      <c r="U12" s="102"/>
      <c r="V12" s="102">
        <v>654</v>
      </c>
      <c r="W12" s="102">
        <v>347</v>
      </c>
      <c r="X12" s="102">
        <v>307</v>
      </c>
      <c r="Y12" s="102"/>
      <c r="Z12" s="102" t="s">
        <v>276</v>
      </c>
      <c r="AA12" s="102" t="s">
        <v>276</v>
      </c>
      <c r="AB12" s="102" t="s">
        <v>276</v>
      </c>
      <c r="AD12" s="22"/>
    </row>
    <row r="13" spans="1:30" x14ac:dyDescent="0.35">
      <c r="A13" s="113" t="s">
        <v>283</v>
      </c>
      <c r="B13" s="102">
        <f t="shared" si="1"/>
        <v>5286</v>
      </c>
      <c r="C13" s="102">
        <f t="shared" si="1"/>
        <v>2759</v>
      </c>
      <c r="D13" s="102">
        <f t="shared" si="1"/>
        <v>2527</v>
      </c>
      <c r="E13" s="102"/>
      <c r="F13" s="102">
        <v>1148</v>
      </c>
      <c r="G13" s="102">
        <v>605</v>
      </c>
      <c r="H13" s="102">
        <v>543</v>
      </c>
      <c r="I13" s="102"/>
      <c r="J13" s="102">
        <v>1068</v>
      </c>
      <c r="K13" s="102">
        <v>550</v>
      </c>
      <c r="L13" s="102">
        <v>518</v>
      </c>
      <c r="M13" s="102"/>
      <c r="N13" s="102">
        <v>1084</v>
      </c>
      <c r="O13" s="102">
        <v>569</v>
      </c>
      <c r="P13" s="102">
        <v>515</v>
      </c>
      <c r="Q13" s="102"/>
      <c r="R13" s="102">
        <v>1042</v>
      </c>
      <c r="S13" s="102">
        <v>549</v>
      </c>
      <c r="T13" s="102">
        <v>493</v>
      </c>
      <c r="U13" s="102"/>
      <c r="V13" s="102">
        <v>944</v>
      </c>
      <c r="W13" s="102">
        <v>486</v>
      </c>
      <c r="X13" s="102">
        <v>458</v>
      </c>
      <c r="Y13" s="102"/>
      <c r="Z13" s="102" t="s">
        <v>276</v>
      </c>
      <c r="AA13" s="102" t="s">
        <v>276</v>
      </c>
      <c r="AB13" s="102" t="s">
        <v>276</v>
      </c>
    </row>
    <row r="14" spans="1:30" x14ac:dyDescent="0.35">
      <c r="A14" s="113" t="s">
        <v>284</v>
      </c>
      <c r="B14" s="102">
        <f t="shared" ref="B14:B27" si="2">F14+J14+N14+R14+V14+Z14</f>
        <v>3737</v>
      </c>
      <c r="C14" s="102">
        <f t="shared" ref="C14:C27" si="3">G14+K14+O14+S14+W14+AA14</f>
        <v>1875</v>
      </c>
      <c r="D14" s="102">
        <f t="shared" ref="D14:D27" si="4">H14+L14+P14+T14+X14+AB14</f>
        <v>1862</v>
      </c>
      <c r="E14" s="102"/>
      <c r="F14" s="102">
        <v>856</v>
      </c>
      <c r="G14" s="102">
        <v>450</v>
      </c>
      <c r="H14" s="102">
        <v>406</v>
      </c>
      <c r="I14" s="102"/>
      <c r="J14" s="102">
        <v>811</v>
      </c>
      <c r="K14" s="102">
        <v>416</v>
      </c>
      <c r="L14" s="102">
        <v>395</v>
      </c>
      <c r="M14" s="102"/>
      <c r="N14" s="102">
        <v>799</v>
      </c>
      <c r="O14" s="102">
        <v>383</v>
      </c>
      <c r="P14" s="102">
        <v>416</v>
      </c>
      <c r="Q14" s="102"/>
      <c r="R14" s="102">
        <v>687</v>
      </c>
      <c r="S14" s="102">
        <v>336</v>
      </c>
      <c r="T14" s="102">
        <v>351</v>
      </c>
      <c r="U14" s="102"/>
      <c r="V14" s="102">
        <v>581</v>
      </c>
      <c r="W14" s="102">
        <v>289</v>
      </c>
      <c r="X14" s="102">
        <v>292</v>
      </c>
      <c r="Y14" s="102"/>
      <c r="Z14" s="102">
        <v>3</v>
      </c>
      <c r="AA14" s="102">
        <v>1</v>
      </c>
      <c r="AB14" s="102">
        <v>2</v>
      </c>
    </row>
    <row r="15" spans="1:30" x14ac:dyDescent="0.35">
      <c r="A15" s="113" t="s">
        <v>285</v>
      </c>
      <c r="B15" s="102">
        <f t="shared" ref="B15:D19" si="5">F15+J15+N15+R15+V15</f>
        <v>422</v>
      </c>
      <c r="C15" s="102">
        <f t="shared" si="5"/>
        <v>207</v>
      </c>
      <c r="D15" s="102">
        <f t="shared" si="5"/>
        <v>215</v>
      </c>
      <c r="E15" s="102"/>
      <c r="F15" s="102">
        <v>80</v>
      </c>
      <c r="G15" s="102">
        <v>41</v>
      </c>
      <c r="H15" s="102">
        <v>39</v>
      </c>
      <c r="I15" s="102"/>
      <c r="J15" s="102">
        <v>85</v>
      </c>
      <c r="K15" s="102">
        <v>49</v>
      </c>
      <c r="L15" s="102">
        <v>36</v>
      </c>
      <c r="M15" s="102"/>
      <c r="N15" s="102">
        <v>83</v>
      </c>
      <c r="O15" s="102">
        <v>37</v>
      </c>
      <c r="P15" s="102">
        <v>46</v>
      </c>
      <c r="Q15" s="102"/>
      <c r="R15" s="102">
        <v>74</v>
      </c>
      <c r="S15" s="102">
        <v>32</v>
      </c>
      <c r="T15" s="102">
        <v>42</v>
      </c>
      <c r="U15" s="102"/>
      <c r="V15" s="102">
        <v>100</v>
      </c>
      <c r="W15" s="102">
        <v>48</v>
      </c>
      <c r="X15" s="102">
        <v>52</v>
      </c>
      <c r="Y15" s="102"/>
      <c r="Z15" s="102" t="s">
        <v>276</v>
      </c>
      <c r="AA15" s="102" t="s">
        <v>276</v>
      </c>
      <c r="AB15" s="102" t="s">
        <v>276</v>
      </c>
    </row>
    <row r="16" spans="1:30" x14ac:dyDescent="0.35">
      <c r="A16" s="113" t="s">
        <v>286</v>
      </c>
      <c r="B16" s="102">
        <f t="shared" si="5"/>
        <v>197</v>
      </c>
      <c r="C16" s="102">
        <f t="shared" si="5"/>
        <v>110</v>
      </c>
      <c r="D16" s="102">
        <f t="shared" si="5"/>
        <v>87</v>
      </c>
      <c r="E16" s="102"/>
      <c r="F16" s="102">
        <v>47</v>
      </c>
      <c r="G16" s="102">
        <v>27</v>
      </c>
      <c r="H16" s="102">
        <v>20</v>
      </c>
      <c r="I16" s="102"/>
      <c r="J16" s="102">
        <v>52</v>
      </c>
      <c r="K16" s="102">
        <v>27</v>
      </c>
      <c r="L16" s="102">
        <v>25</v>
      </c>
      <c r="M16" s="102"/>
      <c r="N16" s="102">
        <v>48</v>
      </c>
      <c r="O16" s="102">
        <v>25</v>
      </c>
      <c r="P16" s="102">
        <v>23</v>
      </c>
      <c r="Q16" s="102"/>
      <c r="R16" s="102">
        <v>23</v>
      </c>
      <c r="S16" s="102">
        <v>14</v>
      </c>
      <c r="T16" s="102">
        <v>9</v>
      </c>
      <c r="U16" s="102"/>
      <c r="V16" s="102">
        <v>27</v>
      </c>
      <c r="W16" s="102">
        <v>17</v>
      </c>
      <c r="X16" s="102">
        <v>10</v>
      </c>
      <c r="Y16" s="102"/>
      <c r="Z16" s="102" t="s">
        <v>276</v>
      </c>
      <c r="AA16" s="102" t="s">
        <v>276</v>
      </c>
      <c r="AB16" s="102" t="s">
        <v>276</v>
      </c>
    </row>
    <row r="17" spans="1:30" x14ac:dyDescent="0.35">
      <c r="A17" s="113" t="s">
        <v>287</v>
      </c>
      <c r="B17" s="102">
        <f t="shared" si="5"/>
        <v>174</v>
      </c>
      <c r="C17" s="102">
        <f t="shared" si="5"/>
        <v>92</v>
      </c>
      <c r="D17" s="102">
        <f t="shared" si="5"/>
        <v>82</v>
      </c>
      <c r="E17" s="102"/>
      <c r="F17" s="102">
        <v>45</v>
      </c>
      <c r="G17" s="102">
        <v>23</v>
      </c>
      <c r="H17" s="102">
        <v>22</v>
      </c>
      <c r="I17" s="102"/>
      <c r="J17" s="102">
        <v>26</v>
      </c>
      <c r="K17" s="102">
        <v>16</v>
      </c>
      <c r="L17" s="102">
        <v>10</v>
      </c>
      <c r="M17" s="102"/>
      <c r="N17" s="102">
        <v>47</v>
      </c>
      <c r="O17" s="102">
        <v>28</v>
      </c>
      <c r="P17" s="102">
        <v>19</v>
      </c>
      <c r="Q17" s="102"/>
      <c r="R17" s="102">
        <v>33</v>
      </c>
      <c r="S17" s="102">
        <v>17</v>
      </c>
      <c r="T17" s="102">
        <v>16</v>
      </c>
      <c r="U17" s="102"/>
      <c r="V17" s="102">
        <v>23</v>
      </c>
      <c r="W17" s="102">
        <v>8</v>
      </c>
      <c r="X17" s="102">
        <v>15</v>
      </c>
      <c r="Y17" s="102"/>
      <c r="Z17" s="102" t="s">
        <v>276</v>
      </c>
      <c r="AA17" s="102" t="s">
        <v>276</v>
      </c>
      <c r="AB17" s="102" t="s">
        <v>276</v>
      </c>
    </row>
    <row r="18" spans="1:30" x14ac:dyDescent="0.35">
      <c r="A18" s="113" t="s">
        <v>289</v>
      </c>
      <c r="B18" s="102">
        <f t="shared" si="5"/>
        <v>3037</v>
      </c>
      <c r="C18" s="102">
        <f t="shared" si="5"/>
        <v>1524</v>
      </c>
      <c r="D18" s="102">
        <f t="shared" si="5"/>
        <v>1513</v>
      </c>
      <c r="E18" s="102"/>
      <c r="F18" s="102">
        <v>710</v>
      </c>
      <c r="G18" s="102">
        <v>357</v>
      </c>
      <c r="H18" s="102">
        <v>353</v>
      </c>
      <c r="I18" s="102"/>
      <c r="J18" s="102">
        <v>659</v>
      </c>
      <c r="K18" s="102">
        <v>322</v>
      </c>
      <c r="L18" s="102">
        <v>337</v>
      </c>
      <c r="M18" s="102"/>
      <c r="N18" s="102">
        <v>596</v>
      </c>
      <c r="O18" s="102">
        <v>286</v>
      </c>
      <c r="P18" s="102">
        <v>310</v>
      </c>
      <c r="Q18" s="102"/>
      <c r="R18" s="102">
        <v>548</v>
      </c>
      <c r="S18" s="102">
        <v>293</v>
      </c>
      <c r="T18" s="102">
        <v>255</v>
      </c>
      <c r="U18" s="102"/>
      <c r="V18" s="102">
        <v>524</v>
      </c>
      <c r="W18" s="102">
        <v>266</v>
      </c>
      <c r="X18" s="102">
        <v>258</v>
      </c>
      <c r="Y18" s="102"/>
      <c r="Z18" s="102" t="s">
        <v>276</v>
      </c>
      <c r="AA18" s="102" t="s">
        <v>276</v>
      </c>
      <c r="AB18" s="102" t="s">
        <v>276</v>
      </c>
    </row>
    <row r="19" spans="1:30" x14ac:dyDescent="0.35">
      <c r="A19" s="113" t="s">
        <v>290</v>
      </c>
      <c r="B19" s="102">
        <f t="shared" si="5"/>
        <v>383</v>
      </c>
      <c r="C19" s="102">
        <f t="shared" si="5"/>
        <v>212</v>
      </c>
      <c r="D19" s="102">
        <f t="shared" si="5"/>
        <v>171</v>
      </c>
      <c r="E19" s="102"/>
      <c r="F19" s="102">
        <v>96</v>
      </c>
      <c r="G19" s="102">
        <v>54</v>
      </c>
      <c r="H19" s="102">
        <v>42</v>
      </c>
      <c r="I19" s="102"/>
      <c r="J19" s="102">
        <v>78</v>
      </c>
      <c r="K19" s="102">
        <v>46</v>
      </c>
      <c r="L19" s="102">
        <v>32</v>
      </c>
      <c r="M19" s="102"/>
      <c r="N19" s="102">
        <v>77</v>
      </c>
      <c r="O19" s="102">
        <v>39</v>
      </c>
      <c r="P19" s="102">
        <v>38</v>
      </c>
      <c r="Q19" s="102"/>
      <c r="R19" s="102">
        <v>73</v>
      </c>
      <c r="S19" s="102">
        <v>37</v>
      </c>
      <c r="T19" s="102">
        <v>36</v>
      </c>
      <c r="U19" s="102"/>
      <c r="V19" s="102">
        <v>59</v>
      </c>
      <c r="W19" s="102">
        <v>36</v>
      </c>
      <c r="X19" s="102">
        <v>23</v>
      </c>
      <c r="Y19" s="102"/>
      <c r="Z19" s="102" t="s">
        <v>276</v>
      </c>
      <c r="AA19" s="102" t="s">
        <v>276</v>
      </c>
      <c r="AB19" s="102" t="s">
        <v>276</v>
      </c>
    </row>
    <row r="20" spans="1:30" x14ac:dyDescent="0.35">
      <c r="A20" s="113" t="s">
        <v>291</v>
      </c>
      <c r="B20" s="102">
        <f t="shared" si="2"/>
        <v>720</v>
      </c>
      <c r="C20" s="102">
        <f t="shared" si="3"/>
        <v>360</v>
      </c>
      <c r="D20" s="102">
        <f t="shared" si="4"/>
        <v>360</v>
      </c>
      <c r="E20" s="102"/>
      <c r="F20" s="102">
        <v>178</v>
      </c>
      <c r="G20" s="102">
        <v>97</v>
      </c>
      <c r="H20" s="102">
        <v>81</v>
      </c>
      <c r="I20" s="102"/>
      <c r="J20" s="102">
        <v>132</v>
      </c>
      <c r="K20" s="102">
        <v>70</v>
      </c>
      <c r="L20" s="102">
        <v>62</v>
      </c>
      <c r="M20" s="102"/>
      <c r="N20" s="102">
        <v>133</v>
      </c>
      <c r="O20" s="102">
        <v>61</v>
      </c>
      <c r="P20" s="102">
        <v>72</v>
      </c>
      <c r="Q20" s="102"/>
      <c r="R20" s="102">
        <v>122</v>
      </c>
      <c r="S20" s="102">
        <v>60</v>
      </c>
      <c r="T20" s="102">
        <v>62</v>
      </c>
      <c r="U20" s="102"/>
      <c r="V20" s="102">
        <v>114</v>
      </c>
      <c r="W20" s="102">
        <v>50</v>
      </c>
      <c r="X20" s="102">
        <v>64</v>
      </c>
      <c r="Y20" s="102"/>
      <c r="Z20" s="102">
        <v>41</v>
      </c>
      <c r="AA20" s="102">
        <v>22</v>
      </c>
      <c r="AB20" s="102">
        <v>19</v>
      </c>
    </row>
    <row r="21" spans="1:30" x14ac:dyDescent="0.35">
      <c r="A21" s="113" t="s">
        <v>293</v>
      </c>
      <c r="B21" s="102">
        <f t="shared" ref="B21:D22" si="6">F21+J21+N21+R21+V21</f>
        <v>1359</v>
      </c>
      <c r="C21" s="102">
        <f t="shared" si="6"/>
        <v>736</v>
      </c>
      <c r="D21" s="102">
        <f t="shared" si="6"/>
        <v>623</v>
      </c>
      <c r="E21" s="102"/>
      <c r="F21" s="102">
        <v>311</v>
      </c>
      <c r="G21" s="102">
        <v>189</v>
      </c>
      <c r="H21" s="102">
        <v>122</v>
      </c>
      <c r="I21" s="102"/>
      <c r="J21" s="102">
        <v>301</v>
      </c>
      <c r="K21" s="102">
        <v>152</v>
      </c>
      <c r="L21" s="102">
        <v>149</v>
      </c>
      <c r="M21" s="102"/>
      <c r="N21" s="102">
        <v>290</v>
      </c>
      <c r="O21" s="102">
        <v>152</v>
      </c>
      <c r="P21" s="102">
        <v>138</v>
      </c>
      <c r="Q21" s="102"/>
      <c r="R21" s="102">
        <v>249</v>
      </c>
      <c r="S21" s="102">
        <v>127</v>
      </c>
      <c r="T21" s="102">
        <v>122</v>
      </c>
      <c r="U21" s="102"/>
      <c r="V21" s="102">
        <v>208</v>
      </c>
      <c r="W21" s="102">
        <v>116</v>
      </c>
      <c r="X21" s="102">
        <v>92</v>
      </c>
      <c r="Y21" s="102"/>
      <c r="Z21" s="102" t="s">
        <v>276</v>
      </c>
      <c r="AA21" s="102" t="s">
        <v>276</v>
      </c>
      <c r="AB21" s="102" t="s">
        <v>276</v>
      </c>
    </row>
    <row r="22" spans="1:30" x14ac:dyDescent="0.35">
      <c r="A22" s="113" t="s">
        <v>294</v>
      </c>
      <c r="B22" s="102">
        <f t="shared" si="6"/>
        <v>234</v>
      </c>
      <c r="C22" s="102">
        <f t="shared" si="6"/>
        <v>106</v>
      </c>
      <c r="D22" s="102">
        <f t="shared" si="6"/>
        <v>128</v>
      </c>
      <c r="E22" s="102"/>
      <c r="F22" s="102">
        <v>57</v>
      </c>
      <c r="G22" s="102">
        <v>25</v>
      </c>
      <c r="H22" s="102">
        <v>32</v>
      </c>
      <c r="I22" s="102"/>
      <c r="J22" s="102">
        <v>54</v>
      </c>
      <c r="K22" s="102">
        <v>26</v>
      </c>
      <c r="L22" s="102">
        <v>28</v>
      </c>
      <c r="M22" s="102"/>
      <c r="N22" s="102">
        <v>44</v>
      </c>
      <c r="O22" s="102">
        <v>18</v>
      </c>
      <c r="P22" s="102">
        <v>26</v>
      </c>
      <c r="Q22" s="102"/>
      <c r="R22" s="102">
        <v>45</v>
      </c>
      <c r="S22" s="102">
        <v>22</v>
      </c>
      <c r="T22" s="102">
        <v>23</v>
      </c>
      <c r="U22" s="102"/>
      <c r="V22" s="102">
        <v>34</v>
      </c>
      <c r="W22" s="102">
        <v>15</v>
      </c>
      <c r="X22" s="102">
        <v>19</v>
      </c>
      <c r="Y22" s="102"/>
      <c r="Z22" s="102" t="s">
        <v>276</v>
      </c>
      <c r="AA22" s="102" t="s">
        <v>276</v>
      </c>
      <c r="AB22" s="102" t="s">
        <v>276</v>
      </c>
    </row>
    <row r="23" spans="1:30" x14ac:dyDescent="0.35">
      <c r="A23" s="113" t="s">
        <v>295</v>
      </c>
      <c r="B23" s="102">
        <f t="shared" si="2"/>
        <v>3486</v>
      </c>
      <c r="C23" s="102">
        <f t="shared" si="3"/>
        <v>1816</v>
      </c>
      <c r="D23" s="102">
        <f t="shared" si="4"/>
        <v>1670</v>
      </c>
      <c r="E23" s="102"/>
      <c r="F23" s="102">
        <v>858</v>
      </c>
      <c r="G23" s="102">
        <v>430</v>
      </c>
      <c r="H23" s="102">
        <v>428</v>
      </c>
      <c r="I23" s="102"/>
      <c r="J23" s="102">
        <v>727</v>
      </c>
      <c r="K23" s="102">
        <v>380</v>
      </c>
      <c r="L23" s="102">
        <v>347</v>
      </c>
      <c r="M23" s="102"/>
      <c r="N23" s="102">
        <v>679</v>
      </c>
      <c r="O23" s="102">
        <v>333</v>
      </c>
      <c r="P23" s="102">
        <v>346</v>
      </c>
      <c r="Q23" s="102"/>
      <c r="R23" s="102">
        <v>563</v>
      </c>
      <c r="S23" s="102">
        <v>315</v>
      </c>
      <c r="T23" s="102">
        <v>248</v>
      </c>
      <c r="U23" s="102"/>
      <c r="V23" s="102">
        <v>579</v>
      </c>
      <c r="W23" s="102">
        <v>309</v>
      </c>
      <c r="X23" s="102">
        <v>270</v>
      </c>
      <c r="Y23" s="102"/>
      <c r="Z23" s="102">
        <v>80</v>
      </c>
      <c r="AA23" s="102">
        <v>49</v>
      </c>
      <c r="AB23" s="102">
        <v>31</v>
      </c>
    </row>
    <row r="24" spans="1:30" x14ac:dyDescent="0.35">
      <c r="A24" s="113" t="s">
        <v>296</v>
      </c>
      <c r="B24" s="102">
        <f t="shared" ref="B24:D26" si="7">F24+J24+N24+R24+V24</f>
        <v>51</v>
      </c>
      <c r="C24" s="102">
        <f t="shared" si="7"/>
        <v>25</v>
      </c>
      <c r="D24" s="102">
        <f t="shared" si="7"/>
        <v>26</v>
      </c>
      <c r="E24" s="102"/>
      <c r="F24" s="102">
        <v>15</v>
      </c>
      <c r="G24" s="102">
        <v>7</v>
      </c>
      <c r="H24" s="102">
        <v>8</v>
      </c>
      <c r="I24" s="102"/>
      <c r="J24" s="102">
        <v>11</v>
      </c>
      <c r="K24" s="102">
        <v>5</v>
      </c>
      <c r="L24" s="102">
        <v>6</v>
      </c>
      <c r="M24" s="102"/>
      <c r="N24" s="102">
        <v>9</v>
      </c>
      <c r="O24" s="102">
        <v>5</v>
      </c>
      <c r="P24" s="102">
        <v>4</v>
      </c>
      <c r="Q24" s="102"/>
      <c r="R24" s="102">
        <v>7</v>
      </c>
      <c r="S24" s="102">
        <v>4</v>
      </c>
      <c r="T24" s="102">
        <v>3</v>
      </c>
      <c r="U24" s="102"/>
      <c r="V24" s="102">
        <v>9</v>
      </c>
      <c r="W24" s="102">
        <v>4</v>
      </c>
      <c r="X24" s="102">
        <v>5</v>
      </c>
      <c r="Y24" s="102"/>
      <c r="Z24" s="102" t="s">
        <v>276</v>
      </c>
      <c r="AA24" s="102" t="s">
        <v>276</v>
      </c>
      <c r="AB24" s="102" t="s">
        <v>276</v>
      </c>
    </row>
    <row r="25" spans="1:30" x14ac:dyDescent="0.35">
      <c r="A25" s="113" t="s">
        <v>297</v>
      </c>
      <c r="B25" s="102">
        <f t="shared" si="7"/>
        <v>673</v>
      </c>
      <c r="C25" s="102">
        <f t="shared" si="7"/>
        <v>332</v>
      </c>
      <c r="D25" s="102">
        <f t="shared" si="7"/>
        <v>341</v>
      </c>
      <c r="E25" s="102"/>
      <c r="F25" s="102">
        <v>152</v>
      </c>
      <c r="G25" s="102">
        <v>70</v>
      </c>
      <c r="H25" s="102">
        <v>82</v>
      </c>
      <c r="I25" s="102"/>
      <c r="J25" s="102">
        <v>138</v>
      </c>
      <c r="K25" s="102">
        <v>74</v>
      </c>
      <c r="L25" s="102">
        <v>64</v>
      </c>
      <c r="M25" s="102"/>
      <c r="N25" s="102">
        <v>134</v>
      </c>
      <c r="O25" s="102">
        <v>72</v>
      </c>
      <c r="P25" s="102">
        <v>62</v>
      </c>
      <c r="Q25" s="102"/>
      <c r="R25" s="102">
        <v>124</v>
      </c>
      <c r="S25" s="102">
        <v>62</v>
      </c>
      <c r="T25" s="102">
        <v>62</v>
      </c>
      <c r="U25" s="102"/>
      <c r="V25" s="102">
        <v>125</v>
      </c>
      <c r="W25" s="102">
        <v>54</v>
      </c>
      <c r="X25" s="102">
        <v>71</v>
      </c>
      <c r="Y25" s="102"/>
      <c r="Z25" s="102" t="s">
        <v>276</v>
      </c>
      <c r="AA25" s="102" t="s">
        <v>276</v>
      </c>
      <c r="AB25" s="102" t="s">
        <v>276</v>
      </c>
    </row>
    <row r="26" spans="1:30" x14ac:dyDescent="0.35">
      <c r="A26" s="113" t="s">
        <v>298</v>
      </c>
      <c r="B26" s="102">
        <f t="shared" si="7"/>
        <v>209</v>
      </c>
      <c r="C26" s="102">
        <f t="shared" si="7"/>
        <v>96</v>
      </c>
      <c r="D26" s="102">
        <f t="shared" si="7"/>
        <v>113</v>
      </c>
      <c r="E26" s="102"/>
      <c r="F26" s="102">
        <v>60</v>
      </c>
      <c r="G26" s="102">
        <v>33</v>
      </c>
      <c r="H26" s="102">
        <v>27</v>
      </c>
      <c r="I26" s="102"/>
      <c r="J26" s="102">
        <v>57</v>
      </c>
      <c r="K26" s="102">
        <v>25</v>
      </c>
      <c r="L26" s="102">
        <v>32</v>
      </c>
      <c r="M26" s="102"/>
      <c r="N26" s="102">
        <v>45</v>
      </c>
      <c r="O26" s="102">
        <v>18</v>
      </c>
      <c r="P26" s="102">
        <v>27</v>
      </c>
      <c r="Q26" s="102"/>
      <c r="R26" s="102">
        <v>30</v>
      </c>
      <c r="S26" s="102">
        <v>15</v>
      </c>
      <c r="T26" s="102">
        <v>15</v>
      </c>
      <c r="U26" s="102"/>
      <c r="V26" s="102">
        <v>17</v>
      </c>
      <c r="W26" s="102">
        <v>5</v>
      </c>
      <c r="X26" s="102">
        <v>12</v>
      </c>
      <c r="Y26" s="102"/>
      <c r="Z26" s="102" t="s">
        <v>276</v>
      </c>
      <c r="AA26" s="102" t="s">
        <v>276</v>
      </c>
      <c r="AB26" s="102" t="s">
        <v>276</v>
      </c>
    </row>
    <row r="27" spans="1:30" x14ac:dyDescent="0.35">
      <c r="A27" s="113" t="s">
        <v>299</v>
      </c>
      <c r="B27" s="102">
        <f t="shared" si="2"/>
        <v>989</v>
      </c>
      <c r="C27" s="102">
        <f t="shared" si="3"/>
        <v>500</v>
      </c>
      <c r="D27" s="102">
        <f t="shared" si="4"/>
        <v>489</v>
      </c>
      <c r="E27" s="102"/>
      <c r="F27" s="102">
        <v>237</v>
      </c>
      <c r="G27" s="102">
        <v>127</v>
      </c>
      <c r="H27" s="102">
        <v>110</v>
      </c>
      <c r="I27" s="102"/>
      <c r="J27" s="102">
        <v>229</v>
      </c>
      <c r="K27" s="102">
        <v>110</v>
      </c>
      <c r="L27" s="102">
        <v>119</v>
      </c>
      <c r="M27" s="102"/>
      <c r="N27" s="102">
        <v>209</v>
      </c>
      <c r="O27" s="102">
        <v>106</v>
      </c>
      <c r="P27" s="102">
        <v>103</v>
      </c>
      <c r="Q27" s="102"/>
      <c r="R27" s="102">
        <v>158</v>
      </c>
      <c r="S27" s="102">
        <v>80</v>
      </c>
      <c r="T27" s="102">
        <v>78</v>
      </c>
      <c r="U27" s="102"/>
      <c r="V27" s="102">
        <v>143</v>
      </c>
      <c r="W27" s="102">
        <v>73</v>
      </c>
      <c r="X27" s="102">
        <v>70</v>
      </c>
      <c r="Y27" s="102"/>
      <c r="Z27" s="102">
        <v>13</v>
      </c>
      <c r="AA27" s="102">
        <v>4</v>
      </c>
      <c r="AB27" s="102">
        <v>9</v>
      </c>
    </row>
    <row r="28" spans="1:30" x14ac:dyDescent="0.35">
      <c r="A28" s="113" t="s">
        <v>300</v>
      </c>
      <c r="B28" s="102">
        <f t="shared" ref="B28:D35" si="8">F28+J28+N28+R28+V28</f>
        <v>172</v>
      </c>
      <c r="C28" s="102">
        <f t="shared" si="8"/>
        <v>99</v>
      </c>
      <c r="D28" s="102">
        <f t="shared" si="8"/>
        <v>73</v>
      </c>
      <c r="E28" s="102"/>
      <c r="F28" s="102">
        <v>40</v>
      </c>
      <c r="G28" s="102">
        <v>25</v>
      </c>
      <c r="H28" s="102">
        <v>15</v>
      </c>
      <c r="I28" s="102"/>
      <c r="J28" s="102">
        <v>43</v>
      </c>
      <c r="K28" s="102">
        <v>26</v>
      </c>
      <c r="L28" s="102">
        <v>17</v>
      </c>
      <c r="M28" s="102"/>
      <c r="N28" s="102">
        <v>41</v>
      </c>
      <c r="O28" s="102">
        <v>20</v>
      </c>
      <c r="P28" s="102">
        <v>21</v>
      </c>
      <c r="Q28" s="102"/>
      <c r="R28" s="102">
        <v>28</v>
      </c>
      <c r="S28" s="102">
        <v>16</v>
      </c>
      <c r="T28" s="102">
        <v>12</v>
      </c>
      <c r="U28" s="102"/>
      <c r="V28" s="102">
        <v>20</v>
      </c>
      <c r="W28" s="102">
        <v>12</v>
      </c>
      <c r="X28" s="102">
        <v>8</v>
      </c>
      <c r="Y28" s="102"/>
      <c r="Z28" s="102" t="s">
        <v>276</v>
      </c>
      <c r="AA28" s="102" t="s">
        <v>276</v>
      </c>
      <c r="AB28" s="102" t="s">
        <v>276</v>
      </c>
    </row>
    <row r="29" spans="1:30" x14ac:dyDescent="0.35">
      <c r="A29" s="113" t="s">
        <v>301</v>
      </c>
      <c r="B29" s="102">
        <f t="shared" si="8"/>
        <v>624</v>
      </c>
      <c r="C29" s="102">
        <f t="shared" si="8"/>
        <v>302</v>
      </c>
      <c r="D29" s="102">
        <f t="shared" si="8"/>
        <v>322</v>
      </c>
      <c r="E29" s="102"/>
      <c r="F29" s="102">
        <v>142</v>
      </c>
      <c r="G29" s="102">
        <v>61</v>
      </c>
      <c r="H29" s="102">
        <v>81</v>
      </c>
      <c r="I29" s="102"/>
      <c r="J29" s="102">
        <v>143</v>
      </c>
      <c r="K29" s="102">
        <v>64</v>
      </c>
      <c r="L29" s="102">
        <v>79</v>
      </c>
      <c r="M29" s="102"/>
      <c r="N29" s="102">
        <v>108</v>
      </c>
      <c r="O29" s="102">
        <v>57</v>
      </c>
      <c r="P29" s="102">
        <v>51</v>
      </c>
      <c r="Q29" s="102"/>
      <c r="R29" s="102">
        <v>116</v>
      </c>
      <c r="S29" s="102">
        <v>61</v>
      </c>
      <c r="T29" s="102">
        <v>55</v>
      </c>
      <c r="U29" s="102"/>
      <c r="V29" s="102">
        <v>115</v>
      </c>
      <c r="W29" s="102">
        <v>59</v>
      </c>
      <c r="X29" s="102">
        <v>56</v>
      </c>
      <c r="Y29" s="102"/>
      <c r="Z29" s="102" t="s">
        <v>276</v>
      </c>
      <c r="AA29" s="102" t="s">
        <v>276</v>
      </c>
      <c r="AB29" s="102" t="s">
        <v>276</v>
      </c>
    </row>
    <row r="30" spans="1:30" x14ac:dyDescent="0.35">
      <c r="A30" s="113" t="s">
        <v>302</v>
      </c>
      <c r="B30" s="102">
        <f t="shared" si="8"/>
        <v>245</v>
      </c>
      <c r="C30" s="102">
        <f t="shared" si="8"/>
        <v>117</v>
      </c>
      <c r="D30" s="102">
        <f t="shared" si="8"/>
        <v>128</v>
      </c>
      <c r="E30" s="102"/>
      <c r="F30" s="102">
        <v>48</v>
      </c>
      <c r="G30" s="102">
        <v>21</v>
      </c>
      <c r="H30" s="102">
        <v>27</v>
      </c>
      <c r="I30" s="102"/>
      <c r="J30" s="102">
        <v>53</v>
      </c>
      <c r="K30" s="102">
        <v>24</v>
      </c>
      <c r="L30" s="102">
        <v>29</v>
      </c>
      <c r="M30" s="102"/>
      <c r="N30" s="102">
        <v>55</v>
      </c>
      <c r="O30" s="102">
        <v>29</v>
      </c>
      <c r="P30" s="102">
        <v>26</v>
      </c>
      <c r="Q30" s="102"/>
      <c r="R30" s="102">
        <v>43</v>
      </c>
      <c r="S30" s="102">
        <v>18</v>
      </c>
      <c r="T30" s="102">
        <v>25</v>
      </c>
      <c r="U30" s="102"/>
      <c r="V30" s="102">
        <v>46</v>
      </c>
      <c r="W30" s="102">
        <v>25</v>
      </c>
      <c r="X30" s="102">
        <v>21</v>
      </c>
      <c r="Y30" s="102"/>
      <c r="Z30" s="102" t="s">
        <v>276</v>
      </c>
      <c r="AA30" s="102" t="s">
        <v>276</v>
      </c>
      <c r="AB30" s="102" t="s">
        <v>276</v>
      </c>
      <c r="AD30" s="107"/>
    </row>
    <row r="31" spans="1:30" x14ac:dyDescent="0.35">
      <c r="A31" s="113" t="s">
        <v>303</v>
      </c>
      <c r="B31" s="102">
        <f t="shared" si="8"/>
        <v>290</v>
      </c>
      <c r="C31" s="102">
        <f t="shared" si="8"/>
        <v>141</v>
      </c>
      <c r="D31" s="102">
        <f t="shared" si="8"/>
        <v>149</v>
      </c>
      <c r="E31" s="102"/>
      <c r="F31" s="102">
        <v>58</v>
      </c>
      <c r="G31" s="102">
        <v>27</v>
      </c>
      <c r="H31" s="102">
        <v>31</v>
      </c>
      <c r="I31" s="102"/>
      <c r="J31" s="102">
        <v>67</v>
      </c>
      <c r="K31" s="102">
        <v>28</v>
      </c>
      <c r="L31" s="102">
        <v>39</v>
      </c>
      <c r="M31" s="102"/>
      <c r="N31" s="102">
        <v>65</v>
      </c>
      <c r="O31" s="102">
        <v>35</v>
      </c>
      <c r="P31" s="102">
        <v>30</v>
      </c>
      <c r="Q31" s="102"/>
      <c r="R31" s="102">
        <v>46</v>
      </c>
      <c r="S31" s="102">
        <v>25</v>
      </c>
      <c r="T31" s="102">
        <v>21</v>
      </c>
      <c r="U31" s="102"/>
      <c r="V31" s="102">
        <v>54</v>
      </c>
      <c r="W31" s="102">
        <v>26</v>
      </c>
      <c r="X31" s="102">
        <v>28</v>
      </c>
      <c r="Y31" s="102"/>
      <c r="Z31" s="102" t="s">
        <v>276</v>
      </c>
      <c r="AA31" s="102" t="s">
        <v>276</v>
      </c>
      <c r="AB31" s="102" t="s">
        <v>276</v>
      </c>
      <c r="AD31" s="107"/>
    </row>
    <row r="32" spans="1:30" x14ac:dyDescent="0.35">
      <c r="A32" s="113" t="s">
        <v>304</v>
      </c>
      <c r="B32" s="102">
        <f t="shared" si="8"/>
        <v>100</v>
      </c>
      <c r="C32" s="102">
        <f t="shared" si="8"/>
        <v>52</v>
      </c>
      <c r="D32" s="102">
        <f t="shared" si="8"/>
        <v>48</v>
      </c>
      <c r="E32" s="102"/>
      <c r="F32" s="102">
        <v>28</v>
      </c>
      <c r="G32" s="102">
        <v>11</v>
      </c>
      <c r="H32" s="102">
        <v>17</v>
      </c>
      <c r="I32" s="102"/>
      <c r="J32" s="102">
        <v>17</v>
      </c>
      <c r="K32" s="102">
        <v>7</v>
      </c>
      <c r="L32" s="102">
        <v>10</v>
      </c>
      <c r="M32" s="102"/>
      <c r="N32" s="102">
        <v>18</v>
      </c>
      <c r="O32" s="102">
        <v>11</v>
      </c>
      <c r="P32" s="102">
        <v>7</v>
      </c>
      <c r="Q32" s="102"/>
      <c r="R32" s="102">
        <v>24</v>
      </c>
      <c r="S32" s="102">
        <v>14</v>
      </c>
      <c r="T32" s="102">
        <v>10</v>
      </c>
      <c r="U32" s="102"/>
      <c r="V32" s="102">
        <v>13</v>
      </c>
      <c r="W32" s="102">
        <v>9</v>
      </c>
      <c r="X32" s="102">
        <v>4</v>
      </c>
      <c r="Y32" s="102"/>
      <c r="Z32" s="102" t="s">
        <v>276</v>
      </c>
      <c r="AA32" s="102" t="s">
        <v>276</v>
      </c>
      <c r="AB32" s="102" t="s">
        <v>276</v>
      </c>
      <c r="AD32" s="107"/>
    </row>
    <row r="33" spans="1:30" x14ac:dyDescent="0.35">
      <c r="A33" s="113" t="s">
        <v>305</v>
      </c>
      <c r="B33" s="102">
        <f t="shared" si="8"/>
        <v>118</v>
      </c>
      <c r="C33" s="102">
        <f t="shared" si="8"/>
        <v>55</v>
      </c>
      <c r="D33" s="102">
        <f t="shared" si="8"/>
        <v>63</v>
      </c>
      <c r="E33" s="102"/>
      <c r="F33" s="102">
        <v>31</v>
      </c>
      <c r="G33" s="102">
        <v>14</v>
      </c>
      <c r="H33" s="102">
        <v>17</v>
      </c>
      <c r="I33" s="102"/>
      <c r="J33" s="102">
        <v>32</v>
      </c>
      <c r="K33" s="102">
        <v>15</v>
      </c>
      <c r="L33" s="102">
        <v>17</v>
      </c>
      <c r="M33" s="102"/>
      <c r="N33" s="102">
        <v>24</v>
      </c>
      <c r="O33" s="102">
        <v>12</v>
      </c>
      <c r="P33" s="102">
        <v>12</v>
      </c>
      <c r="Q33" s="102"/>
      <c r="R33" s="102">
        <v>16</v>
      </c>
      <c r="S33" s="102">
        <v>6</v>
      </c>
      <c r="T33" s="102">
        <v>10</v>
      </c>
      <c r="U33" s="102"/>
      <c r="V33" s="102">
        <v>15</v>
      </c>
      <c r="W33" s="102">
        <v>8</v>
      </c>
      <c r="X33" s="102">
        <v>7</v>
      </c>
      <c r="Y33" s="102"/>
      <c r="Z33" s="102" t="s">
        <v>276</v>
      </c>
      <c r="AA33" s="102" t="s">
        <v>276</v>
      </c>
      <c r="AB33" s="102" t="s">
        <v>276</v>
      </c>
      <c r="AD33" s="107"/>
    </row>
    <row r="34" spans="1:30" x14ac:dyDescent="0.35">
      <c r="A34" s="113" t="s">
        <v>306</v>
      </c>
      <c r="B34" s="102">
        <f t="shared" si="8"/>
        <v>595</v>
      </c>
      <c r="C34" s="102">
        <f t="shared" si="8"/>
        <v>290</v>
      </c>
      <c r="D34" s="102">
        <f t="shared" si="8"/>
        <v>305</v>
      </c>
      <c r="E34" s="102"/>
      <c r="F34" s="102">
        <v>143</v>
      </c>
      <c r="G34" s="102">
        <v>74</v>
      </c>
      <c r="H34" s="102">
        <v>69</v>
      </c>
      <c r="I34" s="102"/>
      <c r="J34" s="102">
        <v>128</v>
      </c>
      <c r="K34" s="102">
        <v>63</v>
      </c>
      <c r="L34" s="102">
        <v>65</v>
      </c>
      <c r="M34" s="102"/>
      <c r="N34" s="102">
        <v>109</v>
      </c>
      <c r="O34" s="102">
        <v>60</v>
      </c>
      <c r="P34" s="102">
        <v>49</v>
      </c>
      <c r="Q34" s="102"/>
      <c r="R34" s="102">
        <v>114</v>
      </c>
      <c r="S34" s="102">
        <v>55</v>
      </c>
      <c r="T34" s="102">
        <v>59</v>
      </c>
      <c r="U34" s="102"/>
      <c r="V34" s="102">
        <v>101</v>
      </c>
      <c r="W34" s="102">
        <v>38</v>
      </c>
      <c r="X34" s="102">
        <v>63</v>
      </c>
      <c r="Y34" s="102"/>
      <c r="Z34" s="102" t="s">
        <v>276</v>
      </c>
      <c r="AA34" s="102" t="s">
        <v>276</v>
      </c>
      <c r="AB34" s="102" t="s">
        <v>276</v>
      </c>
      <c r="AD34" s="107"/>
    </row>
    <row r="35" spans="1:30" ht="15" thickBot="1" x14ac:dyDescent="0.4">
      <c r="A35" s="117" t="s">
        <v>307</v>
      </c>
      <c r="B35" s="103">
        <f t="shared" si="8"/>
        <v>560</v>
      </c>
      <c r="C35" s="103">
        <f t="shared" si="8"/>
        <v>270</v>
      </c>
      <c r="D35" s="103">
        <f t="shared" si="8"/>
        <v>290</v>
      </c>
      <c r="E35" s="103"/>
      <c r="F35" s="103">
        <v>139</v>
      </c>
      <c r="G35" s="103">
        <v>78</v>
      </c>
      <c r="H35" s="103">
        <v>61</v>
      </c>
      <c r="I35" s="103"/>
      <c r="J35" s="103">
        <v>108</v>
      </c>
      <c r="K35" s="103">
        <v>47</v>
      </c>
      <c r="L35" s="103">
        <v>61</v>
      </c>
      <c r="M35" s="103"/>
      <c r="N35" s="103">
        <v>98</v>
      </c>
      <c r="O35" s="103">
        <v>48</v>
      </c>
      <c r="P35" s="103">
        <v>50</v>
      </c>
      <c r="Q35" s="103"/>
      <c r="R35" s="103">
        <v>119</v>
      </c>
      <c r="S35" s="103">
        <v>51</v>
      </c>
      <c r="T35" s="103">
        <v>68</v>
      </c>
      <c r="U35" s="103"/>
      <c r="V35" s="103">
        <v>96</v>
      </c>
      <c r="W35" s="103">
        <v>46</v>
      </c>
      <c r="X35" s="103">
        <v>50</v>
      </c>
      <c r="Y35" s="103"/>
      <c r="Z35" s="103" t="s">
        <v>276</v>
      </c>
      <c r="AA35" s="103" t="s">
        <v>276</v>
      </c>
      <c r="AB35" s="103" t="s">
        <v>276</v>
      </c>
      <c r="AD35" s="107"/>
    </row>
    <row r="36" spans="1:30" x14ac:dyDescent="0.35">
      <c r="A36" s="113" t="s">
        <v>341</v>
      </c>
      <c r="AD36" s="107"/>
    </row>
    <row r="37" spans="1:30" x14ac:dyDescent="0.35">
      <c r="AD37" s="107"/>
    </row>
    <row r="38" spans="1:30" x14ac:dyDescent="0.35">
      <c r="AD38" s="107"/>
    </row>
    <row r="39" spans="1:30" x14ac:dyDescent="0.35">
      <c r="AD39" s="107"/>
    </row>
    <row r="40" spans="1:30" x14ac:dyDescent="0.35">
      <c r="AD40" s="107"/>
    </row>
    <row r="41" spans="1:30" x14ac:dyDescent="0.35">
      <c r="AD41" s="107"/>
    </row>
    <row r="42" spans="1:30" x14ac:dyDescent="0.35">
      <c r="AD42" s="107"/>
    </row>
    <row r="43" spans="1:30" x14ac:dyDescent="0.35">
      <c r="AD43" s="107"/>
    </row>
    <row r="44" spans="1:30" x14ac:dyDescent="0.35">
      <c r="AD44" s="107"/>
    </row>
    <row r="45" spans="1:30" x14ac:dyDescent="0.35">
      <c r="AD45" s="107"/>
    </row>
  </sheetData>
  <mergeCells count="14">
    <mergeCell ref="AD2:AD3"/>
    <mergeCell ref="R7:T7"/>
    <mergeCell ref="V7:X7"/>
    <mergeCell ref="Z7:AB7"/>
    <mergeCell ref="A1:AB1"/>
    <mergeCell ref="A2:AB2"/>
    <mergeCell ref="A3:AB3"/>
    <mergeCell ref="A4:AB4"/>
    <mergeCell ref="A5:AB5"/>
    <mergeCell ref="A7:A8"/>
    <mergeCell ref="B7:D7"/>
    <mergeCell ref="F7:H7"/>
    <mergeCell ref="J7:L7"/>
    <mergeCell ref="N7:P7"/>
  </mergeCells>
  <hyperlinks>
    <hyperlink ref="AD2" location="INDICE!A1" display="INDICE" xr:uid="{3C84D7BD-1238-4C55-85A3-343C8D54F1BA}"/>
    <hyperlink ref="AD2:AD3" location="CONTENIDO!A1" display="Contenido" xr:uid="{DA739A2F-B7D7-488A-8F11-DB72E4AFEED8}"/>
  </hyperlinks>
  <pageMargins left="0.7" right="0.7" top="0.75" bottom="0.75" header="0.3" footer="0.3"/>
  <pageSetup paperSize="9" scale="64" orientation="landscape" r:id="rId1"/>
  <ignoredErrors>
    <ignoredError sqref="B14:D14 B20:D20 B23:D23 B27:D27" formula="1"/>
  </ignoredError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0FF36-291B-46D7-A274-EE0B8A1C18C9}">
  <sheetPr>
    <tabColor rgb="FFF2DAB1"/>
    <pageSetUpPr fitToPage="1"/>
  </sheetPr>
  <dimension ref="A1:AD45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J25" sqref="J25"/>
    </sheetView>
  </sheetViews>
  <sheetFormatPr baseColWidth="10" defaultColWidth="11.453125" defaultRowHeight="14.5" x14ac:dyDescent="0.35"/>
  <cols>
    <col min="1" max="1" width="18.54296875" style="113" customWidth="1"/>
    <col min="2" max="4" width="8.453125" customWidth="1"/>
    <col min="5" max="5" width="1.1796875" customWidth="1"/>
    <col min="6" max="8" width="8.453125" customWidth="1"/>
    <col min="9" max="9" width="1.453125" customWidth="1"/>
    <col min="10" max="12" width="8.453125" customWidth="1"/>
    <col min="13" max="13" width="1.81640625" customWidth="1"/>
    <col min="14" max="16" width="8.453125" customWidth="1"/>
    <col min="17" max="17" width="1.453125" customWidth="1"/>
    <col min="18" max="20" width="8.453125" customWidth="1"/>
    <col min="21" max="21" width="1.453125" customWidth="1"/>
    <col min="22" max="24" width="8.453125" customWidth="1"/>
    <col min="25" max="25" width="1.1796875" customWidth="1"/>
    <col min="26" max="28" width="8.453125" customWidth="1"/>
  </cols>
  <sheetData>
    <row r="1" spans="1:30" x14ac:dyDescent="0.35">
      <c r="A1" s="230" t="s">
        <v>350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340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320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D5" s="36"/>
    </row>
    <row r="6" spans="1:30" x14ac:dyDescent="0.35">
      <c r="A6" s="124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D6" s="36"/>
    </row>
    <row r="7" spans="1:30" x14ac:dyDescent="0.35">
      <c r="A7" s="235" t="s">
        <v>281</v>
      </c>
      <c r="B7" s="229" t="s">
        <v>214</v>
      </c>
      <c r="C7" s="229"/>
      <c r="D7" s="229"/>
      <c r="E7" s="16"/>
      <c r="F7" s="229" t="s">
        <v>242</v>
      </c>
      <c r="G7" s="229"/>
      <c r="H7" s="229"/>
      <c r="I7" s="16"/>
      <c r="J7" s="229" t="s">
        <v>243</v>
      </c>
      <c r="K7" s="229"/>
      <c r="L7" s="229"/>
      <c r="M7" s="16"/>
      <c r="N7" s="229" t="s">
        <v>244</v>
      </c>
      <c r="O7" s="229"/>
      <c r="P7" s="229"/>
      <c r="Q7" s="16"/>
      <c r="R7" s="229" t="s">
        <v>246</v>
      </c>
      <c r="S7" s="229"/>
      <c r="T7" s="229"/>
      <c r="U7" s="16"/>
      <c r="V7" s="229" t="s">
        <v>247</v>
      </c>
      <c r="W7" s="229"/>
      <c r="X7" s="229"/>
      <c r="Y7" s="16"/>
      <c r="Z7" s="229" t="s">
        <v>248</v>
      </c>
      <c r="AA7" s="229"/>
      <c r="AB7" s="229"/>
      <c r="AD7" s="36"/>
    </row>
    <row r="8" spans="1:30" x14ac:dyDescent="0.35">
      <c r="A8" s="235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D8" s="36"/>
    </row>
    <row r="9" spans="1:30" s="22" customFormat="1" x14ac:dyDescent="0.35">
      <c r="A9" s="128"/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D9" s="107"/>
    </row>
    <row r="10" spans="1:30" s="22" customFormat="1" x14ac:dyDescent="0.35">
      <c r="A10" s="128" t="s">
        <v>214</v>
      </c>
      <c r="B10" s="75">
        <v>98.878743608473343</v>
      </c>
      <c r="C10" s="75">
        <v>98.707110890104417</v>
      </c>
      <c r="D10" s="75">
        <v>99.060362324287752</v>
      </c>
      <c r="E10" s="75"/>
      <c r="F10" s="75">
        <v>98.890473926137261</v>
      </c>
      <c r="G10" s="75">
        <v>98.876404494382015</v>
      </c>
      <c r="H10" s="75">
        <v>98.905835543766571</v>
      </c>
      <c r="I10" s="75"/>
      <c r="J10" s="75">
        <v>98.564102564102569</v>
      </c>
      <c r="K10" s="75">
        <v>98.299433144381467</v>
      </c>
      <c r="L10" s="75">
        <v>98.84251139950895</v>
      </c>
      <c r="M10" s="75"/>
      <c r="N10" s="75">
        <v>98.733490139316089</v>
      </c>
      <c r="O10" s="75">
        <v>98.565279770444761</v>
      </c>
      <c r="P10" s="75">
        <v>98.904709748083235</v>
      </c>
      <c r="Q10" s="75"/>
      <c r="R10" s="75">
        <v>98.783701601459555</v>
      </c>
      <c r="S10" s="75">
        <v>98.515044939429458</v>
      </c>
      <c r="T10" s="75">
        <v>99.073294018534114</v>
      </c>
      <c r="U10" s="75"/>
      <c r="V10" s="75">
        <v>99.502595155709344</v>
      </c>
      <c r="W10" s="75">
        <v>99.322607959356475</v>
      </c>
      <c r="X10" s="75">
        <v>99.690539345711755</v>
      </c>
      <c r="Y10" s="75"/>
      <c r="Z10" s="75">
        <v>100</v>
      </c>
      <c r="AA10" s="75">
        <v>100</v>
      </c>
      <c r="AB10" s="75">
        <v>100</v>
      </c>
      <c r="AD10" s="107"/>
    </row>
    <row r="11" spans="1:30" s="22" customFormat="1" x14ac:dyDescent="0.35">
      <c r="A11" s="128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D11" s="107"/>
    </row>
    <row r="12" spans="1:30" x14ac:dyDescent="0.35">
      <c r="A12" s="113" t="s">
        <v>282</v>
      </c>
      <c r="B12" s="63">
        <v>98.669751301330251</v>
      </c>
      <c r="C12" s="63">
        <v>98.590785907859086</v>
      </c>
      <c r="D12" s="63">
        <v>98.760074395536265</v>
      </c>
      <c r="E12" s="63"/>
      <c r="F12" s="63">
        <v>98.318240620957312</v>
      </c>
      <c r="G12" s="63">
        <v>97.85202863961814</v>
      </c>
      <c r="H12" s="63">
        <v>98.870056497175142</v>
      </c>
      <c r="I12" s="63"/>
      <c r="J12" s="63">
        <v>98.67899603698811</v>
      </c>
      <c r="K12" s="63">
        <v>98.783454987834546</v>
      </c>
      <c r="L12" s="63">
        <v>98.554913294797686</v>
      </c>
      <c r="M12" s="63"/>
      <c r="N12" s="63">
        <v>98.953662182361739</v>
      </c>
      <c r="O12" s="63">
        <v>99.421965317919074</v>
      </c>
      <c r="P12" s="63">
        <v>98.452012383900936</v>
      </c>
      <c r="Q12" s="63"/>
      <c r="R12" s="63">
        <v>98.330550918196991</v>
      </c>
      <c r="S12" s="63">
        <v>97.805642633228842</v>
      </c>
      <c r="T12" s="63">
        <v>98.928571428571431</v>
      </c>
      <c r="U12" s="63"/>
      <c r="V12" s="63">
        <v>99.090909090909093</v>
      </c>
      <c r="W12" s="63">
        <v>99.142857142857139</v>
      </c>
      <c r="X12" s="63">
        <v>99.032258064516128</v>
      </c>
      <c r="Y12" s="63"/>
      <c r="Z12" s="63" t="s">
        <v>276</v>
      </c>
      <c r="AA12" s="63" t="s">
        <v>276</v>
      </c>
      <c r="AB12" s="63" t="s">
        <v>276</v>
      </c>
      <c r="AD12" s="22"/>
    </row>
    <row r="13" spans="1:30" x14ac:dyDescent="0.35">
      <c r="A13" s="113" t="s">
        <v>283</v>
      </c>
      <c r="B13" s="63">
        <v>99.118694918432411</v>
      </c>
      <c r="C13" s="63">
        <v>98.782670963122087</v>
      </c>
      <c r="D13" s="63">
        <v>99.488188976377955</v>
      </c>
      <c r="E13" s="63"/>
      <c r="F13" s="63">
        <v>99.393939393939391</v>
      </c>
      <c r="G13" s="63">
        <v>99.180327868852459</v>
      </c>
      <c r="H13" s="63">
        <v>99.633027522935777</v>
      </c>
      <c r="I13" s="63"/>
      <c r="J13" s="63">
        <v>98.888888888888886</v>
      </c>
      <c r="K13" s="63">
        <v>98.389982110912342</v>
      </c>
      <c r="L13" s="63">
        <v>99.424184261036459</v>
      </c>
      <c r="M13" s="63"/>
      <c r="N13" s="63">
        <v>98.724954462659369</v>
      </c>
      <c r="O13" s="63">
        <v>98.103448275862064</v>
      </c>
      <c r="P13" s="63">
        <v>99.420849420849422</v>
      </c>
      <c r="Q13" s="63"/>
      <c r="R13" s="63">
        <v>98.955365622032289</v>
      </c>
      <c r="S13" s="63">
        <v>98.563734290843811</v>
      </c>
      <c r="T13" s="63">
        <v>99.395161290322577</v>
      </c>
      <c r="U13" s="63"/>
      <c r="V13" s="63">
        <v>99.683210137275609</v>
      </c>
      <c r="W13" s="63">
        <v>99.794661190965101</v>
      </c>
      <c r="X13" s="63">
        <v>99.565217391304344</v>
      </c>
      <c r="Y13" s="63"/>
      <c r="Z13" s="63" t="s">
        <v>276</v>
      </c>
      <c r="AA13" s="63" t="s">
        <v>276</v>
      </c>
      <c r="AB13" s="63" t="s">
        <v>276</v>
      </c>
    </row>
    <row r="14" spans="1:30" x14ac:dyDescent="0.35">
      <c r="A14" s="113" t="s">
        <v>284</v>
      </c>
      <c r="B14" s="63">
        <v>99.229952203929898</v>
      </c>
      <c r="C14" s="63">
        <v>99.153886832363824</v>
      </c>
      <c r="D14" s="63">
        <v>99.306666666666672</v>
      </c>
      <c r="E14" s="63"/>
      <c r="F14" s="63">
        <v>99.188876013904974</v>
      </c>
      <c r="G14" s="63">
        <v>99.77827050997783</v>
      </c>
      <c r="H14" s="63">
        <v>98.543689320388353</v>
      </c>
      <c r="I14" s="63"/>
      <c r="J14" s="63">
        <v>99.631449631449627</v>
      </c>
      <c r="K14" s="63">
        <v>99.52153110047847</v>
      </c>
      <c r="L14" s="63">
        <v>99.747474747474755</v>
      </c>
      <c r="M14" s="63"/>
      <c r="N14" s="63">
        <v>98.641975308641975</v>
      </c>
      <c r="O14" s="63">
        <v>97.953964194373398</v>
      </c>
      <c r="P14" s="63">
        <v>99.28400954653938</v>
      </c>
      <c r="Q14" s="63"/>
      <c r="R14" s="63">
        <v>99.134199134199136</v>
      </c>
      <c r="S14" s="63">
        <v>99.115044247787608</v>
      </c>
      <c r="T14" s="63">
        <v>99.152542372881356</v>
      </c>
      <c r="U14" s="63"/>
      <c r="V14" s="63">
        <v>99.656946826758158</v>
      </c>
      <c r="W14" s="63">
        <v>99.312714776632305</v>
      </c>
      <c r="X14" s="63">
        <v>100</v>
      </c>
      <c r="Y14" s="63"/>
      <c r="Z14" s="63">
        <v>100</v>
      </c>
      <c r="AA14" s="63">
        <v>100</v>
      </c>
      <c r="AB14" s="63">
        <v>100</v>
      </c>
    </row>
    <row r="15" spans="1:30" x14ac:dyDescent="0.35">
      <c r="A15" s="113" t="s">
        <v>285</v>
      </c>
      <c r="B15" s="63">
        <v>95.045045045045043</v>
      </c>
      <c r="C15" s="63">
        <v>93.243243243243242</v>
      </c>
      <c r="D15" s="63">
        <v>96.846846846846844</v>
      </c>
      <c r="E15" s="63"/>
      <c r="F15" s="63">
        <v>89.887640449438194</v>
      </c>
      <c r="G15" s="63">
        <v>83.673469387755105</v>
      </c>
      <c r="H15" s="63">
        <v>97.5</v>
      </c>
      <c r="I15" s="63"/>
      <c r="J15" s="63">
        <v>89.473684210526315</v>
      </c>
      <c r="K15" s="63">
        <v>89.090909090909093</v>
      </c>
      <c r="L15" s="63">
        <v>90</v>
      </c>
      <c r="M15" s="63"/>
      <c r="N15" s="63">
        <v>96.511627906976756</v>
      </c>
      <c r="O15" s="63">
        <v>97.368421052631575</v>
      </c>
      <c r="P15" s="63">
        <v>95.833333333333343</v>
      </c>
      <c r="Q15" s="63"/>
      <c r="R15" s="63">
        <v>100</v>
      </c>
      <c r="S15" s="63">
        <v>100</v>
      </c>
      <c r="T15" s="63">
        <v>100</v>
      </c>
      <c r="U15" s="63"/>
      <c r="V15" s="63">
        <v>100</v>
      </c>
      <c r="W15" s="63">
        <v>100</v>
      </c>
      <c r="X15" s="63">
        <v>100</v>
      </c>
      <c r="Y15" s="63"/>
      <c r="Z15" s="63" t="s">
        <v>276</v>
      </c>
      <c r="AA15" s="63" t="s">
        <v>276</v>
      </c>
      <c r="AB15" s="63" t="s">
        <v>276</v>
      </c>
    </row>
    <row r="16" spans="1:30" x14ac:dyDescent="0.35">
      <c r="A16" s="113" t="s">
        <v>286</v>
      </c>
      <c r="B16" s="63">
        <v>100</v>
      </c>
      <c r="C16" s="63">
        <v>100</v>
      </c>
      <c r="D16" s="63">
        <v>100</v>
      </c>
      <c r="E16" s="63"/>
      <c r="F16" s="63">
        <v>100</v>
      </c>
      <c r="G16" s="63">
        <v>100</v>
      </c>
      <c r="H16" s="63">
        <v>100</v>
      </c>
      <c r="I16" s="63"/>
      <c r="J16" s="63">
        <v>100</v>
      </c>
      <c r="K16" s="63">
        <v>100</v>
      </c>
      <c r="L16" s="63">
        <v>100</v>
      </c>
      <c r="M16" s="63"/>
      <c r="N16" s="63">
        <v>100</v>
      </c>
      <c r="O16" s="63">
        <v>100</v>
      </c>
      <c r="P16" s="63">
        <v>100</v>
      </c>
      <c r="Q16" s="63"/>
      <c r="R16" s="63">
        <v>100</v>
      </c>
      <c r="S16" s="63">
        <v>100</v>
      </c>
      <c r="T16" s="63">
        <v>100</v>
      </c>
      <c r="U16" s="63"/>
      <c r="V16" s="63">
        <v>100</v>
      </c>
      <c r="W16" s="63">
        <v>100</v>
      </c>
      <c r="X16" s="63">
        <v>100</v>
      </c>
      <c r="Y16" s="63"/>
      <c r="Z16" s="63" t="s">
        <v>276</v>
      </c>
      <c r="AA16" s="63" t="s">
        <v>276</v>
      </c>
      <c r="AB16" s="63" t="s">
        <v>276</v>
      </c>
    </row>
    <row r="17" spans="1:30" x14ac:dyDescent="0.35">
      <c r="A17" s="113" t="s">
        <v>287</v>
      </c>
      <c r="B17" s="63">
        <v>100</v>
      </c>
      <c r="C17" s="63">
        <v>100</v>
      </c>
      <c r="D17" s="63">
        <v>100</v>
      </c>
      <c r="E17" s="63"/>
      <c r="F17" s="63">
        <v>100</v>
      </c>
      <c r="G17" s="63">
        <v>100</v>
      </c>
      <c r="H17" s="63">
        <v>100</v>
      </c>
      <c r="I17" s="63"/>
      <c r="J17" s="63">
        <v>100</v>
      </c>
      <c r="K17" s="63">
        <v>100</v>
      </c>
      <c r="L17" s="63">
        <v>100</v>
      </c>
      <c r="M17" s="63"/>
      <c r="N17" s="63">
        <v>100</v>
      </c>
      <c r="O17" s="63">
        <v>100</v>
      </c>
      <c r="P17" s="63">
        <v>100</v>
      </c>
      <c r="Q17" s="63"/>
      <c r="R17" s="63">
        <v>100</v>
      </c>
      <c r="S17" s="63">
        <v>100</v>
      </c>
      <c r="T17" s="63">
        <v>100</v>
      </c>
      <c r="U17" s="63"/>
      <c r="V17" s="63">
        <v>100</v>
      </c>
      <c r="W17" s="63">
        <v>100</v>
      </c>
      <c r="X17" s="63">
        <v>100</v>
      </c>
      <c r="Y17" s="63"/>
      <c r="Z17" s="63" t="s">
        <v>276</v>
      </c>
      <c r="AA17" s="63" t="s">
        <v>276</v>
      </c>
      <c r="AB17" s="63" t="s">
        <v>276</v>
      </c>
    </row>
    <row r="18" spans="1:30" x14ac:dyDescent="0.35">
      <c r="A18" s="113" t="s">
        <v>289</v>
      </c>
      <c r="B18" s="63">
        <v>99.313276651406142</v>
      </c>
      <c r="C18" s="63">
        <v>99.348109517601046</v>
      </c>
      <c r="D18" s="63">
        <v>99.278215223097106</v>
      </c>
      <c r="E18" s="63"/>
      <c r="F18" s="63">
        <v>99.023709902370996</v>
      </c>
      <c r="G18" s="63">
        <v>99.720670391061446</v>
      </c>
      <c r="H18" s="63">
        <v>98.328690807799447</v>
      </c>
      <c r="I18" s="63"/>
      <c r="J18" s="63">
        <v>99.246987951807228</v>
      </c>
      <c r="K18" s="63">
        <v>99.690402476780179</v>
      </c>
      <c r="L18" s="63">
        <v>98.826979472140764</v>
      </c>
      <c r="M18" s="63"/>
      <c r="N18" s="63">
        <v>99.832495812395308</v>
      </c>
      <c r="O18" s="63">
        <v>99.651567944250871</v>
      </c>
      <c r="P18" s="63">
        <v>100</v>
      </c>
      <c r="Q18" s="63"/>
      <c r="R18" s="63">
        <v>98.91696750902527</v>
      </c>
      <c r="S18" s="63">
        <v>98.322147651006702</v>
      </c>
      <c r="T18" s="63">
        <v>99.609375</v>
      </c>
      <c r="U18" s="63"/>
      <c r="V18" s="63">
        <v>99.619771863117862</v>
      </c>
      <c r="W18" s="63">
        <v>99.253731343283576</v>
      </c>
      <c r="X18" s="63">
        <v>100</v>
      </c>
      <c r="Y18" s="63"/>
      <c r="Z18" s="63" t="s">
        <v>276</v>
      </c>
      <c r="AA18" s="63" t="s">
        <v>276</v>
      </c>
      <c r="AB18" s="63" t="s">
        <v>276</v>
      </c>
    </row>
    <row r="19" spans="1:30" x14ac:dyDescent="0.35">
      <c r="A19" s="113" t="s">
        <v>290</v>
      </c>
      <c r="B19" s="63">
        <v>99.480519480519476</v>
      </c>
      <c r="C19" s="63">
        <v>99.53051643192488</v>
      </c>
      <c r="D19" s="63">
        <v>99.418604651162795</v>
      </c>
      <c r="E19" s="63"/>
      <c r="F19" s="63">
        <v>100</v>
      </c>
      <c r="G19" s="63">
        <v>100</v>
      </c>
      <c r="H19" s="63">
        <v>100</v>
      </c>
      <c r="I19" s="63"/>
      <c r="J19" s="63">
        <v>97.5</v>
      </c>
      <c r="K19" s="63">
        <v>97.872340425531917</v>
      </c>
      <c r="L19" s="63">
        <v>96.969696969696969</v>
      </c>
      <c r="M19" s="63"/>
      <c r="N19" s="63">
        <v>100</v>
      </c>
      <c r="O19" s="63">
        <v>100</v>
      </c>
      <c r="P19" s="63">
        <v>100</v>
      </c>
      <c r="Q19" s="63"/>
      <c r="R19" s="63">
        <v>100</v>
      </c>
      <c r="S19" s="63">
        <v>100</v>
      </c>
      <c r="T19" s="63">
        <v>100</v>
      </c>
      <c r="U19" s="63"/>
      <c r="V19" s="63">
        <v>100</v>
      </c>
      <c r="W19" s="63">
        <v>100</v>
      </c>
      <c r="X19" s="63">
        <v>100</v>
      </c>
      <c r="Y19" s="63"/>
      <c r="Z19" s="63" t="s">
        <v>276</v>
      </c>
      <c r="AA19" s="63" t="s">
        <v>276</v>
      </c>
      <c r="AB19" s="63" t="s">
        <v>276</v>
      </c>
    </row>
    <row r="20" spans="1:30" x14ac:dyDescent="0.35">
      <c r="A20" s="113" t="s">
        <v>291</v>
      </c>
      <c r="B20" s="63">
        <v>98.09264305177112</v>
      </c>
      <c r="C20" s="63">
        <v>97.826086956521735</v>
      </c>
      <c r="D20" s="63">
        <v>98.360655737704917</v>
      </c>
      <c r="E20" s="63"/>
      <c r="F20" s="63">
        <v>98.342541436464089</v>
      </c>
      <c r="G20" s="63">
        <v>98.979591836734699</v>
      </c>
      <c r="H20" s="63">
        <v>97.590361445783131</v>
      </c>
      <c r="I20" s="63"/>
      <c r="J20" s="63">
        <v>95.652173913043484</v>
      </c>
      <c r="K20" s="63">
        <v>95.890410958904098</v>
      </c>
      <c r="L20" s="63">
        <v>95.384615384615387</v>
      </c>
      <c r="M20" s="63"/>
      <c r="N20" s="63">
        <v>99.253731343283576</v>
      </c>
      <c r="O20" s="63">
        <v>100</v>
      </c>
      <c r="P20" s="63">
        <v>98.630136986301366</v>
      </c>
      <c r="Q20" s="63"/>
      <c r="R20" s="63">
        <v>96.825396825396822</v>
      </c>
      <c r="S20" s="63">
        <v>93.75</v>
      </c>
      <c r="T20" s="63">
        <v>100</v>
      </c>
      <c r="U20" s="63"/>
      <c r="V20" s="63">
        <v>100</v>
      </c>
      <c r="W20" s="63">
        <v>100</v>
      </c>
      <c r="X20" s="63">
        <v>100</v>
      </c>
      <c r="Y20" s="63"/>
      <c r="Z20" s="63">
        <v>100</v>
      </c>
      <c r="AA20" s="63">
        <v>100</v>
      </c>
      <c r="AB20" s="63">
        <v>100</v>
      </c>
    </row>
    <row r="21" spans="1:30" x14ac:dyDescent="0.35">
      <c r="A21" s="113" t="s">
        <v>293</v>
      </c>
      <c r="B21" s="63">
        <v>98.836363636363629</v>
      </c>
      <c r="C21" s="63">
        <v>98.659517426273453</v>
      </c>
      <c r="D21" s="63">
        <v>99.046104928457865</v>
      </c>
      <c r="E21" s="63"/>
      <c r="F21" s="63">
        <v>98.730158730158735</v>
      </c>
      <c r="G21" s="63">
        <v>98.952879581151834</v>
      </c>
      <c r="H21" s="63">
        <v>98.387096774193552</v>
      </c>
      <c r="I21" s="63"/>
      <c r="J21" s="63">
        <v>99.01315789473685</v>
      </c>
      <c r="K21" s="63">
        <v>98.064516129032256</v>
      </c>
      <c r="L21" s="63">
        <v>100</v>
      </c>
      <c r="M21" s="63"/>
      <c r="N21" s="63">
        <v>99.315068493150676</v>
      </c>
      <c r="O21" s="63">
        <v>99.346405228758172</v>
      </c>
      <c r="P21" s="63">
        <v>99.280575539568346</v>
      </c>
      <c r="Q21" s="63"/>
      <c r="R21" s="63">
        <v>98.031496062992133</v>
      </c>
      <c r="S21" s="63">
        <v>98.449612403100772</v>
      </c>
      <c r="T21" s="63">
        <v>97.6</v>
      </c>
      <c r="U21" s="63"/>
      <c r="V21" s="63">
        <v>99.047619047619051</v>
      </c>
      <c r="W21" s="63">
        <v>98.305084745762713</v>
      </c>
      <c r="X21" s="63">
        <v>100</v>
      </c>
      <c r="Y21" s="63"/>
      <c r="Z21" s="63" t="s">
        <v>276</v>
      </c>
      <c r="AA21" s="63" t="s">
        <v>276</v>
      </c>
      <c r="AB21" s="63" t="s">
        <v>276</v>
      </c>
    </row>
    <row r="22" spans="1:30" x14ac:dyDescent="0.35">
      <c r="A22" s="113" t="s">
        <v>294</v>
      </c>
      <c r="B22" s="63">
        <v>99.574468085106389</v>
      </c>
      <c r="C22" s="63">
        <v>100</v>
      </c>
      <c r="D22" s="63">
        <v>99.224806201550393</v>
      </c>
      <c r="E22" s="63"/>
      <c r="F22" s="63">
        <v>100</v>
      </c>
      <c r="G22" s="63">
        <v>100</v>
      </c>
      <c r="H22" s="63">
        <v>100</v>
      </c>
      <c r="I22" s="63"/>
      <c r="J22" s="63">
        <v>100</v>
      </c>
      <c r="K22" s="63">
        <v>100</v>
      </c>
      <c r="L22" s="63">
        <v>100</v>
      </c>
      <c r="M22" s="63"/>
      <c r="N22" s="63">
        <v>100</v>
      </c>
      <c r="O22" s="63">
        <v>100</v>
      </c>
      <c r="P22" s="63">
        <v>100</v>
      </c>
      <c r="Q22" s="63"/>
      <c r="R22" s="63">
        <v>97.826086956521735</v>
      </c>
      <c r="S22" s="63">
        <v>100</v>
      </c>
      <c r="T22" s="63">
        <v>95.833333333333343</v>
      </c>
      <c r="U22" s="63"/>
      <c r="V22" s="63">
        <v>100</v>
      </c>
      <c r="W22" s="63">
        <v>100</v>
      </c>
      <c r="X22" s="63">
        <v>100</v>
      </c>
      <c r="Y22" s="63"/>
      <c r="Z22" s="63" t="s">
        <v>276</v>
      </c>
      <c r="AA22" s="63" t="s">
        <v>276</v>
      </c>
      <c r="AB22" s="63" t="s">
        <v>276</v>
      </c>
    </row>
    <row r="23" spans="1:30" x14ac:dyDescent="0.35">
      <c r="A23" s="113" t="s">
        <v>295</v>
      </c>
      <c r="B23" s="63">
        <v>99.203187250996024</v>
      </c>
      <c r="C23" s="63">
        <v>98.856831790963525</v>
      </c>
      <c r="D23" s="63">
        <v>99.582587954680974</v>
      </c>
      <c r="E23" s="63"/>
      <c r="F23" s="63">
        <v>99.651567944250871</v>
      </c>
      <c r="G23" s="63">
        <v>99.307159353348723</v>
      </c>
      <c r="H23" s="63">
        <v>100</v>
      </c>
      <c r="I23" s="63"/>
      <c r="J23" s="63">
        <v>98.777173913043484</v>
      </c>
      <c r="K23" s="63">
        <v>98.191214470284237</v>
      </c>
      <c r="L23" s="63">
        <v>99.42693409742121</v>
      </c>
      <c r="M23" s="63"/>
      <c r="N23" s="63">
        <v>98.548621190130632</v>
      </c>
      <c r="O23" s="63">
        <v>97.941176470588232</v>
      </c>
      <c r="P23" s="63">
        <v>99.140401146131808</v>
      </c>
      <c r="Q23" s="63"/>
      <c r="R23" s="63">
        <v>99.46996466431095</v>
      </c>
      <c r="S23" s="63">
        <v>99.369085173501588</v>
      </c>
      <c r="T23" s="63">
        <v>99.598393574297177</v>
      </c>
      <c r="U23" s="63"/>
      <c r="V23" s="63">
        <v>99.484536082474222</v>
      </c>
      <c r="W23" s="63">
        <v>99.356913183279744</v>
      </c>
      <c r="X23" s="63">
        <v>99.630996309963109</v>
      </c>
      <c r="Y23" s="63"/>
      <c r="Z23" s="63">
        <v>100</v>
      </c>
      <c r="AA23" s="63">
        <v>100</v>
      </c>
      <c r="AB23" s="63">
        <v>100</v>
      </c>
    </row>
    <row r="24" spans="1:30" x14ac:dyDescent="0.35">
      <c r="A24" s="113" t="s">
        <v>296</v>
      </c>
      <c r="B24" s="63">
        <v>100</v>
      </c>
      <c r="C24" s="63">
        <v>100</v>
      </c>
      <c r="D24" s="63">
        <v>100</v>
      </c>
      <c r="E24" s="63"/>
      <c r="F24" s="63">
        <v>100</v>
      </c>
      <c r="G24" s="63">
        <v>100</v>
      </c>
      <c r="H24" s="63">
        <v>100</v>
      </c>
      <c r="I24" s="63"/>
      <c r="J24" s="63">
        <v>100</v>
      </c>
      <c r="K24" s="63">
        <v>100</v>
      </c>
      <c r="L24" s="63">
        <v>100</v>
      </c>
      <c r="M24" s="63"/>
      <c r="N24" s="63">
        <v>100</v>
      </c>
      <c r="O24" s="63">
        <v>100</v>
      </c>
      <c r="P24" s="63">
        <v>100</v>
      </c>
      <c r="Q24" s="63"/>
      <c r="R24" s="63">
        <v>100</v>
      </c>
      <c r="S24" s="63">
        <v>100</v>
      </c>
      <c r="T24" s="63">
        <v>100</v>
      </c>
      <c r="U24" s="63"/>
      <c r="V24" s="63">
        <v>100</v>
      </c>
      <c r="W24" s="63">
        <v>100</v>
      </c>
      <c r="X24" s="63">
        <v>100</v>
      </c>
      <c r="Y24" s="63"/>
      <c r="Z24" s="63" t="s">
        <v>276</v>
      </c>
      <c r="AA24" s="63" t="s">
        <v>276</v>
      </c>
      <c r="AB24" s="63" t="s">
        <v>276</v>
      </c>
    </row>
    <row r="25" spans="1:30" x14ac:dyDescent="0.35">
      <c r="A25" s="113" t="s">
        <v>297</v>
      </c>
      <c r="B25" s="63">
        <v>99.116347569955821</v>
      </c>
      <c r="C25" s="63">
        <v>98.80952380952381</v>
      </c>
      <c r="D25" s="63">
        <v>99.416909620991262</v>
      </c>
      <c r="E25" s="63"/>
      <c r="F25" s="63">
        <v>100</v>
      </c>
      <c r="G25" s="63">
        <v>100</v>
      </c>
      <c r="H25" s="63">
        <v>100</v>
      </c>
      <c r="I25" s="63"/>
      <c r="J25" s="63">
        <v>99.280575539568346</v>
      </c>
      <c r="K25" s="63">
        <v>100</v>
      </c>
      <c r="L25" s="63">
        <v>98.461538461538467</v>
      </c>
      <c r="M25" s="63"/>
      <c r="N25" s="63">
        <v>97.810218978102199</v>
      </c>
      <c r="O25" s="63">
        <v>97.297297297297305</v>
      </c>
      <c r="P25" s="63">
        <v>98.412698412698404</v>
      </c>
      <c r="Q25" s="63"/>
      <c r="R25" s="63">
        <v>98.412698412698404</v>
      </c>
      <c r="S25" s="63">
        <v>96.875</v>
      </c>
      <c r="T25" s="63">
        <v>100</v>
      </c>
      <c r="U25" s="63"/>
      <c r="V25" s="63">
        <v>100</v>
      </c>
      <c r="W25" s="63">
        <v>100</v>
      </c>
      <c r="X25" s="63">
        <v>100</v>
      </c>
      <c r="Y25" s="63"/>
      <c r="Z25" s="63" t="s">
        <v>276</v>
      </c>
      <c r="AA25" s="63" t="s">
        <v>276</v>
      </c>
      <c r="AB25" s="63" t="s">
        <v>276</v>
      </c>
    </row>
    <row r="26" spans="1:30" x14ac:dyDescent="0.35">
      <c r="A26" s="113" t="s">
        <v>298</v>
      </c>
      <c r="B26" s="63">
        <v>100</v>
      </c>
      <c r="C26" s="63">
        <v>100</v>
      </c>
      <c r="D26" s="63">
        <v>100</v>
      </c>
      <c r="E26" s="63"/>
      <c r="F26" s="63">
        <v>100</v>
      </c>
      <c r="G26" s="63">
        <v>100</v>
      </c>
      <c r="H26" s="63">
        <v>100</v>
      </c>
      <c r="I26" s="63"/>
      <c r="J26" s="63">
        <v>100</v>
      </c>
      <c r="K26" s="63">
        <v>100</v>
      </c>
      <c r="L26" s="63">
        <v>100</v>
      </c>
      <c r="M26" s="63"/>
      <c r="N26" s="63">
        <v>100</v>
      </c>
      <c r="O26" s="63">
        <v>100</v>
      </c>
      <c r="P26" s="63">
        <v>100</v>
      </c>
      <c r="Q26" s="63"/>
      <c r="R26" s="63">
        <v>100</v>
      </c>
      <c r="S26" s="63">
        <v>100</v>
      </c>
      <c r="T26" s="63">
        <v>100</v>
      </c>
      <c r="U26" s="63"/>
      <c r="V26" s="63">
        <v>100</v>
      </c>
      <c r="W26" s="63">
        <v>100</v>
      </c>
      <c r="X26" s="63">
        <v>100</v>
      </c>
      <c r="Y26" s="63"/>
      <c r="Z26" s="63" t="s">
        <v>276</v>
      </c>
      <c r="AA26" s="63" t="s">
        <v>276</v>
      </c>
      <c r="AB26" s="63" t="s">
        <v>276</v>
      </c>
    </row>
    <row r="27" spans="1:30" x14ac:dyDescent="0.35">
      <c r="A27" s="113" t="s">
        <v>299</v>
      </c>
      <c r="B27" s="63">
        <v>99.396984924623112</v>
      </c>
      <c r="C27" s="63">
        <v>99.40357852882704</v>
      </c>
      <c r="D27" s="63">
        <v>99.390243902439025</v>
      </c>
      <c r="E27" s="63"/>
      <c r="F27" s="63">
        <v>99.163179916317986</v>
      </c>
      <c r="G27" s="63">
        <v>100</v>
      </c>
      <c r="H27" s="63">
        <v>98.214285714285708</v>
      </c>
      <c r="I27" s="63"/>
      <c r="J27" s="63">
        <v>99.134199134199136</v>
      </c>
      <c r="K27" s="63">
        <v>98.214285714285708</v>
      </c>
      <c r="L27" s="63">
        <v>100</v>
      </c>
      <c r="M27" s="63"/>
      <c r="N27" s="63">
        <v>99.523809523809518</v>
      </c>
      <c r="O27" s="63">
        <v>99.065420560747668</v>
      </c>
      <c r="P27" s="63">
        <v>100</v>
      </c>
      <c r="Q27" s="63"/>
      <c r="R27" s="63">
        <v>99.371069182389931</v>
      </c>
      <c r="S27" s="63">
        <v>100</v>
      </c>
      <c r="T27" s="63">
        <v>98.734177215189874</v>
      </c>
      <c r="U27" s="63"/>
      <c r="V27" s="63">
        <v>100</v>
      </c>
      <c r="W27" s="63">
        <v>100</v>
      </c>
      <c r="X27" s="63">
        <v>100</v>
      </c>
      <c r="Y27" s="63"/>
      <c r="Z27" s="63">
        <v>100</v>
      </c>
      <c r="AA27" s="63">
        <v>100</v>
      </c>
      <c r="AB27" s="63">
        <v>100</v>
      </c>
    </row>
    <row r="28" spans="1:30" x14ac:dyDescent="0.35">
      <c r="A28" s="113" t="s">
        <v>300</v>
      </c>
      <c r="B28" s="63">
        <v>99.421965317919074</v>
      </c>
      <c r="C28" s="63">
        <v>99</v>
      </c>
      <c r="D28" s="63">
        <v>100</v>
      </c>
      <c r="E28" s="63"/>
      <c r="F28" s="63">
        <v>100</v>
      </c>
      <c r="G28" s="63">
        <v>100</v>
      </c>
      <c r="H28" s="63">
        <v>100</v>
      </c>
      <c r="I28" s="63"/>
      <c r="J28" s="63">
        <v>97.727272727272734</v>
      </c>
      <c r="K28" s="63">
        <v>96.296296296296291</v>
      </c>
      <c r="L28" s="63">
        <v>100</v>
      </c>
      <c r="M28" s="63"/>
      <c r="N28" s="63">
        <v>100</v>
      </c>
      <c r="O28" s="63">
        <v>100</v>
      </c>
      <c r="P28" s="63">
        <v>100</v>
      </c>
      <c r="Q28" s="63"/>
      <c r="R28" s="63">
        <v>100</v>
      </c>
      <c r="S28" s="63">
        <v>100</v>
      </c>
      <c r="T28" s="63">
        <v>100</v>
      </c>
      <c r="U28" s="63"/>
      <c r="V28" s="63">
        <v>100</v>
      </c>
      <c r="W28" s="63">
        <v>100</v>
      </c>
      <c r="X28" s="63">
        <v>100</v>
      </c>
      <c r="Y28" s="63"/>
      <c r="Z28" s="63" t="s">
        <v>276</v>
      </c>
      <c r="AA28" s="63" t="s">
        <v>276</v>
      </c>
      <c r="AB28" s="63" t="s">
        <v>276</v>
      </c>
    </row>
    <row r="29" spans="1:30" x14ac:dyDescent="0.35">
      <c r="A29" s="113" t="s">
        <v>301</v>
      </c>
      <c r="B29" s="63">
        <v>99.52153110047847</v>
      </c>
      <c r="C29" s="63">
        <v>99.669966996699671</v>
      </c>
      <c r="D29" s="63">
        <v>99.382716049382708</v>
      </c>
      <c r="E29" s="63"/>
      <c r="F29" s="63">
        <v>99.300699300699307</v>
      </c>
      <c r="G29" s="63">
        <v>98.387096774193552</v>
      </c>
      <c r="H29" s="63">
        <v>100</v>
      </c>
      <c r="I29" s="63"/>
      <c r="J29" s="63">
        <v>100</v>
      </c>
      <c r="K29" s="63">
        <v>100</v>
      </c>
      <c r="L29" s="63">
        <v>100</v>
      </c>
      <c r="M29" s="63"/>
      <c r="N29" s="63">
        <v>98.181818181818187</v>
      </c>
      <c r="O29" s="63">
        <v>100</v>
      </c>
      <c r="P29" s="63">
        <v>96.226415094339629</v>
      </c>
      <c r="Q29" s="63"/>
      <c r="R29" s="63">
        <v>100</v>
      </c>
      <c r="S29" s="63">
        <v>100</v>
      </c>
      <c r="T29" s="63">
        <v>100</v>
      </c>
      <c r="U29" s="63"/>
      <c r="V29" s="63">
        <v>100</v>
      </c>
      <c r="W29" s="63">
        <v>100</v>
      </c>
      <c r="X29" s="63">
        <v>100</v>
      </c>
      <c r="Y29" s="63"/>
      <c r="Z29" s="63" t="s">
        <v>276</v>
      </c>
      <c r="AA29" s="63" t="s">
        <v>276</v>
      </c>
      <c r="AB29" s="63" t="s">
        <v>276</v>
      </c>
    </row>
    <row r="30" spans="1:30" x14ac:dyDescent="0.35">
      <c r="A30" s="113" t="s">
        <v>302</v>
      </c>
      <c r="B30" s="63">
        <v>99.59349593495935</v>
      </c>
      <c r="C30" s="63">
        <v>99.152542372881356</v>
      </c>
      <c r="D30" s="63">
        <v>100</v>
      </c>
      <c r="E30" s="63"/>
      <c r="F30" s="63">
        <v>100</v>
      </c>
      <c r="G30" s="63">
        <v>100</v>
      </c>
      <c r="H30" s="63">
        <v>100</v>
      </c>
      <c r="I30" s="63"/>
      <c r="J30" s="63">
        <v>98.148148148148152</v>
      </c>
      <c r="K30" s="63">
        <v>96</v>
      </c>
      <c r="L30" s="63">
        <v>100</v>
      </c>
      <c r="M30" s="63"/>
      <c r="N30" s="63">
        <v>100</v>
      </c>
      <c r="O30" s="63">
        <v>100</v>
      </c>
      <c r="P30" s="63">
        <v>100</v>
      </c>
      <c r="Q30" s="63"/>
      <c r="R30" s="63">
        <v>100</v>
      </c>
      <c r="S30" s="63">
        <v>100</v>
      </c>
      <c r="T30" s="63">
        <v>100</v>
      </c>
      <c r="U30" s="63"/>
      <c r="V30" s="63">
        <v>100</v>
      </c>
      <c r="W30" s="63">
        <v>100</v>
      </c>
      <c r="X30" s="63">
        <v>100</v>
      </c>
      <c r="Y30" s="63"/>
      <c r="Z30" s="63" t="s">
        <v>276</v>
      </c>
      <c r="AA30" s="63" t="s">
        <v>276</v>
      </c>
      <c r="AB30" s="63" t="s">
        <v>276</v>
      </c>
      <c r="AD30" s="107"/>
    </row>
    <row r="31" spans="1:30" x14ac:dyDescent="0.35">
      <c r="A31" s="113" t="s">
        <v>303</v>
      </c>
      <c r="B31" s="63">
        <v>96.345514950166105</v>
      </c>
      <c r="C31" s="63">
        <v>95.270270270270274</v>
      </c>
      <c r="D31" s="63">
        <v>97.385620915032675</v>
      </c>
      <c r="E31" s="63"/>
      <c r="F31" s="63">
        <v>89.230769230769241</v>
      </c>
      <c r="G31" s="63">
        <v>90</v>
      </c>
      <c r="H31" s="63">
        <v>88.571428571428569</v>
      </c>
      <c r="I31" s="63"/>
      <c r="J31" s="63">
        <v>98.529411764705884</v>
      </c>
      <c r="K31" s="63">
        <v>96.551724137931032</v>
      </c>
      <c r="L31" s="63">
        <v>100</v>
      </c>
      <c r="M31" s="63"/>
      <c r="N31" s="63">
        <v>97.014925373134332</v>
      </c>
      <c r="O31" s="63">
        <v>94.594594594594597</v>
      </c>
      <c r="P31" s="63">
        <v>100</v>
      </c>
      <c r="Q31" s="63"/>
      <c r="R31" s="63">
        <v>97.872340425531917</v>
      </c>
      <c r="S31" s="63">
        <v>96.15384615384616</v>
      </c>
      <c r="T31" s="63">
        <v>100</v>
      </c>
      <c r="U31" s="63"/>
      <c r="V31" s="63">
        <v>100</v>
      </c>
      <c r="W31" s="63">
        <v>100</v>
      </c>
      <c r="X31" s="63">
        <v>100</v>
      </c>
      <c r="Y31" s="63"/>
      <c r="Z31" s="63" t="s">
        <v>276</v>
      </c>
      <c r="AA31" s="63" t="s">
        <v>276</v>
      </c>
      <c r="AB31" s="63" t="s">
        <v>276</v>
      </c>
      <c r="AD31" s="107"/>
    </row>
    <row r="32" spans="1:30" x14ac:dyDescent="0.35">
      <c r="A32" s="113" t="s">
        <v>304</v>
      </c>
      <c r="B32" s="63">
        <v>99.009900990099013</v>
      </c>
      <c r="C32" s="63">
        <v>98.113207547169807</v>
      </c>
      <c r="D32" s="63">
        <v>100</v>
      </c>
      <c r="E32" s="63"/>
      <c r="F32" s="63">
        <v>96.551724137931032</v>
      </c>
      <c r="G32" s="63">
        <v>91.666666666666657</v>
      </c>
      <c r="H32" s="63">
        <v>100</v>
      </c>
      <c r="I32" s="63"/>
      <c r="J32" s="63">
        <v>100</v>
      </c>
      <c r="K32" s="63">
        <v>100</v>
      </c>
      <c r="L32" s="63">
        <v>100</v>
      </c>
      <c r="M32" s="63"/>
      <c r="N32" s="63">
        <v>100</v>
      </c>
      <c r="O32" s="63">
        <v>100</v>
      </c>
      <c r="P32" s="63">
        <v>100</v>
      </c>
      <c r="Q32" s="63"/>
      <c r="R32" s="63">
        <v>100</v>
      </c>
      <c r="S32" s="63">
        <v>100</v>
      </c>
      <c r="T32" s="63">
        <v>100</v>
      </c>
      <c r="U32" s="63"/>
      <c r="V32" s="63">
        <v>100</v>
      </c>
      <c r="W32" s="63">
        <v>100</v>
      </c>
      <c r="X32" s="63">
        <v>100</v>
      </c>
      <c r="Y32" s="63"/>
      <c r="Z32" s="63" t="s">
        <v>276</v>
      </c>
      <c r="AA32" s="63" t="s">
        <v>276</v>
      </c>
      <c r="AB32" s="63" t="s">
        <v>276</v>
      </c>
      <c r="AD32" s="107"/>
    </row>
    <row r="33" spans="1:30" x14ac:dyDescent="0.35">
      <c r="A33" s="113" t="s">
        <v>305</v>
      </c>
      <c r="B33" s="63">
        <v>98.333333333333329</v>
      </c>
      <c r="C33" s="63">
        <v>98.214285714285708</v>
      </c>
      <c r="D33" s="63">
        <v>98.4375</v>
      </c>
      <c r="E33" s="63"/>
      <c r="F33" s="63">
        <v>100</v>
      </c>
      <c r="G33" s="63">
        <v>100</v>
      </c>
      <c r="H33" s="63">
        <v>100</v>
      </c>
      <c r="I33" s="63"/>
      <c r="J33" s="63">
        <v>100</v>
      </c>
      <c r="K33" s="63">
        <v>100</v>
      </c>
      <c r="L33" s="63">
        <v>100</v>
      </c>
      <c r="M33" s="63"/>
      <c r="N33" s="63">
        <v>96</v>
      </c>
      <c r="O33" s="63">
        <v>100</v>
      </c>
      <c r="P33" s="63">
        <v>92.307692307692307</v>
      </c>
      <c r="Q33" s="63"/>
      <c r="R33" s="63">
        <v>100</v>
      </c>
      <c r="S33" s="63">
        <v>100</v>
      </c>
      <c r="T33" s="63">
        <v>100</v>
      </c>
      <c r="U33" s="63"/>
      <c r="V33" s="63">
        <v>93.75</v>
      </c>
      <c r="W33" s="63">
        <v>88.888888888888886</v>
      </c>
      <c r="X33" s="63">
        <v>100</v>
      </c>
      <c r="Y33" s="63"/>
      <c r="Z33" s="63" t="s">
        <v>276</v>
      </c>
      <c r="AA33" s="63" t="s">
        <v>276</v>
      </c>
      <c r="AB33" s="63" t="s">
        <v>276</v>
      </c>
      <c r="AD33" s="107"/>
    </row>
    <row r="34" spans="1:30" x14ac:dyDescent="0.35">
      <c r="A34" s="113" t="s">
        <v>306</v>
      </c>
      <c r="B34" s="63">
        <v>99.332220367278808</v>
      </c>
      <c r="C34" s="63">
        <v>99.315068493150676</v>
      </c>
      <c r="D34" s="63">
        <v>99.348534201954394</v>
      </c>
      <c r="E34" s="63"/>
      <c r="F34" s="63">
        <v>98.620689655172413</v>
      </c>
      <c r="G34" s="63">
        <v>98.666666666666671</v>
      </c>
      <c r="H34" s="63">
        <v>98.571428571428584</v>
      </c>
      <c r="I34" s="63"/>
      <c r="J34" s="63">
        <v>98.461538461538467</v>
      </c>
      <c r="K34" s="63">
        <v>98.4375</v>
      </c>
      <c r="L34" s="63">
        <v>98.484848484848484</v>
      </c>
      <c r="M34" s="63"/>
      <c r="N34" s="63">
        <v>100</v>
      </c>
      <c r="O34" s="63">
        <v>100</v>
      </c>
      <c r="P34" s="63">
        <v>100</v>
      </c>
      <c r="Q34" s="63"/>
      <c r="R34" s="63">
        <v>100</v>
      </c>
      <c r="S34" s="63">
        <v>100</v>
      </c>
      <c r="T34" s="63">
        <v>100</v>
      </c>
      <c r="U34" s="63"/>
      <c r="V34" s="63">
        <v>100</v>
      </c>
      <c r="W34" s="63">
        <v>100</v>
      </c>
      <c r="X34" s="63">
        <v>100</v>
      </c>
      <c r="Y34" s="63"/>
      <c r="Z34" s="63" t="s">
        <v>276</v>
      </c>
      <c r="AA34" s="63" t="s">
        <v>276</v>
      </c>
      <c r="AB34" s="63" t="s">
        <v>276</v>
      </c>
      <c r="AD34" s="107"/>
    </row>
    <row r="35" spans="1:30" ht="15" thickBot="1" x14ac:dyDescent="0.4">
      <c r="A35" s="117" t="s">
        <v>307</v>
      </c>
      <c r="B35" s="64">
        <v>92.409240924092401</v>
      </c>
      <c r="C35" s="64">
        <v>93.103448275862064</v>
      </c>
      <c r="D35" s="64">
        <v>91.77215189873418</v>
      </c>
      <c r="E35" s="64"/>
      <c r="F35" s="64">
        <v>97.2027972027972</v>
      </c>
      <c r="G35" s="64">
        <v>98.734177215189874</v>
      </c>
      <c r="H35" s="64">
        <v>95.3125</v>
      </c>
      <c r="I35" s="64"/>
      <c r="J35" s="64">
        <v>87.096774193548384</v>
      </c>
      <c r="K35" s="64">
        <v>85.454545454545453</v>
      </c>
      <c r="L35" s="64">
        <v>88.405797101449281</v>
      </c>
      <c r="M35" s="64"/>
      <c r="N35" s="64">
        <v>89.090909090909093</v>
      </c>
      <c r="O35" s="64">
        <v>92.307692307692307</v>
      </c>
      <c r="P35" s="64">
        <v>86.206896551724128</v>
      </c>
      <c r="Q35" s="64"/>
      <c r="R35" s="64">
        <v>92.248062015503876</v>
      </c>
      <c r="S35" s="64">
        <v>92.72727272727272</v>
      </c>
      <c r="T35" s="64">
        <v>91.891891891891902</v>
      </c>
      <c r="U35" s="64"/>
      <c r="V35" s="64">
        <v>96</v>
      </c>
      <c r="W35" s="64">
        <v>93.877551020408163</v>
      </c>
      <c r="X35" s="64">
        <v>98.039215686274503</v>
      </c>
      <c r="Y35" s="64"/>
      <c r="Z35" s="64" t="s">
        <v>276</v>
      </c>
      <c r="AA35" s="64" t="s">
        <v>276</v>
      </c>
      <c r="AB35" s="64" t="s">
        <v>276</v>
      </c>
      <c r="AD35" s="107"/>
    </row>
    <row r="36" spans="1:30" x14ac:dyDescent="0.35">
      <c r="A36" s="113" t="s">
        <v>341</v>
      </c>
      <c r="AD36" s="107"/>
    </row>
    <row r="37" spans="1:30" x14ac:dyDescent="0.35">
      <c r="AD37" s="107"/>
    </row>
    <row r="38" spans="1:30" x14ac:dyDescent="0.35">
      <c r="AD38" s="107"/>
    </row>
    <row r="39" spans="1:30" x14ac:dyDescent="0.35">
      <c r="AD39" s="107"/>
    </row>
    <row r="40" spans="1:30" x14ac:dyDescent="0.35">
      <c r="AD40" s="107"/>
    </row>
    <row r="41" spans="1:30" x14ac:dyDescent="0.35">
      <c r="AD41" s="107"/>
    </row>
    <row r="42" spans="1:30" x14ac:dyDescent="0.35">
      <c r="AD42" s="107"/>
    </row>
    <row r="43" spans="1:30" x14ac:dyDescent="0.35">
      <c r="AD43" s="107"/>
    </row>
    <row r="44" spans="1:30" x14ac:dyDescent="0.35">
      <c r="AD44" s="107"/>
    </row>
    <row r="45" spans="1:30" x14ac:dyDescent="0.35">
      <c r="AD45" s="107"/>
    </row>
  </sheetData>
  <mergeCells count="14">
    <mergeCell ref="AD2:AD3"/>
    <mergeCell ref="R7:T7"/>
    <mergeCell ref="V7:X7"/>
    <mergeCell ref="Z7:AB7"/>
    <mergeCell ref="A1:AB1"/>
    <mergeCell ref="A2:AB2"/>
    <mergeCell ref="A3:AB3"/>
    <mergeCell ref="A4:AB4"/>
    <mergeCell ref="A5:AB5"/>
    <mergeCell ref="A7:A8"/>
    <mergeCell ref="B7:D7"/>
    <mergeCell ref="F7:H7"/>
    <mergeCell ref="J7:L7"/>
    <mergeCell ref="N7:P7"/>
  </mergeCells>
  <hyperlinks>
    <hyperlink ref="AD2" location="INDICE!A1" display="INDICE" xr:uid="{EFC1BC93-9EAA-469B-8D48-70278AE77712}"/>
    <hyperlink ref="AD2:AD3" location="CONTENIDO!A1" display="Contenido" xr:uid="{DF97473F-09DB-423C-AA03-E2D96B30657E}"/>
  </hyperlinks>
  <pageMargins left="0.7" right="0.7" top="0.75" bottom="0.75" header="0.3" footer="0.3"/>
  <pageSetup paperSize="9" scale="64"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2AC1F-FE5C-4404-9638-606CAB521870}">
  <sheetPr>
    <tabColor rgb="FFF2DAB1"/>
    <pageSetUpPr fitToPage="1"/>
  </sheetPr>
  <dimension ref="A1:AD45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9" sqref="A9:XFD9"/>
    </sheetView>
  </sheetViews>
  <sheetFormatPr baseColWidth="10" defaultColWidth="11.453125" defaultRowHeight="14.5" x14ac:dyDescent="0.35"/>
  <cols>
    <col min="1" max="1" width="18.54296875" style="113" customWidth="1"/>
    <col min="2" max="4" width="8.453125" customWidth="1"/>
    <col min="5" max="5" width="1" customWidth="1"/>
    <col min="6" max="8" width="8.453125" customWidth="1"/>
    <col min="9" max="9" width="1.1796875" customWidth="1"/>
    <col min="10" max="12" width="8.453125" customWidth="1"/>
    <col min="13" max="13" width="1.54296875" customWidth="1"/>
    <col min="14" max="16" width="8.453125" customWidth="1"/>
    <col min="17" max="17" width="1.453125" customWidth="1"/>
    <col min="18" max="20" width="8.453125" customWidth="1"/>
    <col min="21" max="21" width="1.453125" customWidth="1"/>
    <col min="22" max="24" width="8.453125" customWidth="1"/>
    <col min="25" max="25" width="1.1796875" customWidth="1"/>
    <col min="26" max="28" width="8.453125" customWidth="1"/>
  </cols>
  <sheetData>
    <row r="1" spans="1:30" x14ac:dyDescent="0.35">
      <c r="A1" s="230" t="s">
        <v>351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337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320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D5" s="36"/>
    </row>
    <row r="6" spans="1:30" x14ac:dyDescent="0.35">
      <c r="A6" s="124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D6" s="36"/>
    </row>
    <row r="7" spans="1:30" x14ac:dyDescent="0.35">
      <c r="A7" s="235" t="s">
        <v>281</v>
      </c>
      <c r="B7" s="229" t="s">
        <v>214</v>
      </c>
      <c r="C7" s="229"/>
      <c r="D7" s="229"/>
      <c r="E7" s="16"/>
      <c r="F7" s="229" t="s">
        <v>242</v>
      </c>
      <c r="G7" s="229"/>
      <c r="H7" s="229"/>
      <c r="I7" s="16"/>
      <c r="J7" s="229" t="s">
        <v>243</v>
      </c>
      <c r="K7" s="229"/>
      <c r="L7" s="229"/>
      <c r="M7" s="16"/>
      <c r="N7" s="229" t="s">
        <v>244</v>
      </c>
      <c r="O7" s="229"/>
      <c r="P7" s="229"/>
      <c r="Q7" s="16"/>
      <c r="R7" s="229" t="s">
        <v>246</v>
      </c>
      <c r="S7" s="229"/>
      <c r="T7" s="229"/>
      <c r="U7" s="16"/>
      <c r="V7" s="229" t="s">
        <v>247</v>
      </c>
      <c r="W7" s="229"/>
      <c r="X7" s="229"/>
      <c r="Y7" s="16"/>
      <c r="Z7" s="229" t="s">
        <v>248</v>
      </c>
      <c r="AA7" s="229"/>
      <c r="AB7" s="229"/>
      <c r="AD7" s="36"/>
    </row>
    <row r="8" spans="1:30" x14ac:dyDescent="0.35">
      <c r="A8" s="235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D8" s="36"/>
    </row>
    <row r="9" spans="1:30" s="22" customFormat="1" x14ac:dyDescent="0.35">
      <c r="A9" s="128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D9" s="107"/>
    </row>
    <row r="10" spans="1:30" s="22" customFormat="1" x14ac:dyDescent="0.35">
      <c r="A10" s="128" t="s">
        <v>214</v>
      </c>
      <c r="B10" s="101">
        <f>SUM(B12:B35)</f>
        <v>307</v>
      </c>
      <c r="C10" s="101">
        <f t="shared" ref="C10:X10" si="0">SUM(C12:C35)</f>
        <v>182</v>
      </c>
      <c r="D10" s="101">
        <f t="shared" si="0"/>
        <v>125</v>
      </c>
      <c r="E10" s="101"/>
      <c r="F10" s="101">
        <f t="shared" si="0"/>
        <v>70</v>
      </c>
      <c r="G10" s="101">
        <f t="shared" si="0"/>
        <v>37</v>
      </c>
      <c r="H10" s="101">
        <f t="shared" si="0"/>
        <v>33</v>
      </c>
      <c r="I10" s="101"/>
      <c r="J10" s="101">
        <f t="shared" si="0"/>
        <v>84</v>
      </c>
      <c r="K10" s="101">
        <f t="shared" si="0"/>
        <v>51</v>
      </c>
      <c r="L10" s="101">
        <f t="shared" si="0"/>
        <v>33</v>
      </c>
      <c r="M10" s="101"/>
      <c r="N10" s="101">
        <f t="shared" si="0"/>
        <v>70</v>
      </c>
      <c r="O10" s="101">
        <f t="shared" si="0"/>
        <v>40</v>
      </c>
      <c r="P10" s="101">
        <f t="shared" si="0"/>
        <v>30</v>
      </c>
      <c r="Q10" s="101"/>
      <c r="R10" s="101">
        <f t="shared" si="0"/>
        <v>60</v>
      </c>
      <c r="S10" s="101">
        <f t="shared" si="0"/>
        <v>38</v>
      </c>
      <c r="T10" s="101">
        <f t="shared" si="0"/>
        <v>22</v>
      </c>
      <c r="U10" s="101"/>
      <c r="V10" s="101">
        <f t="shared" si="0"/>
        <v>23</v>
      </c>
      <c r="W10" s="101">
        <f t="shared" si="0"/>
        <v>16</v>
      </c>
      <c r="X10" s="101">
        <f t="shared" si="0"/>
        <v>7</v>
      </c>
      <c r="Y10" s="101"/>
      <c r="Z10" s="101" t="s">
        <v>276</v>
      </c>
      <c r="AA10" s="101" t="s">
        <v>276</v>
      </c>
      <c r="AB10" s="101" t="s">
        <v>276</v>
      </c>
      <c r="AD10" s="107"/>
    </row>
    <row r="11" spans="1:30" s="22" customFormat="1" x14ac:dyDescent="0.35">
      <c r="A11" s="128"/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101"/>
      <c r="W11" s="101"/>
      <c r="X11" s="101"/>
      <c r="Y11" s="101"/>
      <c r="Z11" s="101"/>
      <c r="AA11" s="101"/>
      <c r="AB11" s="101"/>
      <c r="AD11" s="107"/>
    </row>
    <row r="12" spans="1:30" x14ac:dyDescent="0.35">
      <c r="A12" s="113" t="s">
        <v>282</v>
      </c>
      <c r="B12" s="102">
        <f t="shared" ref="B12:D13" si="1">F12+J12+N12+R12+V12</f>
        <v>46</v>
      </c>
      <c r="C12" s="102">
        <f t="shared" si="1"/>
        <v>26</v>
      </c>
      <c r="D12" s="102">
        <f t="shared" si="1"/>
        <v>20</v>
      </c>
      <c r="E12" s="102"/>
      <c r="F12" s="102">
        <v>13</v>
      </c>
      <c r="G12" s="102">
        <v>9</v>
      </c>
      <c r="H12" s="102">
        <v>4</v>
      </c>
      <c r="I12" s="102"/>
      <c r="J12" s="102">
        <v>10</v>
      </c>
      <c r="K12" s="102">
        <v>5</v>
      </c>
      <c r="L12" s="102">
        <v>5</v>
      </c>
      <c r="M12" s="102"/>
      <c r="N12" s="102">
        <v>7</v>
      </c>
      <c r="O12" s="102">
        <v>2</v>
      </c>
      <c r="P12" s="102">
        <v>5</v>
      </c>
      <c r="Q12" s="102"/>
      <c r="R12" s="102">
        <v>10</v>
      </c>
      <c r="S12" s="102">
        <v>7</v>
      </c>
      <c r="T12" s="102">
        <v>3</v>
      </c>
      <c r="U12" s="102"/>
      <c r="V12" s="102">
        <v>6</v>
      </c>
      <c r="W12" s="102">
        <v>3</v>
      </c>
      <c r="X12" s="102">
        <v>3</v>
      </c>
      <c r="Y12" s="102"/>
      <c r="Z12" s="102" t="s">
        <v>276</v>
      </c>
      <c r="AA12" s="102" t="s">
        <v>276</v>
      </c>
      <c r="AB12" s="102" t="s">
        <v>276</v>
      </c>
      <c r="AD12" s="22"/>
    </row>
    <row r="13" spans="1:30" x14ac:dyDescent="0.35">
      <c r="A13" s="113" t="s">
        <v>283</v>
      </c>
      <c r="B13" s="102">
        <f t="shared" si="1"/>
        <v>47</v>
      </c>
      <c r="C13" s="102">
        <f t="shared" si="1"/>
        <v>34</v>
      </c>
      <c r="D13" s="102">
        <f t="shared" si="1"/>
        <v>13</v>
      </c>
      <c r="E13" s="102"/>
      <c r="F13" s="102">
        <v>7</v>
      </c>
      <c r="G13" s="102">
        <v>5</v>
      </c>
      <c r="H13" s="102">
        <v>2</v>
      </c>
      <c r="I13" s="102"/>
      <c r="J13" s="102">
        <v>12</v>
      </c>
      <c r="K13" s="102">
        <v>9</v>
      </c>
      <c r="L13" s="102">
        <v>3</v>
      </c>
      <c r="M13" s="102"/>
      <c r="N13" s="102">
        <v>14</v>
      </c>
      <c r="O13" s="102">
        <v>11</v>
      </c>
      <c r="P13" s="102">
        <v>3</v>
      </c>
      <c r="Q13" s="102"/>
      <c r="R13" s="102">
        <v>11</v>
      </c>
      <c r="S13" s="102">
        <v>8</v>
      </c>
      <c r="T13" s="102">
        <v>3</v>
      </c>
      <c r="U13" s="102"/>
      <c r="V13" s="102">
        <v>3</v>
      </c>
      <c r="W13" s="102">
        <v>1</v>
      </c>
      <c r="X13" s="102">
        <v>2</v>
      </c>
      <c r="Y13" s="102"/>
      <c r="Z13" s="102" t="s">
        <v>276</v>
      </c>
      <c r="AA13" s="102" t="s">
        <v>276</v>
      </c>
      <c r="AB13" s="102" t="s">
        <v>276</v>
      </c>
    </row>
    <row r="14" spans="1:30" x14ac:dyDescent="0.35">
      <c r="A14" s="113" t="s">
        <v>284</v>
      </c>
      <c r="B14" s="102">
        <f>F14+J14+N14+R14+V14</f>
        <v>29</v>
      </c>
      <c r="C14" s="102">
        <f>G14+K14+O14+S14+W14</f>
        <v>16</v>
      </c>
      <c r="D14" s="102">
        <f>H14+L14+P14+T14</f>
        <v>13</v>
      </c>
      <c r="E14" s="102"/>
      <c r="F14" s="102">
        <v>7</v>
      </c>
      <c r="G14" s="102">
        <v>1</v>
      </c>
      <c r="H14" s="102">
        <v>6</v>
      </c>
      <c r="I14" s="102"/>
      <c r="J14" s="102">
        <v>3</v>
      </c>
      <c r="K14" s="102">
        <v>2</v>
      </c>
      <c r="L14" s="102">
        <v>1</v>
      </c>
      <c r="M14" s="102"/>
      <c r="N14" s="102">
        <v>11</v>
      </c>
      <c r="O14" s="102">
        <v>8</v>
      </c>
      <c r="P14" s="102">
        <v>3</v>
      </c>
      <c r="Q14" s="102"/>
      <c r="R14" s="102">
        <v>6</v>
      </c>
      <c r="S14" s="102">
        <v>3</v>
      </c>
      <c r="T14" s="102">
        <v>3</v>
      </c>
      <c r="U14" s="102"/>
      <c r="V14" s="102">
        <v>2</v>
      </c>
      <c r="W14" s="102">
        <v>2</v>
      </c>
      <c r="X14" s="102" t="s">
        <v>276</v>
      </c>
      <c r="Y14" s="102"/>
      <c r="Z14" s="102" t="s">
        <v>276</v>
      </c>
      <c r="AA14" s="102" t="s">
        <v>276</v>
      </c>
      <c r="AB14" s="102" t="s">
        <v>276</v>
      </c>
    </row>
    <row r="15" spans="1:30" x14ac:dyDescent="0.35">
      <c r="A15" s="113" t="s">
        <v>285</v>
      </c>
      <c r="B15" s="102">
        <f>F15+J15+N15</f>
        <v>22</v>
      </c>
      <c r="C15" s="102">
        <f>G15+K15+O15</f>
        <v>15</v>
      </c>
      <c r="D15" s="102">
        <f>H15+L15+P15</f>
        <v>7</v>
      </c>
      <c r="E15" s="102"/>
      <c r="F15" s="102">
        <v>9</v>
      </c>
      <c r="G15" s="102">
        <v>8</v>
      </c>
      <c r="H15" s="102">
        <v>1</v>
      </c>
      <c r="I15" s="102"/>
      <c r="J15" s="102">
        <v>10</v>
      </c>
      <c r="K15" s="102">
        <v>6</v>
      </c>
      <c r="L15" s="102">
        <v>4</v>
      </c>
      <c r="M15" s="102"/>
      <c r="N15" s="102">
        <v>3</v>
      </c>
      <c r="O15" s="102">
        <v>1</v>
      </c>
      <c r="P15" s="102">
        <v>2</v>
      </c>
      <c r="Q15" s="102"/>
      <c r="R15" s="102" t="s">
        <v>276</v>
      </c>
      <c r="S15" s="102" t="s">
        <v>276</v>
      </c>
      <c r="T15" s="102" t="s">
        <v>276</v>
      </c>
      <c r="U15" s="102"/>
      <c r="V15" s="102" t="s">
        <v>276</v>
      </c>
      <c r="W15" s="102" t="s">
        <v>276</v>
      </c>
      <c r="X15" s="102" t="s">
        <v>276</v>
      </c>
      <c r="Y15" s="102"/>
      <c r="Z15" s="102" t="s">
        <v>276</v>
      </c>
      <c r="AA15" s="102" t="s">
        <v>276</v>
      </c>
      <c r="AB15" s="102" t="s">
        <v>276</v>
      </c>
    </row>
    <row r="16" spans="1:30" x14ac:dyDescent="0.35">
      <c r="A16" s="113" t="s">
        <v>286</v>
      </c>
      <c r="B16" s="102" t="s">
        <v>276</v>
      </c>
      <c r="C16" s="102" t="s">
        <v>276</v>
      </c>
      <c r="D16" s="102" t="s">
        <v>276</v>
      </c>
      <c r="E16" s="102"/>
      <c r="F16" s="102" t="s">
        <v>276</v>
      </c>
      <c r="G16" s="102" t="s">
        <v>276</v>
      </c>
      <c r="H16" s="102" t="s">
        <v>276</v>
      </c>
      <c r="I16" s="102"/>
      <c r="J16" s="102" t="s">
        <v>276</v>
      </c>
      <c r="K16" s="102" t="s">
        <v>276</v>
      </c>
      <c r="L16" s="102" t="s">
        <v>276</v>
      </c>
      <c r="M16" s="102"/>
      <c r="N16" s="102" t="s">
        <v>276</v>
      </c>
      <c r="O16" s="102" t="s">
        <v>276</v>
      </c>
      <c r="P16" s="102" t="s">
        <v>276</v>
      </c>
      <c r="Q16" s="102"/>
      <c r="R16" s="102" t="s">
        <v>276</v>
      </c>
      <c r="S16" s="102" t="s">
        <v>276</v>
      </c>
      <c r="T16" s="102" t="s">
        <v>276</v>
      </c>
      <c r="U16" s="102"/>
      <c r="V16" s="102" t="s">
        <v>276</v>
      </c>
      <c r="W16" s="102" t="s">
        <v>276</v>
      </c>
      <c r="X16" s="102" t="s">
        <v>276</v>
      </c>
      <c r="Y16" s="102"/>
      <c r="Z16" s="102" t="s">
        <v>276</v>
      </c>
      <c r="AA16" s="102" t="s">
        <v>276</v>
      </c>
      <c r="AB16" s="102" t="s">
        <v>276</v>
      </c>
    </row>
    <row r="17" spans="1:30" x14ac:dyDescent="0.35">
      <c r="A17" s="113" t="s">
        <v>287</v>
      </c>
      <c r="B17" s="102" t="s">
        <v>276</v>
      </c>
      <c r="C17" s="102" t="s">
        <v>276</v>
      </c>
      <c r="D17" s="102" t="s">
        <v>276</v>
      </c>
      <c r="E17" s="102"/>
      <c r="F17" s="102" t="s">
        <v>276</v>
      </c>
      <c r="G17" s="102" t="s">
        <v>276</v>
      </c>
      <c r="H17" s="102" t="s">
        <v>276</v>
      </c>
      <c r="I17" s="102"/>
      <c r="J17" s="102" t="s">
        <v>276</v>
      </c>
      <c r="K17" s="102" t="s">
        <v>276</v>
      </c>
      <c r="L17" s="102" t="s">
        <v>276</v>
      </c>
      <c r="M17" s="102"/>
      <c r="N17" s="102" t="s">
        <v>276</v>
      </c>
      <c r="O17" s="102" t="s">
        <v>276</v>
      </c>
      <c r="P17" s="102" t="s">
        <v>276</v>
      </c>
      <c r="Q17" s="102"/>
      <c r="R17" s="102" t="s">
        <v>276</v>
      </c>
      <c r="S17" s="102" t="s">
        <v>276</v>
      </c>
      <c r="T17" s="102" t="s">
        <v>276</v>
      </c>
      <c r="U17" s="102"/>
      <c r="V17" s="102" t="s">
        <v>276</v>
      </c>
      <c r="W17" s="102" t="s">
        <v>276</v>
      </c>
      <c r="X17" s="102" t="s">
        <v>276</v>
      </c>
      <c r="Y17" s="102"/>
      <c r="Z17" s="102" t="s">
        <v>276</v>
      </c>
      <c r="AA17" s="102" t="s">
        <v>276</v>
      </c>
      <c r="AB17" s="102" t="s">
        <v>276</v>
      </c>
    </row>
    <row r="18" spans="1:30" x14ac:dyDescent="0.35">
      <c r="A18" s="113" t="s">
        <v>289</v>
      </c>
      <c r="B18" s="102">
        <f>F18+J18+N18+R18+V18</f>
        <v>21</v>
      </c>
      <c r="C18" s="102">
        <f>G18+K18+O18+S18+W18</f>
        <v>10</v>
      </c>
      <c r="D18" s="102">
        <f>H18+L18+T18</f>
        <v>11</v>
      </c>
      <c r="E18" s="102"/>
      <c r="F18" s="102">
        <v>7</v>
      </c>
      <c r="G18" s="102">
        <v>1</v>
      </c>
      <c r="H18" s="102">
        <v>6</v>
      </c>
      <c r="I18" s="102"/>
      <c r="J18" s="102">
        <v>5</v>
      </c>
      <c r="K18" s="102">
        <v>1</v>
      </c>
      <c r="L18" s="102">
        <v>4</v>
      </c>
      <c r="M18" s="102"/>
      <c r="N18" s="102">
        <v>1</v>
      </c>
      <c r="O18" s="102">
        <v>1</v>
      </c>
      <c r="P18" s="102" t="s">
        <v>276</v>
      </c>
      <c r="Q18" s="102"/>
      <c r="R18" s="102">
        <v>6</v>
      </c>
      <c r="S18" s="102">
        <v>5</v>
      </c>
      <c r="T18" s="102">
        <v>1</v>
      </c>
      <c r="U18" s="102"/>
      <c r="V18" s="102">
        <v>2</v>
      </c>
      <c r="W18" s="102">
        <v>2</v>
      </c>
      <c r="X18" s="102" t="s">
        <v>276</v>
      </c>
      <c r="Y18" s="102"/>
      <c r="Z18" s="102" t="s">
        <v>276</v>
      </c>
      <c r="AA18" s="102" t="s">
        <v>276</v>
      </c>
      <c r="AB18" s="102" t="s">
        <v>276</v>
      </c>
    </row>
    <row r="19" spans="1:30" x14ac:dyDescent="0.35">
      <c r="A19" s="113" t="s">
        <v>290</v>
      </c>
      <c r="B19" s="102">
        <f>J19</f>
        <v>2</v>
      </c>
      <c r="C19" s="102">
        <f>K19</f>
        <v>1</v>
      </c>
      <c r="D19" s="102">
        <f>L19</f>
        <v>1</v>
      </c>
      <c r="E19" s="102"/>
      <c r="F19" s="102" t="s">
        <v>276</v>
      </c>
      <c r="G19" s="102" t="s">
        <v>276</v>
      </c>
      <c r="H19" s="102" t="s">
        <v>276</v>
      </c>
      <c r="I19" s="102"/>
      <c r="J19" s="102">
        <v>2</v>
      </c>
      <c r="K19" s="102">
        <v>1</v>
      </c>
      <c r="L19" s="102">
        <v>1</v>
      </c>
      <c r="M19" s="102"/>
      <c r="N19" s="102" t="s">
        <v>276</v>
      </c>
      <c r="O19" s="102" t="s">
        <v>276</v>
      </c>
      <c r="P19" s="102" t="s">
        <v>276</v>
      </c>
      <c r="Q19" s="102"/>
      <c r="R19" s="102" t="s">
        <v>276</v>
      </c>
      <c r="S19" s="102" t="s">
        <v>276</v>
      </c>
      <c r="T19" s="102" t="s">
        <v>276</v>
      </c>
      <c r="U19" s="102"/>
      <c r="V19" s="102" t="s">
        <v>276</v>
      </c>
      <c r="W19" s="102" t="s">
        <v>276</v>
      </c>
      <c r="X19" s="102" t="s">
        <v>276</v>
      </c>
      <c r="Y19" s="102"/>
      <c r="Z19" s="102" t="s">
        <v>276</v>
      </c>
      <c r="AA19" s="102" t="s">
        <v>276</v>
      </c>
      <c r="AB19" s="102" t="s">
        <v>276</v>
      </c>
    </row>
    <row r="20" spans="1:30" x14ac:dyDescent="0.35">
      <c r="A20" s="113" t="s">
        <v>291</v>
      </c>
      <c r="B20" s="102">
        <f>F20+J20+N20+R20</f>
        <v>14</v>
      </c>
      <c r="C20" s="102">
        <f>G20+K20+S20</f>
        <v>8</v>
      </c>
      <c r="D20" s="102">
        <f>H20+L20+P20</f>
        <v>6</v>
      </c>
      <c r="E20" s="102"/>
      <c r="F20" s="102">
        <v>3</v>
      </c>
      <c r="G20" s="102">
        <v>1</v>
      </c>
      <c r="H20" s="102">
        <v>2</v>
      </c>
      <c r="I20" s="102"/>
      <c r="J20" s="102">
        <v>6</v>
      </c>
      <c r="K20" s="102">
        <v>3</v>
      </c>
      <c r="L20" s="102">
        <v>3</v>
      </c>
      <c r="M20" s="102"/>
      <c r="N20" s="102">
        <v>1</v>
      </c>
      <c r="O20" s="102" t="s">
        <v>276</v>
      </c>
      <c r="P20" s="102">
        <v>1</v>
      </c>
      <c r="Q20" s="102"/>
      <c r="R20" s="102">
        <v>4</v>
      </c>
      <c r="S20" s="102">
        <v>4</v>
      </c>
      <c r="T20" s="102" t="s">
        <v>276</v>
      </c>
      <c r="U20" s="102"/>
      <c r="V20" s="102" t="s">
        <v>276</v>
      </c>
      <c r="W20" s="102" t="s">
        <v>276</v>
      </c>
      <c r="X20" s="102" t="s">
        <v>276</v>
      </c>
      <c r="Y20" s="102"/>
      <c r="Z20" s="102" t="s">
        <v>276</v>
      </c>
      <c r="AA20" s="102" t="s">
        <v>276</v>
      </c>
      <c r="AB20" s="102" t="s">
        <v>276</v>
      </c>
    </row>
    <row r="21" spans="1:30" x14ac:dyDescent="0.35">
      <c r="A21" s="113" t="s">
        <v>293</v>
      </c>
      <c r="B21" s="102">
        <f>F21+J21+N21+R21+V21</f>
        <v>16</v>
      </c>
      <c r="C21" s="102">
        <f>G21+K21+O21+S21+W21</f>
        <v>10</v>
      </c>
      <c r="D21" s="102">
        <f>H21+P21+T21</f>
        <v>6</v>
      </c>
      <c r="E21" s="102"/>
      <c r="F21" s="102">
        <v>4</v>
      </c>
      <c r="G21" s="102">
        <v>2</v>
      </c>
      <c r="H21" s="102">
        <v>2</v>
      </c>
      <c r="I21" s="102"/>
      <c r="J21" s="102">
        <v>3</v>
      </c>
      <c r="K21" s="102">
        <v>3</v>
      </c>
      <c r="L21" s="102" t="s">
        <v>276</v>
      </c>
      <c r="M21" s="102"/>
      <c r="N21" s="102">
        <v>2</v>
      </c>
      <c r="O21" s="102">
        <v>1</v>
      </c>
      <c r="P21" s="102">
        <v>1</v>
      </c>
      <c r="Q21" s="102"/>
      <c r="R21" s="102">
        <v>5</v>
      </c>
      <c r="S21" s="102">
        <v>2</v>
      </c>
      <c r="T21" s="102">
        <v>3</v>
      </c>
      <c r="U21" s="102"/>
      <c r="V21" s="102">
        <v>2</v>
      </c>
      <c r="W21" s="102">
        <v>2</v>
      </c>
      <c r="X21" s="102" t="s">
        <v>276</v>
      </c>
      <c r="Y21" s="102"/>
      <c r="Z21" s="102" t="s">
        <v>276</v>
      </c>
      <c r="AA21" s="102" t="s">
        <v>276</v>
      </c>
      <c r="AB21" s="102" t="s">
        <v>276</v>
      </c>
    </row>
    <row r="22" spans="1:30" x14ac:dyDescent="0.35">
      <c r="A22" s="113" t="s">
        <v>294</v>
      </c>
      <c r="B22" s="102">
        <f>R22</f>
        <v>1</v>
      </c>
      <c r="C22" s="102" t="s">
        <v>276</v>
      </c>
      <c r="D22" s="102">
        <f>T22</f>
        <v>1</v>
      </c>
      <c r="E22" s="102"/>
      <c r="F22" s="102" t="s">
        <v>276</v>
      </c>
      <c r="G22" s="102" t="s">
        <v>276</v>
      </c>
      <c r="H22" s="102" t="s">
        <v>276</v>
      </c>
      <c r="I22" s="102"/>
      <c r="J22" s="102" t="s">
        <v>276</v>
      </c>
      <c r="K22" s="102" t="s">
        <v>276</v>
      </c>
      <c r="L22" s="102" t="s">
        <v>276</v>
      </c>
      <c r="M22" s="102"/>
      <c r="N22" s="102" t="s">
        <v>276</v>
      </c>
      <c r="O22" s="102" t="s">
        <v>276</v>
      </c>
      <c r="P22" s="102" t="s">
        <v>276</v>
      </c>
      <c r="Q22" s="102"/>
      <c r="R22" s="102">
        <v>1</v>
      </c>
      <c r="S22" s="102" t="s">
        <v>276</v>
      </c>
      <c r="T22" s="102">
        <v>1</v>
      </c>
      <c r="U22" s="102"/>
      <c r="V22" s="102" t="s">
        <v>276</v>
      </c>
      <c r="W22" s="102" t="s">
        <v>276</v>
      </c>
      <c r="X22" s="102" t="s">
        <v>276</v>
      </c>
      <c r="Y22" s="102"/>
      <c r="Z22" s="102" t="s">
        <v>276</v>
      </c>
      <c r="AA22" s="102" t="s">
        <v>276</v>
      </c>
      <c r="AB22" s="102" t="s">
        <v>276</v>
      </c>
    </row>
    <row r="23" spans="1:30" x14ac:dyDescent="0.35">
      <c r="A23" s="113" t="s">
        <v>295</v>
      </c>
      <c r="B23" s="102">
        <f>F23+J23+N23+R23+V23</f>
        <v>28</v>
      </c>
      <c r="C23" s="102">
        <f>G23+K23+O23+S23+W23</f>
        <v>21</v>
      </c>
      <c r="D23" s="102">
        <f>L23+P23+T23+X23</f>
        <v>7</v>
      </c>
      <c r="E23" s="102"/>
      <c r="F23" s="102">
        <v>3</v>
      </c>
      <c r="G23" s="102">
        <v>3</v>
      </c>
      <c r="H23" s="102" t="s">
        <v>276</v>
      </c>
      <c r="I23" s="102"/>
      <c r="J23" s="102">
        <v>9</v>
      </c>
      <c r="K23" s="102">
        <v>7</v>
      </c>
      <c r="L23" s="102">
        <v>2</v>
      </c>
      <c r="M23" s="102"/>
      <c r="N23" s="102">
        <v>10</v>
      </c>
      <c r="O23" s="102">
        <v>7</v>
      </c>
      <c r="P23" s="102">
        <v>3</v>
      </c>
      <c r="Q23" s="102"/>
      <c r="R23" s="102">
        <v>3</v>
      </c>
      <c r="S23" s="102">
        <v>2</v>
      </c>
      <c r="T23" s="102">
        <v>1</v>
      </c>
      <c r="U23" s="102"/>
      <c r="V23" s="102">
        <v>3</v>
      </c>
      <c r="W23" s="102">
        <v>2</v>
      </c>
      <c r="X23" s="102">
        <v>1</v>
      </c>
      <c r="Y23" s="102"/>
      <c r="Z23" s="102" t="s">
        <v>276</v>
      </c>
      <c r="AA23" s="102" t="s">
        <v>276</v>
      </c>
      <c r="AB23" s="102" t="s">
        <v>276</v>
      </c>
    </row>
    <row r="24" spans="1:30" x14ac:dyDescent="0.35">
      <c r="A24" s="113" t="s">
        <v>296</v>
      </c>
      <c r="B24" s="102" t="s">
        <v>276</v>
      </c>
      <c r="C24" s="102" t="s">
        <v>276</v>
      </c>
      <c r="D24" s="102" t="s">
        <v>276</v>
      </c>
      <c r="E24" s="102"/>
      <c r="F24" s="102" t="s">
        <v>276</v>
      </c>
      <c r="G24" s="102" t="s">
        <v>276</v>
      </c>
      <c r="H24" s="102" t="s">
        <v>276</v>
      </c>
      <c r="I24" s="102"/>
      <c r="J24" s="102" t="s">
        <v>276</v>
      </c>
      <c r="K24" s="102" t="s">
        <v>276</v>
      </c>
      <c r="L24" s="102" t="s">
        <v>276</v>
      </c>
      <c r="M24" s="102"/>
      <c r="N24" s="102" t="s">
        <v>276</v>
      </c>
      <c r="O24" s="102" t="s">
        <v>276</v>
      </c>
      <c r="P24" s="102" t="s">
        <v>276</v>
      </c>
      <c r="Q24" s="102"/>
      <c r="R24" s="102" t="s">
        <v>276</v>
      </c>
      <c r="S24" s="102" t="s">
        <v>276</v>
      </c>
      <c r="T24" s="102" t="s">
        <v>276</v>
      </c>
      <c r="U24" s="102"/>
      <c r="V24" s="102" t="s">
        <v>276</v>
      </c>
      <c r="W24" s="102" t="s">
        <v>276</v>
      </c>
      <c r="X24" s="102" t="s">
        <v>276</v>
      </c>
      <c r="Y24" s="102"/>
      <c r="Z24" s="102" t="s">
        <v>276</v>
      </c>
      <c r="AA24" s="102" t="s">
        <v>276</v>
      </c>
      <c r="AB24" s="102" t="s">
        <v>276</v>
      </c>
    </row>
    <row r="25" spans="1:30" x14ac:dyDescent="0.35">
      <c r="A25" s="113" t="s">
        <v>297</v>
      </c>
      <c r="B25" s="102">
        <f>J25+N25+R25</f>
        <v>6</v>
      </c>
      <c r="C25" s="102">
        <f>O25+S25</f>
        <v>4</v>
      </c>
      <c r="D25" s="102">
        <f>L25+P25</f>
        <v>2</v>
      </c>
      <c r="E25" s="102"/>
      <c r="F25" s="102" t="s">
        <v>276</v>
      </c>
      <c r="G25" s="102" t="s">
        <v>276</v>
      </c>
      <c r="H25" s="102" t="s">
        <v>276</v>
      </c>
      <c r="I25" s="102"/>
      <c r="J25" s="102">
        <v>1</v>
      </c>
      <c r="K25" s="102" t="s">
        <v>276</v>
      </c>
      <c r="L25" s="102">
        <v>1</v>
      </c>
      <c r="M25" s="102"/>
      <c r="N25" s="102">
        <v>3</v>
      </c>
      <c r="O25" s="102">
        <v>2</v>
      </c>
      <c r="P25" s="102">
        <v>1</v>
      </c>
      <c r="Q25" s="102"/>
      <c r="R25" s="102">
        <v>2</v>
      </c>
      <c r="S25" s="102">
        <v>2</v>
      </c>
      <c r="T25" s="102" t="s">
        <v>276</v>
      </c>
      <c r="U25" s="102"/>
      <c r="V25" s="102" t="s">
        <v>276</v>
      </c>
      <c r="W25" s="102" t="s">
        <v>276</v>
      </c>
      <c r="X25" s="102" t="s">
        <v>276</v>
      </c>
      <c r="Y25" s="102"/>
      <c r="Z25" s="102" t="s">
        <v>276</v>
      </c>
      <c r="AA25" s="102" t="s">
        <v>276</v>
      </c>
      <c r="AB25" s="102" t="s">
        <v>276</v>
      </c>
    </row>
    <row r="26" spans="1:30" x14ac:dyDescent="0.35">
      <c r="A26" s="113" t="s">
        <v>298</v>
      </c>
      <c r="B26" s="102" t="s">
        <v>276</v>
      </c>
      <c r="C26" s="102" t="s">
        <v>276</v>
      </c>
      <c r="D26" s="102" t="s">
        <v>276</v>
      </c>
      <c r="E26" s="102"/>
      <c r="F26" s="102" t="s">
        <v>276</v>
      </c>
      <c r="G26" s="102" t="s">
        <v>276</v>
      </c>
      <c r="H26" s="102" t="s">
        <v>276</v>
      </c>
      <c r="I26" s="102"/>
      <c r="J26" s="102" t="s">
        <v>276</v>
      </c>
      <c r="K26" s="102" t="s">
        <v>276</v>
      </c>
      <c r="L26" s="102" t="s">
        <v>276</v>
      </c>
      <c r="M26" s="102"/>
      <c r="N26" s="102" t="s">
        <v>276</v>
      </c>
      <c r="O26" s="102" t="s">
        <v>276</v>
      </c>
      <c r="P26" s="102" t="s">
        <v>276</v>
      </c>
      <c r="Q26" s="102"/>
      <c r="R26" s="102" t="s">
        <v>276</v>
      </c>
      <c r="S26" s="102" t="s">
        <v>276</v>
      </c>
      <c r="T26" s="102" t="s">
        <v>276</v>
      </c>
      <c r="U26" s="102"/>
      <c r="V26" s="102" t="s">
        <v>276</v>
      </c>
      <c r="W26" s="102" t="s">
        <v>276</v>
      </c>
      <c r="X26" s="102" t="s">
        <v>276</v>
      </c>
      <c r="Y26" s="102"/>
      <c r="Z26" s="102" t="s">
        <v>276</v>
      </c>
      <c r="AA26" s="102" t="s">
        <v>276</v>
      </c>
      <c r="AB26" s="102" t="s">
        <v>276</v>
      </c>
    </row>
    <row r="27" spans="1:30" x14ac:dyDescent="0.35">
      <c r="A27" s="113" t="s">
        <v>299</v>
      </c>
      <c r="B27" s="102">
        <f>F27+J27+N27+R27</f>
        <v>6</v>
      </c>
      <c r="C27" s="102">
        <f>K27+O27</f>
        <v>3</v>
      </c>
      <c r="D27" s="102">
        <f>H27+T27</f>
        <v>3</v>
      </c>
      <c r="E27" s="102"/>
      <c r="F27" s="102">
        <v>2</v>
      </c>
      <c r="G27" s="102" t="s">
        <v>276</v>
      </c>
      <c r="H27" s="102">
        <v>2</v>
      </c>
      <c r="I27" s="102"/>
      <c r="J27" s="102">
        <v>2</v>
      </c>
      <c r="K27" s="102">
        <v>2</v>
      </c>
      <c r="L27" s="102" t="s">
        <v>276</v>
      </c>
      <c r="M27" s="102"/>
      <c r="N27" s="102">
        <v>1</v>
      </c>
      <c r="O27" s="102">
        <v>1</v>
      </c>
      <c r="P27" s="102" t="s">
        <v>276</v>
      </c>
      <c r="Q27" s="102"/>
      <c r="R27" s="102">
        <v>1</v>
      </c>
      <c r="S27" s="102" t="s">
        <v>276</v>
      </c>
      <c r="T27" s="102">
        <v>1</v>
      </c>
      <c r="U27" s="102"/>
      <c r="V27" s="102" t="s">
        <v>276</v>
      </c>
      <c r="W27" s="102" t="s">
        <v>276</v>
      </c>
      <c r="X27" s="102" t="s">
        <v>276</v>
      </c>
      <c r="Y27" s="102"/>
      <c r="Z27" s="102" t="s">
        <v>276</v>
      </c>
      <c r="AA27" s="102" t="s">
        <v>276</v>
      </c>
      <c r="AB27" s="102" t="s">
        <v>276</v>
      </c>
    </row>
    <row r="28" spans="1:30" x14ac:dyDescent="0.35">
      <c r="A28" s="113" t="s">
        <v>300</v>
      </c>
      <c r="B28" s="102">
        <f>J28</f>
        <v>1</v>
      </c>
      <c r="C28" s="102">
        <f>K28</f>
        <v>1</v>
      </c>
      <c r="D28" s="102" t="s">
        <v>276</v>
      </c>
      <c r="E28" s="102"/>
      <c r="F28" s="102" t="s">
        <v>276</v>
      </c>
      <c r="G28" s="102" t="s">
        <v>276</v>
      </c>
      <c r="H28" s="102" t="s">
        <v>276</v>
      </c>
      <c r="I28" s="102"/>
      <c r="J28" s="102">
        <v>1</v>
      </c>
      <c r="K28" s="102">
        <v>1</v>
      </c>
      <c r="L28" s="102" t="s">
        <v>276</v>
      </c>
      <c r="M28" s="102"/>
      <c r="N28" s="102" t="s">
        <v>276</v>
      </c>
      <c r="O28" s="102" t="s">
        <v>276</v>
      </c>
      <c r="P28" s="102" t="s">
        <v>276</v>
      </c>
      <c r="Q28" s="102"/>
      <c r="R28" s="102" t="s">
        <v>276</v>
      </c>
      <c r="S28" s="102" t="s">
        <v>276</v>
      </c>
      <c r="T28" s="102" t="s">
        <v>276</v>
      </c>
      <c r="U28" s="102"/>
      <c r="V28" s="102" t="s">
        <v>276</v>
      </c>
      <c r="W28" s="102" t="s">
        <v>276</v>
      </c>
      <c r="X28" s="102" t="s">
        <v>276</v>
      </c>
      <c r="Y28" s="102"/>
      <c r="Z28" s="102" t="s">
        <v>276</v>
      </c>
      <c r="AA28" s="102" t="s">
        <v>276</v>
      </c>
      <c r="AB28" s="102" t="s">
        <v>276</v>
      </c>
    </row>
    <row r="29" spans="1:30" x14ac:dyDescent="0.35">
      <c r="A29" s="113" t="s">
        <v>301</v>
      </c>
      <c r="B29" s="102">
        <f>F29+N29</f>
        <v>3</v>
      </c>
      <c r="C29" s="102">
        <f>G29</f>
        <v>1</v>
      </c>
      <c r="D29" s="102">
        <f>P29</f>
        <v>2</v>
      </c>
      <c r="E29" s="102"/>
      <c r="F29" s="102">
        <v>1</v>
      </c>
      <c r="G29" s="102">
        <v>1</v>
      </c>
      <c r="H29" s="102" t="s">
        <v>276</v>
      </c>
      <c r="I29" s="102"/>
      <c r="J29" s="102" t="s">
        <v>276</v>
      </c>
      <c r="K29" s="102" t="s">
        <v>276</v>
      </c>
      <c r="L29" s="102" t="s">
        <v>276</v>
      </c>
      <c r="M29" s="102"/>
      <c r="N29" s="102">
        <v>2</v>
      </c>
      <c r="O29" s="102" t="s">
        <v>276</v>
      </c>
      <c r="P29" s="102">
        <v>2</v>
      </c>
      <c r="Q29" s="102"/>
      <c r="R29" s="102" t="s">
        <v>276</v>
      </c>
      <c r="S29" s="102" t="s">
        <v>276</v>
      </c>
      <c r="T29" s="102" t="s">
        <v>276</v>
      </c>
      <c r="U29" s="102"/>
      <c r="V29" s="102" t="s">
        <v>276</v>
      </c>
      <c r="W29" s="102" t="s">
        <v>276</v>
      </c>
      <c r="X29" s="102" t="s">
        <v>276</v>
      </c>
      <c r="Y29" s="102"/>
      <c r="Z29" s="102" t="s">
        <v>276</v>
      </c>
      <c r="AA29" s="102" t="s">
        <v>276</v>
      </c>
      <c r="AB29" s="102" t="s">
        <v>276</v>
      </c>
    </row>
    <row r="30" spans="1:30" x14ac:dyDescent="0.35">
      <c r="A30" s="113" t="s">
        <v>302</v>
      </c>
      <c r="B30" s="102">
        <f>J30</f>
        <v>1</v>
      </c>
      <c r="C30" s="102">
        <f>K30</f>
        <v>1</v>
      </c>
      <c r="D30" s="102" t="s">
        <v>276</v>
      </c>
      <c r="E30" s="102"/>
      <c r="F30" s="102" t="s">
        <v>276</v>
      </c>
      <c r="G30" s="102" t="s">
        <v>276</v>
      </c>
      <c r="H30" s="102" t="s">
        <v>276</v>
      </c>
      <c r="I30" s="102"/>
      <c r="J30" s="102">
        <v>1</v>
      </c>
      <c r="K30" s="102">
        <v>1</v>
      </c>
      <c r="L30" s="102" t="s">
        <v>276</v>
      </c>
      <c r="M30" s="102"/>
      <c r="N30" s="102" t="s">
        <v>276</v>
      </c>
      <c r="O30" s="102" t="s">
        <v>276</v>
      </c>
      <c r="P30" s="102" t="s">
        <v>276</v>
      </c>
      <c r="Q30" s="102"/>
      <c r="R30" s="102" t="s">
        <v>276</v>
      </c>
      <c r="S30" s="102" t="s">
        <v>276</v>
      </c>
      <c r="T30" s="102" t="s">
        <v>276</v>
      </c>
      <c r="U30" s="102"/>
      <c r="V30" s="102" t="s">
        <v>276</v>
      </c>
      <c r="W30" s="102" t="s">
        <v>276</v>
      </c>
      <c r="X30" s="102" t="s">
        <v>276</v>
      </c>
      <c r="Y30" s="102"/>
      <c r="Z30" s="102" t="s">
        <v>276</v>
      </c>
      <c r="AA30" s="102" t="s">
        <v>276</v>
      </c>
      <c r="AB30" s="102" t="s">
        <v>276</v>
      </c>
      <c r="AD30" s="107"/>
    </row>
    <row r="31" spans="1:30" x14ac:dyDescent="0.35">
      <c r="A31" s="113" t="s">
        <v>303</v>
      </c>
      <c r="B31" s="102">
        <f>F31+J31+N31+R31</f>
        <v>11</v>
      </c>
      <c r="C31" s="102">
        <f>G31+K31+O31+S31</f>
        <v>7</v>
      </c>
      <c r="D31" s="102">
        <f>H31</f>
        <v>4</v>
      </c>
      <c r="E31" s="102"/>
      <c r="F31" s="102">
        <v>7</v>
      </c>
      <c r="G31" s="102">
        <v>3</v>
      </c>
      <c r="H31" s="102">
        <v>4</v>
      </c>
      <c r="I31" s="102"/>
      <c r="J31" s="102">
        <v>1</v>
      </c>
      <c r="K31" s="102">
        <v>1</v>
      </c>
      <c r="L31" s="102" t="s">
        <v>276</v>
      </c>
      <c r="M31" s="102"/>
      <c r="N31" s="102">
        <v>2</v>
      </c>
      <c r="O31" s="102">
        <v>2</v>
      </c>
      <c r="P31" s="102" t="s">
        <v>276</v>
      </c>
      <c r="Q31" s="102"/>
      <c r="R31" s="102">
        <v>1</v>
      </c>
      <c r="S31" s="102">
        <v>1</v>
      </c>
      <c r="T31" s="102" t="s">
        <v>276</v>
      </c>
      <c r="U31" s="102"/>
      <c r="V31" s="102" t="s">
        <v>276</v>
      </c>
      <c r="W31" s="102" t="s">
        <v>276</v>
      </c>
      <c r="X31" s="102" t="s">
        <v>276</v>
      </c>
      <c r="Y31" s="102"/>
      <c r="Z31" s="102" t="s">
        <v>276</v>
      </c>
      <c r="AA31" s="102" t="s">
        <v>276</v>
      </c>
      <c r="AB31" s="102" t="s">
        <v>276</v>
      </c>
      <c r="AD31" s="107"/>
    </row>
    <row r="32" spans="1:30" x14ac:dyDescent="0.35">
      <c r="A32" s="113" t="s">
        <v>304</v>
      </c>
      <c r="B32" s="102">
        <f>F32</f>
        <v>1</v>
      </c>
      <c r="C32" s="102">
        <f>G32</f>
        <v>1</v>
      </c>
      <c r="D32" s="102" t="s">
        <v>276</v>
      </c>
      <c r="E32" s="102"/>
      <c r="F32" s="102">
        <v>1</v>
      </c>
      <c r="G32" s="102">
        <v>1</v>
      </c>
      <c r="H32" s="102" t="s">
        <v>276</v>
      </c>
      <c r="I32" s="102"/>
      <c r="J32" s="102" t="s">
        <v>276</v>
      </c>
      <c r="K32" s="102" t="s">
        <v>276</v>
      </c>
      <c r="L32" s="102" t="s">
        <v>276</v>
      </c>
      <c r="M32" s="102"/>
      <c r="N32" s="102" t="s">
        <v>276</v>
      </c>
      <c r="O32" s="102" t="s">
        <v>276</v>
      </c>
      <c r="P32" s="102" t="s">
        <v>276</v>
      </c>
      <c r="Q32" s="102"/>
      <c r="R32" s="102" t="s">
        <v>276</v>
      </c>
      <c r="S32" s="102" t="s">
        <v>276</v>
      </c>
      <c r="T32" s="102" t="s">
        <v>276</v>
      </c>
      <c r="U32" s="102"/>
      <c r="V32" s="102" t="s">
        <v>276</v>
      </c>
      <c r="W32" s="102" t="s">
        <v>276</v>
      </c>
      <c r="X32" s="102" t="s">
        <v>276</v>
      </c>
      <c r="Y32" s="102"/>
      <c r="Z32" s="102" t="s">
        <v>276</v>
      </c>
      <c r="AA32" s="102" t="s">
        <v>276</v>
      </c>
      <c r="AB32" s="102" t="s">
        <v>276</v>
      </c>
      <c r="AD32" s="107"/>
    </row>
    <row r="33" spans="1:30" x14ac:dyDescent="0.35">
      <c r="A33" s="113" t="s">
        <v>305</v>
      </c>
      <c r="B33" s="102">
        <f>N33+V33</f>
        <v>2</v>
      </c>
      <c r="C33" s="102">
        <f>W33</f>
        <v>1</v>
      </c>
      <c r="D33" s="102">
        <f>P33</f>
        <v>1</v>
      </c>
      <c r="E33" s="102"/>
      <c r="F33" s="102" t="s">
        <v>276</v>
      </c>
      <c r="G33" s="102" t="s">
        <v>276</v>
      </c>
      <c r="H33" s="102" t="s">
        <v>276</v>
      </c>
      <c r="I33" s="102"/>
      <c r="J33" s="102" t="s">
        <v>276</v>
      </c>
      <c r="K33" s="102" t="s">
        <v>276</v>
      </c>
      <c r="L33" s="102" t="s">
        <v>276</v>
      </c>
      <c r="M33" s="102"/>
      <c r="N33" s="102">
        <v>1</v>
      </c>
      <c r="O33" s="102" t="s">
        <v>276</v>
      </c>
      <c r="P33" s="102">
        <v>1</v>
      </c>
      <c r="Q33" s="102"/>
      <c r="R33" s="102" t="s">
        <v>276</v>
      </c>
      <c r="S33" s="102" t="s">
        <v>276</v>
      </c>
      <c r="T33" s="102" t="s">
        <v>276</v>
      </c>
      <c r="U33" s="102"/>
      <c r="V33" s="102">
        <v>1</v>
      </c>
      <c r="W33" s="102">
        <v>1</v>
      </c>
      <c r="X33" s="102" t="s">
        <v>276</v>
      </c>
      <c r="Y33" s="102"/>
      <c r="Z33" s="102" t="s">
        <v>276</v>
      </c>
      <c r="AA33" s="102" t="s">
        <v>276</v>
      </c>
      <c r="AB33" s="102" t="s">
        <v>276</v>
      </c>
      <c r="AD33" s="107"/>
    </row>
    <row r="34" spans="1:30" x14ac:dyDescent="0.35">
      <c r="A34" s="113" t="s">
        <v>306</v>
      </c>
      <c r="B34" s="102">
        <f>F34+J34</f>
        <v>4</v>
      </c>
      <c r="C34" s="102">
        <f>G34+K34</f>
        <v>2</v>
      </c>
      <c r="D34" s="102">
        <f>H34+L34</f>
        <v>2</v>
      </c>
      <c r="E34" s="102"/>
      <c r="F34" s="102">
        <v>2</v>
      </c>
      <c r="G34" s="102">
        <v>1</v>
      </c>
      <c r="H34" s="102">
        <v>1</v>
      </c>
      <c r="I34" s="102"/>
      <c r="J34" s="102">
        <v>2</v>
      </c>
      <c r="K34" s="102">
        <v>1</v>
      </c>
      <c r="L34" s="102">
        <v>1</v>
      </c>
      <c r="M34" s="102"/>
      <c r="N34" s="102" t="s">
        <v>276</v>
      </c>
      <c r="O34" s="102" t="s">
        <v>276</v>
      </c>
      <c r="P34" s="102" t="s">
        <v>276</v>
      </c>
      <c r="Q34" s="102"/>
      <c r="R34" s="102" t="s">
        <v>276</v>
      </c>
      <c r="S34" s="102" t="s">
        <v>276</v>
      </c>
      <c r="T34" s="102" t="s">
        <v>276</v>
      </c>
      <c r="U34" s="102"/>
      <c r="V34" s="102" t="s">
        <v>276</v>
      </c>
      <c r="W34" s="102" t="s">
        <v>276</v>
      </c>
      <c r="X34" s="102" t="s">
        <v>276</v>
      </c>
      <c r="Y34" s="102"/>
      <c r="Z34" s="102" t="s">
        <v>276</v>
      </c>
      <c r="AA34" s="102" t="s">
        <v>276</v>
      </c>
      <c r="AB34" s="102" t="s">
        <v>276</v>
      </c>
      <c r="AD34" s="107"/>
    </row>
    <row r="35" spans="1:30" ht="15" thickBot="1" x14ac:dyDescent="0.4">
      <c r="A35" s="117" t="s">
        <v>307</v>
      </c>
      <c r="B35" s="103">
        <f>F35+J35+N35+R35+V35</f>
        <v>46</v>
      </c>
      <c r="C35" s="103">
        <f>G35+K35+O35+S35+W35</f>
        <v>20</v>
      </c>
      <c r="D35" s="103">
        <f>H35+L35+P35+T35+X35</f>
        <v>26</v>
      </c>
      <c r="E35" s="103"/>
      <c r="F35" s="103">
        <v>4</v>
      </c>
      <c r="G35" s="103">
        <v>1</v>
      </c>
      <c r="H35" s="103">
        <v>3</v>
      </c>
      <c r="I35" s="103"/>
      <c r="J35" s="103">
        <v>16</v>
      </c>
      <c r="K35" s="103">
        <v>8</v>
      </c>
      <c r="L35" s="103">
        <v>8</v>
      </c>
      <c r="M35" s="103"/>
      <c r="N35" s="103">
        <v>12</v>
      </c>
      <c r="O35" s="103">
        <v>4</v>
      </c>
      <c r="P35" s="103">
        <v>8</v>
      </c>
      <c r="Q35" s="103"/>
      <c r="R35" s="103">
        <v>10</v>
      </c>
      <c r="S35" s="103">
        <v>4</v>
      </c>
      <c r="T35" s="103">
        <v>6</v>
      </c>
      <c r="U35" s="103"/>
      <c r="V35" s="103">
        <v>4</v>
      </c>
      <c r="W35" s="103">
        <v>3</v>
      </c>
      <c r="X35" s="103">
        <v>1</v>
      </c>
      <c r="Y35" s="103"/>
      <c r="Z35" s="103" t="s">
        <v>276</v>
      </c>
      <c r="AA35" s="103" t="s">
        <v>276</v>
      </c>
      <c r="AB35" s="103" t="s">
        <v>276</v>
      </c>
      <c r="AD35" s="107"/>
    </row>
    <row r="36" spans="1:30" x14ac:dyDescent="0.35">
      <c r="A36" s="113" t="s">
        <v>341</v>
      </c>
      <c r="AD36" s="107"/>
    </row>
    <row r="37" spans="1:30" x14ac:dyDescent="0.35">
      <c r="AD37" s="107"/>
    </row>
    <row r="38" spans="1:30" x14ac:dyDescent="0.35">
      <c r="AD38" s="107"/>
    </row>
    <row r="39" spans="1:30" x14ac:dyDescent="0.35">
      <c r="AD39" s="107"/>
    </row>
    <row r="40" spans="1:30" x14ac:dyDescent="0.35">
      <c r="AD40" s="107"/>
    </row>
    <row r="41" spans="1:30" x14ac:dyDescent="0.35">
      <c r="AD41" s="107"/>
    </row>
    <row r="42" spans="1:30" x14ac:dyDescent="0.35">
      <c r="AD42" s="107"/>
    </row>
    <row r="43" spans="1:30" x14ac:dyDescent="0.35">
      <c r="AD43" s="107"/>
    </row>
    <row r="44" spans="1:30" x14ac:dyDescent="0.35">
      <c r="AD44" s="107"/>
    </row>
    <row r="45" spans="1:30" x14ac:dyDescent="0.35">
      <c r="AD45" s="107"/>
    </row>
  </sheetData>
  <mergeCells count="14">
    <mergeCell ref="AD2:AD3"/>
    <mergeCell ref="R7:T7"/>
    <mergeCell ref="V7:X7"/>
    <mergeCell ref="Z7:AB7"/>
    <mergeCell ref="A1:AB1"/>
    <mergeCell ref="A2:AB2"/>
    <mergeCell ref="A3:AB3"/>
    <mergeCell ref="A4:AB4"/>
    <mergeCell ref="A5:AB5"/>
    <mergeCell ref="A7:A8"/>
    <mergeCell ref="B7:D7"/>
    <mergeCell ref="F7:H7"/>
    <mergeCell ref="J7:L7"/>
    <mergeCell ref="N7:P7"/>
  </mergeCells>
  <hyperlinks>
    <hyperlink ref="AD2" location="INDICE!A1" display="INDICE" xr:uid="{9F770ED8-9EEE-45BC-A252-F9B019C3FD27}"/>
    <hyperlink ref="AD2:AD3" location="CONTENIDO!A1" display="Contenido" xr:uid="{B2CA3B19-DED6-4A83-9545-AD937653CDDB}"/>
  </hyperlinks>
  <pageMargins left="0.7" right="0.7" top="0.75" bottom="0.75" header="0.3" footer="0.3"/>
  <pageSetup paperSize="9" scale="64" orientation="landscape" r:id="rId1"/>
  <ignoredErrors>
    <ignoredError sqref="B22 B29:C29" formula="1"/>
  </ignoredError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5825D-257C-433F-8152-88A203E11478}">
  <sheetPr>
    <tabColor rgb="FFF2DAB1"/>
    <pageSetUpPr fitToPage="1"/>
  </sheetPr>
  <dimension ref="A1:AD45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9" sqref="A9:XFD9"/>
    </sheetView>
  </sheetViews>
  <sheetFormatPr baseColWidth="10" defaultColWidth="11.453125" defaultRowHeight="14.5" x14ac:dyDescent="0.35"/>
  <cols>
    <col min="1" max="1" width="18.54296875" style="113" customWidth="1"/>
    <col min="2" max="4" width="8.453125" customWidth="1"/>
    <col min="5" max="5" width="1.453125" customWidth="1"/>
    <col min="6" max="8" width="8.453125" customWidth="1"/>
    <col min="9" max="9" width="1.1796875" customWidth="1"/>
    <col min="10" max="12" width="8.453125" customWidth="1"/>
    <col min="13" max="13" width="2" customWidth="1"/>
    <col min="14" max="16" width="8.453125" customWidth="1"/>
    <col min="17" max="17" width="1.453125" customWidth="1"/>
    <col min="18" max="20" width="8.453125" customWidth="1"/>
    <col min="21" max="21" width="1.453125" customWidth="1"/>
    <col min="22" max="24" width="8.453125" customWidth="1"/>
    <col min="25" max="25" width="1.453125" customWidth="1"/>
    <col min="26" max="28" width="8.453125" customWidth="1"/>
  </cols>
  <sheetData>
    <row r="1" spans="1:30" x14ac:dyDescent="0.35">
      <c r="A1" s="230" t="s">
        <v>352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344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320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D5" s="36"/>
    </row>
    <row r="6" spans="1:30" x14ac:dyDescent="0.35">
      <c r="A6" s="124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D6" s="36"/>
    </row>
    <row r="7" spans="1:30" x14ac:dyDescent="0.35">
      <c r="A7" s="235" t="s">
        <v>281</v>
      </c>
      <c r="B7" s="229" t="s">
        <v>214</v>
      </c>
      <c r="C7" s="229"/>
      <c r="D7" s="229"/>
      <c r="E7" s="16"/>
      <c r="F7" s="229" t="s">
        <v>242</v>
      </c>
      <c r="G7" s="229"/>
      <c r="H7" s="229"/>
      <c r="I7" s="16"/>
      <c r="J7" s="229" t="s">
        <v>243</v>
      </c>
      <c r="K7" s="229"/>
      <c r="L7" s="229"/>
      <c r="M7" s="16"/>
      <c r="N7" s="229" t="s">
        <v>244</v>
      </c>
      <c r="O7" s="229"/>
      <c r="P7" s="229"/>
      <c r="Q7" s="16"/>
      <c r="R7" s="229" t="s">
        <v>246</v>
      </c>
      <c r="S7" s="229"/>
      <c r="T7" s="229"/>
      <c r="U7" s="16"/>
      <c r="V7" s="229" t="s">
        <v>247</v>
      </c>
      <c r="W7" s="229"/>
      <c r="X7" s="229"/>
      <c r="Y7" s="16"/>
      <c r="Z7" s="229" t="s">
        <v>248</v>
      </c>
      <c r="AA7" s="229"/>
      <c r="AB7" s="229"/>
      <c r="AD7" s="36"/>
    </row>
    <row r="8" spans="1:30" x14ac:dyDescent="0.35">
      <c r="A8" s="235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D8" s="36"/>
    </row>
    <row r="9" spans="1:30" x14ac:dyDescent="0.35">
      <c r="A9" s="128"/>
      <c r="B9" s="63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D9" s="107"/>
    </row>
    <row r="10" spans="1:30" x14ac:dyDescent="0.35">
      <c r="A10" s="128" t="s">
        <v>214</v>
      </c>
      <c r="B10" s="63">
        <v>1.1212563915266618</v>
      </c>
      <c r="C10" s="63">
        <v>1.2928891098955742</v>
      </c>
      <c r="D10" s="63">
        <v>0.93963767571224532</v>
      </c>
      <c r="E10" s="63"/>
      <c r="F10" s="63">
        <v>1.1095260738627357</v>
      </c>
      <c r="G10" s="63">
        <v>1.1235955056179776</v>
      </c>
      <c r="H10" s="63">
        <v>1.0941644562334218</v>
      </c>
      <c r="I10" s="63"/>
      <c r="J10" s="63">
        <v>1.4358974358974359</v>
      </c>
      <c r="K10" s="63">
        <v>1.7005668556185394</v>
      </c>
      <c r="L10" s="63">
        <v>1.1574886004910558</v>
      </c>
      <c r="M10" s="63"/>
      <c r="N10" s="63">
        <v>1.2665098606839154</v>
      </c>
      <c r="O10" s="63">
        <v>1.4347202295552368</v>
      </c>
      <c r="P10" s="63">
        <v>1.095290251916758</v>
      </c>
      <c r="Q10" s="63"/>
      <c r="R10" s="63">
        <v>1.2162983985404421</v>
      </c>
      <c r="S10" s="63">
        <v>1.4849550605705353</v>
      </c>
      <c r="T10" s="63">
        <v>0.92670598146588035</v>
      </c>
      <c r="U10" s="63"/>
      <c r="V10" s="63">
        <v>0.49740484429065746</v>
      </c>
      <c r="W10" s="63">
        <v>0.67739204064352243</v>
      </c>
      <c r="X10" s="63">
        <v>0.30946065428824049</v>
      </c>
      <c r="Y10" s="63"/>
      <c r="Z10" s="63" t="s">
        <v>276</v>
      </c>
      <c r="AA10" s="63" t="s">
        <v>276</v>
      </c>
      <c r="AB10" s="63" t="s">
        <v>276</v>
      </c>
      <c r="AD10" s="107"/>
    </row>
    <row r="11" spans="1:30" x14ac:dyDescent="0.35">
      <c r="A11" s="128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D11" s="107"/>
    </row>
    <row r="12" spans="1:30" x14ac:dyDescent="0.35">
      <c r="A12" s="113" t="s">
        <v>282</v>
      </c>
      <c r="B12" s="63">
        <v>1.3302486986697513</v>
      </c>
      <c r="C12" s="63">
        <v>1.4092140921409213</v>
      </c>
      <c r="D12" s="63">
        <v>1.2399256044637323</v>
      </c>
      <c r="E12" s="63"/>
      <c r="F12" s="63">
        <v>1.6817593790426906</v>
      </c>
      <c r="G12" s="63">
        <v>2.1479713603818613</v>
      </c>
      <c r="H12" s="63">
        <v>1.1299435028248588</v>
      </c>
      <c r="I12" s="63"/>
      <c r="J12" s="63">
        <v>1.321003963011889</v>
      </c>
      <c r="K12" s="63">
        <v>1.2165450121654502</v>
      </c>
      <c r="L12" s="63">
        <v>1.4450867052023122</v>
      </c>
      <c r="M12" s="63"/>
      <c r="N12" s="63">
        <v>1.0463378176382661</v>
      </c>
      <c r="O12" s="63">
        <v>0.57803468208092479</v>
      </c>
      <c r="P12" s="63">
        <v>1.5479876160990713</v>
      </c>
      <c r="Q12" s="63"/>
      <c r="R12" s="63">
        <v>1.669449081803005</v>
      </c>
      <c r="S12" s="63">
        <v>2.1943573667711598</v>
      </c>
      <c r="T12" s="63">
        <v>1.0714285714285714</v>
      </c>
      <c r="U12" s="63"/>
      <c r="V12" s="63">
        <v>0.90909090909090906</v>
      </c>
      <c r="W12" s="63">
        <v>0.85714285714285721</v>
      </c>
      <c r="X12" s="63">
        <v>0.967741935483871</v>
      </c>
      <c r="Y12" s="63"/>
      <c r="Z12" s="63" t="s">
        <v>276</v>
      </c>
      <c r="AA12" s="63" t="s">
        <v>276</v>
      </c>
      <c r="AB12" s="63" t="s">
        <v>276</v>
      </c>
      <c r="AD12" s="22"/>
    </row>
    <row r="13" spans="1:30" x14ac:dyDescent="0.35">
      <c r="A13" s="113" t="s">
        <v>283</v>
      </c>
      <c r="B13" s="63">
        <v>0.8813050815675979</v>
      </c>
      <c r="C13" s="63">
        <v>1.2173290368779091</v>
      </c>
      <c r="D13" s="63">
        <v>0.51181102362204722</v>
      </c>
      <c r="E13" s="63"/>
      <c r="F13" s="63">
        <v>0.60606060606060608</v>
      </c>
      <c r="G13" s="63">
        <v>0.81967213114754101</v>
      </c>
      <c r="H13" s="63">
        <v>0.3669724770642202</v>
      </c>
      <c r="I13" s="63"/>
      <c r="J13" s="63">
        <v>1.1111111111111112</v>
      </c>
      <c r="K13" s="63">
        <v>1.6100178890876566</v>
      </c>
      <c r="L13" s="63">
        <v>0.57581573896353166</v>
      </c>
      <c r="M13" s="63"/>
      <c r="N13" s="63">
        <v>1.2750455373406193</v>
      </c>
      <c r="O13" s="63">
        <v>1.896551724137931</v>
      </c>
      <c r="P13" s="63">
        <v>0.5791505791505791</v>
      </c>
      <c r="Q13" s="63"/>
      <c r="R13" s="63">
        <v>1.0446343779677114</v>
      </c>
      <c r="S13" s="63">
        <v>1.4362657091561939</v>
      </c>
      <c r="T13" s="63">
        <v>0.60483870967741937</v>
      </c>
      <c r="U13" s="63"/>
      <c r="V13" s="63">
        <v>0.31678986272439286</v>
      </c>
      <c r="W13" s="63">
        <v>0.20533880903490762</v>
      </c>
      <c r="X13" s="63">
        <v>0.43478260869565216</v>
      </c>
      <c r="Y13" s="63"/>
      <c r="Z13" s="63" t="s">
        <v>276</v>
      </c>
      <c r="AA13" s="63" t="s">
        <v>276</v>
      </c>
      <c r="AB13" s="63" t="s">
        <v>276</v>
      </c>
    </row>
    <row r="14" spans="1:30" x14ac:dyDescent="0.35">
      <c r="A14" s="113" t="s">
        <v>284</v>
      </c>
      <c r="B14" s="63">
        <v>0.77004779607010088</v>
      </c>
      <c r="C14" s="63">
        <v>0.84611316763617128</v>
      </c>
      <c r="D14" s="63">
        <v>0.69333333333333336</v>
      </c>
      <c r="E14" s="63"/>
      <c r="F14" s="63">
        <v>0.81112398609501735</v>
      </c>
      <c r="G14" s="63">
        <v>0.22172949002217296</v>
      </c>
      <c r="H14" s="63">
        <v>1.4563106796116505</v>
      </c>
      <c r="I14" s="63"/>
      <c r="J14" s="63">
        <v>0.36855036855036855</v>
      </c>
      <c r="K14" s="63">
        <v>0.4784688995215311</v>
      </c>
      <c r="L14" s="63">
        <v>0.25252525252525254</v>
      </c>
      <c r="M14" s="63"/>
      <c r="N14" s="63">
        <v>1.3580246913580247</v>
      </c>
      <c r="O14" s="63">
        <v>2.0460358056265986</v>
      </c>
      <c r="P14" s="63">
        <v>0.71599045346062051</v>
      </c>
      <c r="Q14" s="63"/>
      <c r="R14" s="63">
        <v>0.86580086580086579</v>
      </c>
      <c r="S14" s="63">
        <v>0.88495575221238942</v>
      </c>
      <c r="T14" s="63">
        <v>0.84745762711864403</v>
      </c>
      <c r="U14" s="63"/>
      <c r="V14" s="63">
        <v>0.34305317324185247</v>
      </c>
      <c r="W14" s="63">
        <v>0.6872852233676976</v>
      </c>
      <c r="X14" s="63" t="s">
        <v>276</v>
      </c>
      <c r="Y14" s="63"/>
      <c r="Z14" s="63" t="s">
        <v>276</v>
      </c>
      <c r="AA14" s="63" t="s">
        <v>276</v>
      </c>
      <c r="AB14" s="63" t="s">
        <v>276</v>
      </c>
    </row>
    <row r="15" spans="1:30" x14ac:dyDescent="0.35">
      <c r="A15" s="113" t="s">
        <v>285</v>
      </c>
      <c r="B15" s="63">
        <v>4.954954954954955</v>
      </c>
      <c r="C15" s="63">
        <v>6.756756756756757</v>
      </c>
      <c r="D15" s="63">
        <v>3.1531531531531529</v>
      </c>
      <c r="E15" s="63"/>
      <c r="F15" s="63">
        <v>10.112359550561797</v>
      </c>
      <c r="G15" s="63">
        <v>16.326530612244898</v>
      </c>
      <c r="H15" s="63">
        <v>2.5</v>
      </c>
      <c r="I15" s="63"/>
      <c r="J15" s="63">
        <v>10.526315789473683</v>
      </c>
      <c r="K15" s="63">
        <v>10.909090909090908</v>
      </c>
      <c r="L15" s="63">
        <v>10</v>
      </c>
      <c r="M15" s="63"/>
      <c r="N15" s="63">
        <v>3.4883720930232558</v>
      </c>
      <c r="O15" s="63">
        <v>2.6315789473684208</v>
      </c>
      <c r="P15" s="63">
        <v>4.1666666666666661</v>
      </c>
      <c r="Q15" s="63"/>
      <c r="R15" s="63" t="s">
        <v>276</v>
      </c>
      <c r="S15" s="63" t="s">
        <v>276</v>
      </c>
      <c r="T15" s="63" t="s">
        <v>276</v>
      </c>
      <c r="U15" s="63"/>
      <c r="V15" s="63" t="s">
        <v>276</v>
      </c>
      <c r="W15" s="63" t="s">
        <v>276</v>
      </c>
      <c r="X15" s="63" t="s">
        <v>276</v>
      </c>
      <c r="Y15" s="63"/>
      <c r="Z15" s="63" t="s">
        <v>276</v>
      </c>
      <c r="AA15" s="63" t="s">
        <v>276</v>
      </c>
      <c r="AB15" s="63" t="s">
        <v>276</v>
      </c>
    </row>
    <row r="16" spans="1:30" x14ac:dyDescent="0.35">
      <c r="A16" s="113" t="s">
        <v>286</v>
      </c>
      <c r="B16" s="63" t="s">
        <v>276</v>
      </c>
      <c r="C16" s="63" t="s">
        <v>276</v>
      </c>
      <c r="D16" s="63" t="s">
        <v>276</v>
      </c>
      <c r="E16" s="63"/>
      <c r="F16" s="63" t="s">
        <v>276</v>
      </c>
      <c r="G16" s="63" t="s">
        <v>276</v>
      </c>
      <c r="H16" s="63" t="s">
        <v>276</v>
      </c>
      <c r="I16" s="63"/>
      <c r="J16" s="63" t="s">
        <v>276</v>
      </c>
      <c r="K16" s="63" t="s">
        <v>276</v>
      </c>
      <c r="L16" s="63" t="s">
        <v>276</v>
      </c>
      <c r="M16" s="63"/>
      <c r="N16" s="63" t="s">
        <v>276</v>
      </c>
      <c r="O16" s="63" t="s">
        <v>276</v>
      </c>
      <c r="P16" s="63" t="s">
        <v>276</v>
      </c>
      <c r="Q16" s="63"/>
      <c r="R16" s="63" t="s">
        <v>276</v>
      </c>
      <c r="S16" s="63" t="s">
        <v>276</v>
      </c>
      <c r="T16" s="63" t="s">
        <v>276</v>
      </c>
      <c r="U16" s="63"/>
      <c r="V16" s="63" t="s">
        <v>276</v>
      </c>
      <c r="W16" s="63" t="s">
        <v>276</v>
      </c>
      <c r="X16" s="63" t="s">
        <v>276</v>
      </c>
      <c r="Y16" s="63"/>
      <c r="Z16" s="63" t="s">
        <v>276</v>
      </c>
      <c r="AA16" s="63" t="s">
        <v>276</v>
      </c>
      <c r="AB16" s="63" t="s">
        <v>276</v>
      </c>
    </row>
    <row r="17" spans="1:30" x14ac:dyDescent="0.35">
      <c r="A17" s="113" t="s">
        <v>287</v>
      </c>
      <c r="B17" s="63" t="s">
        <v>276</v>
      </c>
      <c r="C17" s="63" t="s">
        <v>276</v>
      </c>
      <c r="D17" s="63" t="s">
        <v>276</v>
      </c>
      <c r="E17" s="63"/>
      <c r="F17" s="63" t="s">
        <v>276</v>
      </c>
      <c r="G17" s="63" t="s">
        <v>276</v>
      </c>
      <c r="H17" s="63" t="s">
        <v>276</v>
      </c>
      <c r="I17" s="63"/>
      <c r="J17" s="63" t="s">
        <v>276</v>
      </c>
      <c r="K17" s="63" t="s">
        <v>276</v>
      </c>
      <c r="L17" s="63" t="s">
        <v>276</v>
      </c>
      <c r="M17" s="63"/>
      <c r="N17" s="63" t="s">
        <v>276</v>
      </c>
      <c r="O17" s="63" t="s">
        <v>276</v>
      </c>
      <c r="P17" s="63" t="s">
        <v>276</v>
      </c>
      <c r="Q17" s="63"/>
      <c r="R17" s="63" t="s">
        <v>276</v>
      </c>
      <c r="S17" s="63" t="s">
        <v>276</v>
      </c>
      <c r="T17" s="63" t="s">
        <v>276</v>
      </c>
      <c r="U17" s="63"/>
      <c r="V17" s="63" t="s">
        <v>276</v>
      </c>
      <c r="W17" s="63" t="s">
        <v>276</v>
      </c>
      <c r="X17" s="63" t="s">
        <v>276</v>
      </c>
      <c r="Y17" s="63"/>
      <c r="Z17" s="63" t="s">
        <v>276</v>
      </c>
      <c r="AA17" s="63" t="s">
        <v>276</v>
      </c>
      <c r="AB17" s="63" t="s">
        <v>276</v>
      </c>
    </row>
    <row r="18" spans="1:30" x14ac:dyDescent="0.35">
      <c r="A18" s="113" t="s">
        <v>289</v>
      </c>
      <c r="B18" s="63">
        <v>0.6867233485938522</v>
      </c>
      <c r="C18" s="63">
        <v>0.65189048239895697</v>
      </c>
      <c r="D18" s="63">
        <v>0.72178477690288712</v>
      </c>
      <c r="E18" s="63"/>
      <c r="F18" s="63">
        <v>0.97629009762900976</v>
      </c>
      <c r="G18" s="63">
        <v>0.27932960893854747</v>
      </c>
      <c r="H18" s="63">
        <v>1.6713091922005572</v>
      </c>
      <c r="I18" s="63"/>
      <c r="J18" s="63">
        <v>0.75301204819277112</v>
      </c>
      <c r="K18" s="63">
        <v>0.30959752321981426</v>
      </c>
      <c r="L18" s="63">
        <v>1.1730205278592376</v>
      </c>
      <c r="M18" s="63"/>
      <c r="N18" s="63">
        <v>0.16750418760469013</v>
      </c>
      <c r="O18" s="63">
        <v>0.34843205574912894</v>
      </c>
      <c r="P18" s="63" t="s">
        <v>276</v>
      </c>
      <c r="Q18" s="63"/>
      <c r="R18" s="63">
        <v>1.0830324909747291</v>
      </c>
      <c r="S18" s="63">
        <v>1.6778523489932886</v>
      </c>
      <c r="T18" s="63">
        <v>0.390625</v>
      </c>
      <c r="U18" s="63"/>
      <c r="V18" s="63">
        <v>0.38022813688212925</v>
      </c>
      <c r="W18" s="63">
        <v>0.74626865671641784</v>
      </c>
      <c r="X18" s="63" t="s">
        <v>276</v>
      </c>
      <c r="Y18" s="63"/>
      <c r="Z18" s="63" t="s">
        <v>276</v>
      </c>
      <c r="AA18" s="63" t="s">
        <v>276</v>
      </c>
      <c r="AB18" s="63" t="s">
        <v>276</v>
      </c>
    </row>
    <row r="19" spans="1:30" x14ac:dyDescent="0.35">
      <c r="A19" s="113" t="s">
        <v>290</v>
      </c>
      <c r="B19" s="63">
        <v>0.51948051948051943</v>
      </c>
      <c r="C19" s="63">
        <v>0.46948356807511737</v>
      </c>
      <c r="D19" s="63">
        <v>0.58139534883720934</v>
      </c>
      <c r="E19" s="63"/>
      <c r="F19" s="63" t="s">
        <v>276</v>
      </c>
      <c r="G19" s="63" t="s">
        <v>276</v>
      </c>
      <c r="H19" s="63" t="s">
        <v>276</v>
      </c>
      <c r="I19" s="63"/>
      <c r="J19" s="63">
        <v>2.5</v>
      </c>
      <c r="K19" s="63">
        <v>2.1276595744680851</v>
      </c>
      <c r="L19" s="63">
        <v>3.0303030303030303</v>
      </c>
      <c r="M19" s="63"/>
      <c r="N19" s="63" t="s">
        <v>276</v>
      </c>
      <c r="O19" s="63" t="s">
        <v>276</v>
      </c>
      <c r="P19" s="63" t="s">
        <v>276</v>
      </c>
      <c r="Q19" s="63"/>
      <c r="R19" s="63" t="s">
        <v>276</v>
      </c>
      <c r="S19" s="63" t="s">
        <v>276</v>
      </c>
      <c r="T19" s="63" t="s">
        <v>276</v>
      </c>
      <c r="U19" s="63"/>
      <c r="V19" s="63" t="s">
        <v>276</v>
      </c>
      <c r="W19" s="63" t="s">
        <v>276</v>
      </c>
      <c r="X19" s="63" t="s">
        <v>276</v>
      </c>
      <c r="Y19" s="63"/>
      <c r="Z19" s="63" t="s">
        <v>276</v>
      </c>
      <c r="AA19" s="63" t="s">
        <v>276</v>
      </c>
      <c r="AB19" s="63" t="s">
        <v>276</v>
      </c>
    </row>
    <row r="20" spans="1:30" x14ac:dyDescent="0.35">
      <c r="A20" s="113" t="s">
        <v>291</v>
      </c>
      <c r="B20" s="63">
        <v>1.9073569482288828</v>
      </c>
      <c r="C20" s="63">
        <v>2.1739130434782608</v>
      </c>
      <c r="D20" s="63">
        <v>1.639344262295082</v>
      </c>
      <c r="E20" s="63"/>
      <c r="F20" s="63">
        <v>1.6574585635359116</v>
      </c>
      <c r="G20" s="63">
        <v>1.0204081632653061</v>
      </c>
      <c r="H20" s="63">
        <v>2.4096385542168677</v>
      </c>
      <c r="I20" s="63"/>
      <c r="J20" s="63">
        <v>4.3478260869565215</v>
      </c>
      <c r="K20" s="63">
        <v>4.10958904109589</v>
      </c>
      <c r="L20" s="63">
        <v>4.6153846153846159</v>
      </c>
      <c r="M20" s="63"/>
      <c r="N20" s="63">
        <v>0.74626865671641784</v>
      </c>
      <c r="O20" s="63" t="s">
        <v>276</v>
      </c>
      <c r="P20" s="63">
        <v>1.3698630136986301</v>
      </c>
      <c r="Q20" s="63"/>
      <c r="R20" s="63">
        <v>3.1746031746031744</v>
      </c>
      <c r="S20" s="63">
        <v>6.25</v>
      </c>
      <c r="T20" s="63" t="s">
        <v>276</v>
      </c>
      <c r="U20" s="63"/>
      <c r="V20" s="63" t="s">
        <v>276</v>
      </c>
      <c r="W20" s="63" t="s">
        <v>276</v>
      </c>
      <c r="X20" s="63" t="s">
        <v>276</v>
      </c>
      <c r="Y20" s="63"/>
      <c r="Z20" s="63" t="s">
        <v>276</v>
      </c>
      <c r="AA20" s="63" t="s">
        <v>276</v>
      </c>
      <c r="AB20" s="63" t="s">
        <v>276</v>
      </c>
    </row>
    <row r="21" spans="1:30" x14ac:dyDescent="0.35">
      <c r="A21" s="113" t="s">
        <v>293</v>
      </c>
      <c r="B21" s="63">
        <v>1.1636363636363636</v>
      </c>
      <c r="C21" s="63">
        <v>1.3404825737265416</v>
      </c>
      <c r="D21" s="63">
        <v>0.95389507154213027</v>
      </c>
      <c r="E21" s="63"/>
      <c r="F21" s="63">
        <v>1.2698412698412698</v>
      </c>
      <c r="G21" s="63">
        <v>1.0471204188481675</v>
      </c>
      <c r="H21" s="63">
        <v>1.6129032258064515</v>
      </c>
      <c r="I21" s="63"/>
      <c r="J21" s="63">
        <v>0.98684210526315785</v>
      </c>
      <c r="K21" s="63">
        <v>1.935483870967742</v>
      </c>
      <c r="L21" s="63" t="s">
        <v>276</v>
      </c>
      <c r="M21" s="63"/>
      <c r="N21" s="63">
        <v>0.68493150684931503</v>
      </c>
      <c r="O21" s="63">
        <v>0.65359477124183007</v>
      </c>
      <c r="P21" s="63">
        <v>0.71942446043165476</v>
      </c>
      <c r="Q21" s="63"/>
      <c r="R21" s="63">
        <v>1.9685039370078741</v>
      </c>
      <c r="S21" s="63">
        <v>1.5503875968992249</v>
      </c>
      <c r="T21" s="63">
        <v>2.4</v>
      </c>
      <c r="U21" s="63"/>
      <c r="V21" s="63">
        <v>0.95238095238095244</v>
      </c>
      <c r="W21" s="63">
        <v>1.6949152542372881</v>
      </c>
      <c r="X21" s="63" t="s">
        <v>276</v>
      </c>
      <c r="Y21" s="63"/>
      <c r="Z21" s="63" t="s">
        <v>276</v>
      </c>
      <c r="AA21" s="63" t="s">
        <v>276</v>
      </c>
      <c r="AB21" s="63" t="s">
        <v>276</v>
      </c>
    </row>
    <row r="22" spans="1:30" x14ac:dyDescent="0.35">
      <c r="A22" s="113" t="s">
        <v>294</v>
      </c>
      <c r="B22" s="63">
        <v>0.42553191489361702</v>
      </c>
      <c r="C22" s="63" t="s">
        <v>276</v>
      </c>
      <c r="D22" s="63">
        <v>0.77519379844961245</v>
      </c>
      <c r="E22" s="63"/>
      <c r="F22" s="63" t="s">
        <v>276</v>
      </c>
      <c r="G22" s="63" t="s">
        <v>276</v>
      </c>
      <c r="H22" s="63" t="s">
        <v>276</v>
      </c>
      <c r="I22" s="63"/>
      <c r="J22" s="63" t="s">
        <v>276</v>
      </c>
      <c r="K22" s="63" t="s">
        <v>276</v>
      </c>
      <c r="L22" s="63" t="s">
        <v>276</v>
      </c>
      <c r="M22" s="63"/>
      <c r="N22" s="63" t="s">
        <v>276</v>
      </c>
      <c r="O22" s="63" t="s">
        <v>276</v>
      </c>
      <c r="P22" s="63" t="s">
        <v>276</v>
      </c>
      <c r="Q22" s="63"/>
      <c r="R22" s="63">
        <v>2.1739130434782608</v>
      </c>
      <c r="S22" s="63" t="s">
        <v>276</v>
      </c>
      <c r="T22" s="63">
        <v>4.1666666666666661</v>
      </c>
      <c r="U22" s="63"/>
      <c r="V22" s="63" t="s">
        <v>276</v>
      </c>
      <c r="W22" s="63" t="s">
        <v>276</v>
      </c>
      <c r="X22" s="63" t="s">
        <v>276</v>
      </c>
      <c r="Y22" s="63"/>
      <c r="Z22" s="63" t="s">
        <v>276</v>
      </c>
      <c r="AA22" s="63" t="s">
        <v>276</v>
      </c>
      <c r="AB22" s="63" t="s">
        <v>276</v>
      </c>
    </row>
    <row r="23" spans="1:30" x14ac:dyDescent="0.35">
      <c r="A23" s="113" t="s">
        <v>295</v>
      </c>
      <c r="B23" s="63">
        <v>0.79681274900398402</v>
      </c>
      <c r="C23" s="63">
        <v>1.1431682090364725</v>
      </c>
      <c r="D23" s="63">
        <v>0.41741204531902204</v>
      </c>
      <c r="E23" s="63"/>
      <c r="F23" s="63">
        <v>0.34843205574912894</v>
      </c>
      <c r="G23" s="63">
        <v>0.69284064665127021</v>
      </c>
      <c r="H23" s="63" t="s">
        <v>276</v>
      </c>
      <c r="I23" s="63"/>
      <c r="J23" s="63">
        <v>1.2228260869565217</v>
      </c>
      <c r="K23" s="63">
        <v>1.8087855297157622</v>
      </c>
      <c r="L23" s="63">
        <v>0.57306590257879653</v>
      </c>
      <c r="M23" s="63"/>
      <c r="N23" s="63">
        <v>1.4513788098693758</v>
      </c>
      <c r="O23" s="63">
        <v>2.0588235294117645</v>
      </c>
      <c r="P23" s="63">
        <v>0.8595988538681949</v>
      </c>
      <c r="Q23" s="63"/>
      <c r="R23" s="63">
        <v>0.53003533568904593</v>
      </c>
      <c r="S23" s="63">
        <v>0.63091482649842268</v>
      </c>
      <c r="T23" s="63">
        <v>0.40160642570281119</v>
      </c>
      <c r="U23" s="63"/>
      <c r="V23" s="63">
        <v>0.51546391752577314</v>
      </c>
      <c r="W23" s="63">
        <v>0.64308681672025725</v>
      </c>
      <c r="X23" s="63">
        <v>0.36900369003690037</v>
      </c>
      <c r="Y23" s="63"/>
      <c r="Z23" s="63" t="s">
        <v>276</v>
      </c>
      <c r="AA23" s="63" t="s">
        <v>276</v>
      </c>
      <c r="AB23" s="63" t="s">
        <v>276</v>
      </c>
    </row>
    <row r="24" spans="1:30" x14ac:dyDescent="0.35">
      <c r="A24" s="113" t="s">
        <v>296</v>
      </c>
      <c r="B24" s="63" t="s">
        <v>276</v>
      </c>
      <c r="C24" s="63" t="s">
        <v>276</v>
      </c>
      <c r="D24" s="63" t="s">
        <v>276</v>
      </c>
      <c r="E24" s="63"/>
      <c r="F24" s="63" t="s">
        <v>276</v>
      </c>
      <c r="G24" s="63" t="s">
        <v>276</v>
      </c>
      <c r="H24" s="63" t="s">
        <v>276</v>
      </c>
      <c r="I24" s="63"/>
      <c r="J24" s="63" t="s">
        <v>276</v>
      </c>
      <c r="K24" s="63" t="s">
        <v>276</v>
      </c>
      <c r="L24" s="63" t="s">
        <v>276</v>
      </c>
      <c r="M24" s="63"/>
      <c r="N24" s="63" t="s">
        <v>276</v>
      </c>
      <c r="O24" s="63" t="s">
        <v>276</v>
      </c>
      <c r="P24" s="63" t="s">
        <v>276</v>
      </c>
      <c r="Q24" s="63"/>
      <c r="R24" s="63" t="s">
        <v>276</v>
      </c>
      <c r="S24" s="63" t="s">
        <v>276</v>
      </c>
      <c r="T24" s="63" t="s">
        <v>276</v>
      </c>
      <c r="U24" s="63"/>
      <c r="V24" s="63" t="s">
        <v>276</v>
      </c>
      <c r="W24" s="63" t="s">
        <v>276</v>
      </c>
      <c r="X24" s="63" t="s">
        <v>276</v>
      </c>
      <c r="Y24" s="63"/>
      <c r="Z24" s="63" t="s">
        <v>276</v>
      </c>
      <c r="AA24" s="63" t="s">
        <v>276</v>
      </c>
      <c r="AB24" s="63" t="s">
        <v>276</v>
      </c>
    </row>
    <row r="25" spans="1:30" x14ac:dyDescent="0.35">
      <c r="A25" s="113" t="s">
        <v>297</v>
      </c>
      <c r="B25" s="63">
        <v>0.88365243004418259</v>
      </c>
      <c r="C25" s="63">
        <v>1.1904761904761905</v>
      </c>
      <c r="D25" s="63">
        <v>0.58309037900874638</v>
      </c>
      <c r="E25" s="63"/>
      <c r="F25" s="63" t="s">
        <v>276</v>
      </c>
      <c r="G25" s="63" t="s">
        <v>276</v>
      </c>
      <c r="H25" s="63" t="s">
        <v>276</v>
      </c>
      <c r="I25" s="63"/>
      <c r="J25" s="63">
        <v>0.71942446043165476</v>
      </c>
      <c r="K25" s="63" t="s">
        <v>276</v>
      </c>
      <c r="L25" s="63">
        <v>1.5384615384615385</v>
      </c>
      <c r="M25" s="63"/>
      <c r="N25" s="63">
        <v>2.1897810218978102</v>
      </c>
      <c r="O25" s="63">
        <v>2.7027027027027026</v>
      </c>
      <c r="P25" s="63">
        <v>1.5873015873015872</v>
      </c>
      <c r="Q25" s="63"/>
      <c r="R25" s="63">
        <v>1.5873015873015872</v>
      </c>
      <c r="S25" s="63">
        <v>3.125</v>
      </c>
      <c r="T25" s="63" t="s">
        <v>276</v>
      </c>
      <c r="U25" s="63"/>
      <c r="V25" s="63" t="s">
        <v>276</v>
      </c>
      <c r="W25" s="63" t="s">
        <v>276</v>
      </c>
      <c r="X25" s="63" t="s">
        <v>276</v>
      </c>
      <c r="Y25" s="63"/>
      <c r="Z25" s="63" t="s">
        <v>276</v>
      </c>
      <c r="AA25" s="63" t="s">
        <v>276</v>
      </c>
      <c r="AB25" s="63" t="s">
        <v>276</v>
      </c>
    </row>
    <row r="26" spans="1:30" x14ac:dyDescent="0.35">
      <c r="A26" s="113" t="s">
        <v>298</v>
      </c>
      <c r="B26" s="63" t="s">
        <v>276</v>
      </c>
      <c r="C26" s="63" t="s">
        <v>276</v>
      </c>
      <c r="D26" s="63" t="s">
        <v>276</v>
      </c>
      <c r="E26" s="63"/>
      <c r="F26" s="63" t="s">
        <v>276</v>
      </c>
      <c r="G26" s="63" t="s">
        <v>276</v>
      </c>
      <c r="H26" s="63" t="s">
        <v>276</v>
      </c>
      <c r="I26" s="63"/>
      <c r="J26" s="63" t="s">
        <v>276</v>
      </c>
      <c r="K26" s="63" t="s">
        <v>276</v>
      </c>
      <c r="L26" s="63" t="s">
        <v>276</v>
      </c>
      <c r="M26" s="63"/>
      <c r="N26" s="63" t="s">
        <v>276</v>
      </c>
      <c r="O26" s="63" t="s">
        <v>276</v>
      </c>
      <c r="P26" s="63" t="s">
        <v>276</v>
      </c>
      <c r="Q26" s="63"/>
      <c r="R26" s="63" t="s">
        <v>276</v>
      </c>
      <c r="S26" s="63" t="s">
        <v>276</v>
      </c>
      <c r="T26" s="63" t="s">
        <v>276</v>
      </c>
      <c r="U26" s="63"/>
      <c r="V26" s="63" t="s">
        <v>276</v>
      </c>
      <c r="W26" s="63" t="s">
        <v>276</v>
      </c>
      <c r="X26" s="63" t="s">
        <v>276</v>
      </c>
      <c r="Y26" s="63"/>
      <c r="Z26" s="63" t="s">
        <v>276</v>
      </c>
      <c r="AA26" s="63" t="s">
        <v>276</v>
      </c>
      <c r="AB26" s="63" t="s">
        <v>276</v>
      </c>
    </row>
    <row r="27" spans="1:30" x14ac:dyDescent="0.35">
      <c r="A27" s="113" t="s">
        <v>299</v>
      </c>
      <c r="B27" s="63">
        <v>0.60301507537688437</v>
      </c>
      <c r="C27" s="63">
        <v>0.59642147117296218</v>
      </c>
      <c r="D27" s="63">
        <v>0.6097560975609756</v>
      </c>
      <c r="E27" s="63"/>
      <c r="F27" s="63">
        <v>0.83682008368200833</v>
      </c>
      <c r="G27" s="63" t="s">
        <v>276</v>
      </c>
      <c r="H27" s="63">
        <v>1.7857142857142856</v>
      </c>
      <c r="I27" s="63"/>
      <c r="J27" s="63">
        <v>0.86580086580086579</v>
      </c>
      <c r="K27" s="63">
        <v>1.7857142857142856</v>
      </c>
      <c r="L27" s="63" t="s">
        <v>276</v>
      </c>
      <c r="M27" s="63"/>
      <c r="N27" s="63">
        <v>0.47619047619047622</v>
      </c>
      <c r="O27" s="63">
        <v>0.93457943925233633</v>
      </c>
      <c r="P27" s="63" t="s">
        <v>276</v>
      </c>
      <c r="Q27" s="63"/>
      <c r="R27" s="63">
        <v>0.62893081761006298</v>
      </c>
      <c r="S27" s="63" t="s">
        <v>276</v>
      </c>
      <c r="T27" s="63">
        <v>1.2658227848101267</v>
      </c>
      <c r="U27" s="63"/>
      <c r="V27" s="63" t="s">
        <v>276</v>
      </c>
      <c r="W27" s="63" t="s">
        <v>276</v>
      </c>
      <c r="X27" s="63" t="s">
        <v>276</v>
      </c>
      <c r="Y27" s="63"/>
      <c r="Z27" s="63" t="s">
        <v>276</v>
      </c>
      <c r="AA27" s="63" t="s">
        <v>276</v>
      </c>
      <c r="AB27" s="63" t="s">
        <v>276</v>
      </c>
    </row>
    <row r="28" spans="1:30" x14ac:dyDescent="0.35">
      <c r="A28" s="113" t="s">
        <v>300</v>
      </c>
      <c r="B28" s="63">
        <v>0.57803468208092479</v>
      </c>
      <c r="C28" s="63">
        <v>1</v>
      </c>
      <c r="D28" s="63" t="s">
        <v>276</v>
      </c>
      <c r="E28" s="63"/>
      <c r="F28" s="63" t="s">
        <v>276</v>
      </c>
      <c r="G28" s="63" t="s">
        <v>276</v>
      </c>
      <c r="H28" s="63" t="s">
        <v>276</v>
      </c>
      <c r="I28" s="63"/>
      <c r="J28" s="63">
        <v>2.2727272727272729</v>
      </c>
      <c r="K28" s="63">
        <v>3.7037037037037033</v>
      </c>
      <c r="L28" s="63" t="s">
        <v>276</v>
      </c>
      <c r="M28" s="63"/>
      <c r="N28" s="63" t="s">
        <v>276</v>
      </c>
      <c r="O28" s="63" t="s">
        <v>276</v>
      </c>
      <c r="P28" s="63" t="s">
        <v>276</v>
      </c>
      <c r="Q28" s="63"/>
      <c r="R28" s="63" t="s">
        <v>276</v>
      </c>
      <c r="S28" s="63" t="s">
        <v>276</v>
      </c>
      <c r="T28" s="63" t="s">
        <v>276</v>
      </c>
      <c r="U28" s="63"/>
      <c r="V28" s="63" t="s">
        <v>276</v>
      </c>
      <c r="W28" s="63" t="s">
        <v>276</v>
      </c>
      <c r="X28" s="63" t="s">
        <v>276</v>
      </c>
      <c r="Y28" s="63"/>
      <c r="Z28" s="63" t="s">
        <v>276</v>
      </c>
      <c r="AA28" s="63" t="s">
        <v>276</v>
      </c>
      <c r="AB28" s="63" t="s">
        <v>276</v>
      </c>
    </row>
    <row r="29" spans="1:30" x14ac:dyDescent="0.35">
      <c r="A29" s="113" t="s">
        <v>301</v>
      </c>
      <c r="B29" s="63">
        <v>0.4784688995215311</v>
      </c>
      <c r="C29" s="63">
        <v>0.33003300330033003</v>
      </c>
      <c r="D29" s="63">
        <v>0.61728395061728392</v>
      </c>
      <c r="E29" s="63"/>
      <c r="F29" s="63">
        <v>0.69930069930069927</v>
      </c>
      <c r="G29" s="63">
        <v>1.6129032258064515</v>
      </c>
      <c r="H29" s="63" t="s">
        <v>276</v>
      </c>
      <c r="I29" s="63"/>
      <c r="J29" s="63" t="s">
        <v>276</v>
      </c>
      <c r="K29" s="63" t="s">
        <v>276</v>
      </c>
      <c r="L29" s="63" t="s">
        <v>276</v>
      </c>
      <c r="M29" s="63"/>
      <c r="N29" s="63">
        <v>1.8181818181818181</v>
      </c>
      <c r="O29" s="63" t="s">
        <v>276</v>
      </c>
      <c r="P29" s="63">
        <v>3.7735849056603774</v>
      </c>
      <c r="Q29" s="63"/>
      <c r="R29" s="63" t="s">
        <v>276</v>
      </c>
      <c r="S29" s="63" t="s">
        <v>276</v>
      </c>
      <c r="T29" s="63" t="s">
        <v>276</v>
      </c>
      <c r="U29" s="63"/>
      <c r="V29" s="63" t="s">
        <v>276</v>
      </c>
      <c r="W29" s="63" t="s">
        <v>276</v>
      </c>
      <c r="X29" s="63" t="s">
        <v>276</v>
      </c>
      <c r="Y29" s="63"/>
      <c r="Z29" s="63" t="s">
        <v>276</v>
      </c>
      <c r="AA29" s="63" t="s">
        <v>276</v>
      </c>
      <c r="AB29" s="63" t="s">
        <v>276</v>
      </c>
    </row>
    <row r="30" spans="1:30" x14ac:dyDescent="0.35">
      <c r="A30" s="113" t="s">
        <v>302</v>
      </c>
      <c r="B30" s="63">
        <v>0.40650406504065045</v>
      </c>
      <c r="C30" s="63">
        <v>0.84745762711864403</v>
      </c>
      <c r="D30" s="63" t="s">
        <v>276</v>
      </c>
      <c r="E30" s="63"/>
      <c r="F30" s="63" t="s">
        <v>276</v>
      </c>
      <c r="G30" s="63" t="s">
        <v>276</v>
      </c>
      <c r="H30" s="63" t="s">
        <v>276</v>
      </c>
      <c r="I30" s="63"/>
      <c r="J30" s="63">
        <v>1.8518518518518516</v>
      </c>
      <c r="K30" s="63">
        <v>4</v>
      </c>
      <c r="L30" s="63" t="s">
        <v>276</v>
      </c>
      <c r="M30" s="63"/>
      <c r="N30" s="63" t="s">
        <v>276</v>
      </c>
      <c r="O30" s="63" t="s">
        <v>276</v>
      </c>
      <c r="P30" s="63" t="s">
        <v>276</v>
      </c>
      <c r="Q30" s="63"/>
      <c r="R30" s="63" t="s">
        <v>276</v>
      </c>
      <c r="S30" s="63" t="s">
        <v>276</v>
      </c>
      <c r="T30" s="63" t="s">
        <v>276</v>
      </c>
      <c r="U30" s="63"/>
      <c r="V30" s="63" t="s">
        <v>276</v>
      </c>
      <c r="W30" s="63" t="s">
        <v>276</v>
      </c>
      <c r="X30" s="63" t="s">
        <v>276</v>
      </c>
      <c r="Y30" s="63"/>
      <c r="Z30" s="63" t="s">
        <v>276</v>
      </c>
      <c r="AA30" s="63" t="s">
        <v>276</v>
      </c>
      <c r="AB30" s="63" t="s">
        <v>276</v>
      </c>
      <c r="AD30" s="107"/>
    </row>
    <row r="31" spans="1:30" x14ac:dyDescent="0.35">
      <c r="A31" s="113" t="s">
        <v>303</v>
      </c>
      <c r="B31" s="63">
        <v>3.6544850498338874</v>
      </c>
      <c r="C31" s="63">
        <v>4.7297297297297298</v>
      </c>
      <c r="D31" s="63">
        <v>2.6143790849673203</v>
      </c>
      <c r="E31" s="63"/>
      <c r="F31" s="63">
        <v>10.76923076923077</v>
      </c>
      <c r="G31" s="63">
        <v>10</v>
      </c>
      <c r="H31" s="63">
        <v>11.428571428571429</v>
      </c>
      <c r="I31" s="63"/>
      <c r="J31" s="63">
        <v>1.4705882352941175</v>
      </c>
      <c r="K31" s="63">
        <v>3.4482758620689653</v>
      </c>
      <c r="L31" s="63" t="s">
        <v>276</v>
      </c>
      <c r="M31" s="63"/>
      <c r="N31" s="63">
        <v>2.9850746268656714</v>
      </c>
      <c r="O31" s="63">
        <v>5.4054054054054053</v>
      </c>
      <c r="P31" s="63" t="s">
        <v>276</v>
      </c>
      <c r="Q31" s="63"/>
      <c r="R31" s="63">
        <v>2.1276595744680851</v>
      </c>
      <c r="S31" s="63">
        <v>3.8461538461538463</v>
      </c>
      <c r="T31" s="63" t="s">
        <v>276</v>
      </c>
      <c r="U31" s="63"/>
      <c r="V31" s="63" t="s">
        <v>276</v>
      </c>
      <c r="W31" s="63" t="s">
        <v>276</v>
      </c>
      <c r="X31" s="63" t="s">
        <v>276</v>
      </c>
      <c r="Y31" s="63"/>
      <c r="Z31" s="63" t="s">
        <v>276</v>
      </c>
      <c r="AA31" s="63" t="s">
        <v>276</v>
      </c>
      <c r="AB31" s="63" t="s">
        <v>276</v>
      </c>
      <c r="AD31" s="107"/>
    </row>
    <row r="32" spans="1:30" x14ac:dyDescent="0.35">
      <c r="A32" s="113" t="s">
        <v>304</v>
      </c>
      <c r="B32" s="63">
        <v>0.99009900990099009</v>
      </c>
      <c r="C32" s="63">
        <v>1.8867924528301887</v>
      </c>
      <c r="D32" s="63" t="s">
        <v>276</v>
      </c>
      <c r="E32" s="63"/>
      <c r="F32" s="63">
        <v>3.4482758620689653</v>
      </c>
      <c r="G32" s="63">
        <v>8.3333333333333321</v>
      </c>
      <c r="H32" s="63" t="s">
        <v>276</v>
      </c>
      <c r="I32" s="63"/>
      <c r="J32" s="63" t="s">
        <v>276</v>
      </c>
      <c r="K32" s="63" t="s">
        <v>276</v>
      </c>
      <c r="L32" s="63" t="s">
        <v>276</v>
      </c>
      <c r="M32" s="63"/>
      <c r="N32" s="63" t="s">
        <v>276</v>
      </c>
      <c r="O32" s="63" t="s">
        <v>276</v>
      </c>
      <c r="P32" s="63" t="s">
        <v>276</v>
      </c>
      <c r="Q32" s="63"/>
      <c r="R32" s="63" t="s">
        <v>276</v>
      </c>
      <c r="S32" s="63" t="s">
        <v>276</v>
      </c>
      <c r="T32" s="63" t="s">
        <v>276</v>
      </c>
      <c r="U32" s="63"/>
      <c r="V32" s="63" t="s">
        <v>276</v>
      </c>
      <c r="W32" s="63" t="s">
        <v>276</v>
      </c>
      <c r="X32" s="63" t="s">
        <v>276</v>
      </c>
      <c r="Y32" s="63"/>
      <c r="Z32" s="63" t="s">
        <v>276</v>
      </c>
      <c r="AA32" s="63" t="s">
        <v>276</v>
      </c>
      <c r="AB32" s="63" t="s">
        <v>276</v>
      </c>
      <c r="AD32" s="107"/>
    </row>
    <row r="33" spans="1:30" x14ac:dyDescent="0.35">
      <c r="A33" s="113" t="s">
        <v>305</v>
      </c>
      <c r="B33" s="63">
        <v>1.6666666666666667</v>
      </c>
      <c r="C33" s="63">
        <v>1.7857142857142856</v>
      </c>
      <c r="D33" s="63">
        <v>1.5625</v>
      </c>
      <c r="E33" s="63"/>
      <c r="F33" s="63" t="s">
        <v>276</v>
      </c>
      <c r="G33" s="63" t="s">
        <v>276</v>
      </c>
      <c r="H33" s="63" t="s">
        <v>276</v>
      </c>
      <c r="I33" s="63"/>
      <c r="J33" s="63" t="s">
        <v>276</v>
      </c>
      <c r="K33" s="63" t="s">
        <v>276</v>
      </c>
      <c r="L33" s="63" t="s">
        <v>276</v>
      </c>
      <c r="M33" s="63"/>
      <c r="N33" s="63">
        <v>4</v>
      </c>
      <c r="O33" s="63" t="s">
        <v>276</v>
      </c>
      <c r="P33" s="63">
        <v>7.6923076923076925</v>
      </c>
      <c r="Q33" s="63"/>
      <c r="R33" s="63" t="s">
        <v>276</v>
      </c>
      <c r="S33" s="63" t="s">
        <v>276</v>
      </c>
      <c r="T33" s="63" t="s">
        <v>276</v>
      </c>
      <c r="U33" s="63"/>
      <c r="V33" s="63">
        <v>6.25</v>
      </c>
      <c r="W33" s="63">
        <v>11.111111111111111</v>
      </c>
      <c r="X33" s="63" t="s">
        <v>276</v>
      </c>
      <c r="Y33" s="63"/>
      <c r="Z33" s="63" t="s">
        <v>276</v>
      </c>
      <c r="AA33" s="63" t="s">
        <v>276</v>
      </c>
      <c r="AB33" s="63" t="s">
        <v>276</v>
      </c>
      <c r="AD33" s="107"/>
    </row>
    <row r="34" spans="1:30" x14ac:dyDescent="0.35">
      <c r="A34" s="113" t="s">
        <v>306</v>
      </c>
      <c r="B34" s="63">
        <v>0.667779632721202</v>
      </c>
      <c r="C34" s="63">
        <v>0.68493150684931503</v>
      </c>
      <c r="D34" s="63">
        <v>0.65146579804560267</v>
      </c>
      <c r="E34" s="63"/>
      <c r="F34" s="63">
        <v>1.3793103448275863</v>
      </c>
      <c r="G34" s="63">
        <v>1.3333333333333335</v>
      </c>
      <c r="H34" s="63">
        <v>1.4285714285714286</v>
      </c>
      <c r="I34" s="63"/>
      <c r="J34" s="63">
        <v>1.5384615384615385</v>
      </c>
      <c r="K34" s="63">
        <v>1.5625</v>
      </c>
      <c r="L34" s="63">
        <v>1.5151515151515151</v>
      </c>
      <c r="M34" s="63"/>
      <c r="N34" s="63" t="s">
        <v>276</v>
      </c>
      <c r="O34" s="63" t="s">
        <v>276</v>
      </c>
      <c r="P34" s="63" t="s">
        <v>276</v>
      </c>
      <c r="Q34" s="63"/>
      <c r="R34" s="63" t="s">
        <v>276</v>
      </c>
      <c r="S34" s="63" t="s">
        <v>276</v>
      </c>
      <c r="T34" s="63" t="s">
        <v>276</v>
      </c>
      <c r="U34" s="63"/>
      <c r="V34" s="63" t="s">
        <v>276</v>
      </c>
      <c r="W34" s="63" t="s">
        <v>276</v>
      </c>
      <c r="X34" s="63" t="s">
        <v>276</v>
      </c>
      <c r="Y34" s="63"/>
      <c r="Z34" s="63" t="s">
        <v>276</v>
      </c>
      <c r="AA34" s="63" t="s">
        <v>276</v>
      </c>
      <c r="AB34" s="63" t="s">
        <v>276</v>
      </c>
      <c r="AD34" s="107"/>
    </row>
    <row r="35" spans="1:30" ht="15" thickBot="1" x14ac:dyDescent="0.4">
      <c r="A35" s="117" t="s">
        <v>307</v>
      </c>
      <c r="B35" s="64">
        <v>7.5907590759075907</v>
      </c>
      <c r="C35" s="64">
        <v>6.8965517241379306</v>
      </c>
      <c r="D35" s="64">
        <v>8.2278481012658222</v>
      </c>
      <c r="E35" s="64"/>
      <c r="F35" s="64">
        <v>2.7972027972027971</v>
      </c>
      <c r="G35" s="64">
        <v>1.2658227848101267</v>
      </c>
      <c r="H35" s="64">
        <v>4.6875</v>
      </c>
      <c r="I35" s="64"/>
      <c r="J35" s="64">
        <v>12.903225806451612</v>
      </c>
      <c r="K35" s="64">
        <v>14.545454545454545</v>
      </c>
      <c r="L35" s="64">
        <v>11.594202898550725</v>
      </c>
      <c r="M35" s="64"/>
      <c r="N35" s="64">
        <v>10.909090909090908</v>
      </c>
      <c r="O35" s="64">
        <v>7.6923076923076925</v>
      </c>
      <c r="P35" s="64">
        <v>13.793103448275861</v>
      </c>
      <c r="Q35" s="64"/>
      <c r="R35" s="64">
        <v>7.7519379844961236</v>
      </c>
      <c r="S35" s="64">
        <v>7.2727272727272725</v>
      </c>
      <c r="T35" s="64">
        <v>8.1081081081081088</v>
      </c>
      <c r="U35" s="64"/>
      <c r="V35" s="64">
        <v>4</v>
      </c>
      <c r="W35" s="64">
        <v>6.1224489795918364</v>
      </c>
      <c r="X35" s="64">
        <v>1.9607843137254901</v>
      </c>
      <c r="Y35" s="64"/>
      <c r="Z35" s="64" t="s">
        <v>276</v>
      </c>
      <c r="AA35" s="64" t="s">
        <v>276</v>
      </c>
      <c r="AB35" s="64" t="s">
        <v>276</v>
      </c>
      <c r="AD35" s="107"/>
    </row>
    <row r="36" spans="1:30" x14ac:dyDescent="0.35">
      <c r="A36" s="113" t="s">
        <v>341</v>
      </c>
      <c r="AD36" s="107"/>
    </row>
    <row r="37" spans="1:30" x14ac:dyDescent="0.35">
      <c r="AD37" s="107"/>
    </row>
    <row r="38" spans="1:30" x14ac:dyDescent="0.35">
      <c r="AD38" s="107"/>
    </row>
    <row r="39" spans="1:30" x14ac:dyDescent="0.35">
      <c r="AD39" s="107"/>
    </row>
    <row r="40" spans="1:30" x14ac:dyDescent="0.35">
      <c r="AD40" s="107"/>
    </row>
    <row r="41" spans="1:30" x14ac:dyDescent="0.35">
      <c r="AD41" s="107"/>
    </row>
    <row r="42" spans="1:30" x14ac:dyDescent="0.35">
      <c r="AD42" s="107"/>
    </row>
    <row r="43" spans="1:30" x14ac:dyDescent="0.35">
      <c r="AD43" s="107"/>
    </row>
    <row r="44" spans="1:30" x14ac:dyDescent="0.35">
      <c r="AD44" s="107"/>
    </row>
    <row r="45" spans="1:30" x14ac:dyDescent="0.35">
      <c r="AD45" s="107"/>
    </row>
  </sheetData>
  <mergeCells count="14">
    <mergeCell ref="AD2:AD3"/>
    <mergeCell ref="R7:T7"/>
    <mergeCell ref="V7:X7"/>
    <mergeCell ref="Z7:AB7"/>
    <mergeCell ref="A1:AB1"/>
    <mergeCell ref="A2:AB2"/>
    <mergeCell ref="A3:AB3"/>
    <mergeCell ref="A4:AB4"/>
    <mergeCell ref="A5:AB5"/>
    <mergeCell ref="A7:A8"/>
    <mergeCell ref="B7:D7"/>
    <mergeCell ref="F7:H7"/>
    <mergeCell ref="J7:L7"/>
    <mergeCell ref="N7:P7"/>
  </mergeCells>
  <hyperlinks>
    <hyperlink ref="AD2" location="INDICE!A1" display="INDICE" xr:uid="{4CA7C8D7-509B-4FDB-8731-E8FCF5F2DB17}"/>
    <hyperlink ref="AD2:AD3" location="CONTENIDO!A1" display="Contenido" xr:uid="{777797D4-19B3-430B-8E01-4F623A457FA6}"/>
  </hyperlinks>
  <pageMargins left="0.7" right="0.7" top="0.75" bottom="0.75" header="0.3" footer="0.3"/>
  <pageSetup paperSize="9" scale="64" orientation="landscape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4B848D-2505-4343-B40B-E2979004C5D8}">
  <sheetPr>
    <tabColor rgb="FFF2DAB1"/>
    <pageSetUpPr fitToPage="1"/>
  </sheetPr>
  <dimension ref="A1:AD43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9" sqref="A9:XFD9"/>
    </sheetView>
  </sheetViews>
  <sheetFormatPr baseColWidth="10" defaultColWidth="11.453125" defaultRowHeight="14.5" x14ac:dyDescent="0.35"/>
  <cols>
    <col min="1" max="1" width="18.54296875" style="111" customWidth="1"/>
    <col min="2" max="4" width="8.453125" customWidth="1"/>
    <col min="5" max="5" width="1.54296875" customWidth="1"/>
    <col min="6" max="8" width="8.453125" customWidth="1"/>
    <col min="9" max="9" width="1.453125" customWidth="1"/>
    <col min="10" max="12" width="8.453125" customWidth="1"/>
    <col min="13" max="13" width="1.453125" customWidth="1"/>
    <col min="14" max="16" width="8.453125" customWidth="1"/>
    <col min="17" max="17" width="1.54296875" customWidth="1"/>
    <col min="18" max="20" width="8.453125" customWidth="1"/>
    <col min="21" max="21" width="1.453125" customWidth="1"/>
    <col min="22" max="24" width="8.453125" customWidth="1"/>
    <col min="25" max="25" width="1.453125" customWidth="1"/>
    <col min="26" max="28" width="8.453125" customWidth="1"/>
  </cols>
  <sheetData>
    <row r="1" spans="1:30" x14ac:dyDescent="0.35">
      <c r="A1" s="230" t="s">
        <v>353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335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325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D5" s="36"/>
    </row>
    <row r="6" spans="1:30" x14ac:dyDescent="0.35">
      <c r="A6" s="109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D6" s="36"/>
    </row>
    <row r="7" spans="1:30" x14ac:dyDescent="0.35">
      <c r="A7" s="234" t="s">
        <v>281</v>
      </c>
      <c r="B7" s="229" t="s">
        <v>214</v>
      </c>
      <c r="C7" s="229"/>
      <c r="D7" s="229"/>
      <c r="E7" s="16"/>
      <c r="F7" s="229" t="s">
        <v>242</v>
      </c>
      <c r="G7" s="229"/>
      <c r="H7" s="229"/>
      <c r="I7" s="16"/>
      <c r="J7" s="229" t="s">
        <v>243</v>
      </c>
      <c r="K7" s="229"/>
      <c r="L7" s="229"/>
      <c r="M7" s="16"/>
      <c r="N7" s="229" t="s">
        <v>244</v>
      </c>
      <c r="O7" s="229"/>
      <c r="P7" s="229"/>
      <c r="Q7" s="16"/>
      <c r="R7" s="229" t="s">
        <v>246</v>
      </c>
      <c r="S7" s="229"/>
      <c r="T7" s="229"/>
      <c r="U7" s="16"/>
      <c r="V7" s="229" t="s">
        <v>247</v>
      </c>
      <c r="W7" s="229"/>
      <c r="X7" s="229"/>
      <c r="Y7" s="16"/>
      <c r="Z7" s="229" t="s">
        <v>248</v>
      </c>
      <c r="AA7" s="229"/>
      <c r="AB7" s="229"/>
      <c r="AD7" s="36"/>
    </row>
    <row r="8" spans="1:30" x14ac:dyDescent="0.35">
      <c r="A8" s="234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D8" s="36"/>
    </row>
    <row r="9" spans="1:30" x14ac:dyDescent="0.35">
      <c r="A9" s="199" t="s">
        <v>231</v>
      </c>
      <c r="B9" s="200"/>
      <c r="C9" s="200"/>
      <c r="D9" s="200"/>
      <c r="E9" s="200"/>
      <c r="F9" s="200"/>
      <c r="G9" s="200"/>
      <c r="H9" s="200"/>
      <c r="I9" s="200"/>
      <c r="J9" s="200"/>
      <c r="K9" s="200"/>
      <c r="L9" s="200"/>
      <c r="M9" s="200"/>
      <c r="N9" s="200"/>
      <c r="O9" s="200"/>
      <c r="P9" s="200"/>
      <c r="Q9" s="200"/>
      <c r="R9" s="200"/>
      <c r="S9" s="200"/>
      <c r="T9" s="200"/>
      <c r="U9" s="200"/>
      <c r="V9" s="200"/>
      <c r="W9" s="200"/>
      <c r="X9" s="200"/>
      <c r="Y9" s="200"/>
      <c r="Z9" s="200"/>
      <c r="AA9" s="200"/>
      <c r="AB9" s="200"/>
      <c r="AD9" s="107"/>
    </row>
    <row r="10" spans="1:30" s="22" customFormat="1" x14ac:dyDescent="0.35">
      <c r="A10" s="24" t="s">
        <v>214</v>
      </c>
      <c r="B10" s="101">
        <f>SUM(B11:B22)</f>
        <v>12226</v>
      </c>
      <c r="C10" s="101">
        <f t="shared" ref="C10:AB10" si="0">SUM(C11:C22)</f>
        <v>6066</v>
      </c>
      <c r="D10" s="101">
        <f t="shared" si="0"/>
        <v>6160</v>
      </c>
      <c r="E10" s="101"/>
      <c r="F10" s="101">
        <f t="shared" si="0"/>
        <v>2418</v>
      </c>
      <c r="G10" s="101">
        <f t="shared" si="0"/>
        <v>1188</v>
      </c>
      <c r="H10" s="101">
        <f t="shared" si="0"/>
        <v>1230</v>
      </c>
      <c r="I10" s="101"/>
      <c r="J10" s="101">
        <f t="shared" si="0"/>
        <v>2323</v>
      </c>
      <c r="K10" s="101">
        <f t="shared" si="0"/>
        <v>1142</v>
      </c>
      <c r="L10" s="101">
        <f t="shared" si="0"/>
        <v>1181</v>
      </c>
      <c r="M10" s="101"/>
      <c r="N10" s="101">
        <f t="shared" si="0"/>
        <v>2228</v>
      </c>
      <c r="O10" s="101">
        <f t="shared" si="0"/>
        <v>1112</v>
      </c>
      <c r="P10" s="101">
        <f t="shared" si="0"/>
        <v>1116</v>
      </c>
      <c r="Q10" s="101"/>
      <c r="R10" s="101">
        <f t="shared" si="0"/>
        <v>2357</v>
      </c>
      <c r="S10" s="101">
        <f t="shared" si="0"/>
        <v>1177</v>
      </c>
      <c r="T10" s="101">
        <f t="shared" si="0"/>
        <v>1180</v>
      </c>
      <c r="U10" s="101"/>
      <c r="V10" s="101">
        <f t="shared" si="0"/>
        <v>2296</v>
      </c>
      <c r="W10" s="101">
        <f t="shared" si="0"/>
        <v>1106</v>
      </c>
      <c r="X10" s="101">
        <f t="shared" si="0"/>
        <v>1190</v>
      </c>
      <c r="Y10" s="101"/>
      <c r="Z10" s="101">
        <f t="shared" si="0"/>
        <v>604</v>
      </c>
      <c r="AA10" s="101">
        <f t="shared" si="0"/>
        <v>341</v>
      </c>
      <c r="AB10" s="101">
        <f t="shared" si="0"/>
        <v>263</v>
      </c>
    </row>
    <row r="11" spans="1:30" x14ac:dyDescent="0.35">
      <c r="A11" s="112" t="s">
        <v>282</v>
      </c>
      <c r="B11" s="102">
        <f>F11+J11++N11+R11+V11+Z11</f>
        <v>1577</v>
      </c>
      <c r="C11" s="102">
        <f>G11+K11+O11+S11+W11+AA11</f>
        <v>803</v>
      </c>
      <c r="D11" s="102">
        <f>H11+L11+P11+T11+X11+AB11</f>
        <v>774</v>
      </c>
      <c r="E11" s="102"/>
      <c r="F11" s="102">
        <v>282</v>
      </c>
      <c r="G11" s="102">
        <v>143</v>
      </c>
      <c r="H11" s="102">
        <v>139</v>
      </c>
      <c r="I11" s="102"/>
      <c r="J11" s="102">
        <v>289</v>
      </c>
      <c r="K11" s="102">
        <v>139</v>
      </c>
      <c r="L11" s="102">
        <v>150</v>
      </c>
      <c r="M11" s="102"/>
      <c r="N11" s="102">
        <v>275</v>
      </c>
      <c r="O11" s="102">
        <v>140</v>
      </c>
      <c r="P11" s="102">
        <v>135</v>
      </c>
      <c r="Q11" s="102"/>
      <c r="R11" s="102">
        <v>273</v>
      </c>
      <c r="S11" s="102">
        <v>157</v>
      </c>
      <c r="T11" s="102">
        <v>116</v>
      </c>
      <c r="U11" s="102"/>
      <c r="V11" s="102">
        <v>259</v>
      </c>
      <c r="W11" s="102">
        <v>115</v>
      </c>
      <c r="X11" s="102">
        <v>144</v>
      </c>
      <c r="Y11" s="102"/>
      <c r="Z11" s="102">
        <v>199</v>
      </c>
      <c r="AA11" s="102">
        <v>109</v>
      </c>
      <c r="AB11" s="102">
        <v>90</v>
      </c>
    </row>
    <row r="12" spans="1:30" x14ac:dyDescent="0.35">
      <c r="A12" s="112" t="s">
        <v>283</v>
      </c>
      <c r="B12" s="102">
        <f t="shared" ref="B12:B18" si="1">F12+J12++N12+R12+V12</f>
        <v>1162</v>
      </c>
      <c r="C12" s="102">
        <f t="shared" ref="C12:D14" si="2">G12+K12+O12+S12+W12</f>
        <v>537</v>
      </c>
      <c r="D12" s="102">
        <f t="shared" si="2"/>
        <v>625</v>
      </c>
      <c r="E12" s="102"/>
      <c r="F12" s="102">
        <v>274</v>
      </c>
      <c r="G12" s="102">
        <v>113</v>
      </c>
      <c r="H12" s="102">
        <v>161</v>
      </c>
      <c r="I12" s="102"/>
      <c r="J12" s="102">
        <v>241</v>
      </c>
      <c r="K12" s="102">
        <v>114</v>
      </c>
      <c r="L12" s="102">
        <v>127</v>
      </c>
      <c r="M12" s="102"/>
      <c r="N12" s="102">
        <v>241</v>
      </c>
      <c r="O12" s="102">
        <v>116</v>
      </c>
      <c r="P12" s="102">
        <v>125</v>
      </c>
      <c r="Q12" s="102"/>
      <c r="R12" s="102">
        <v>202</v>
      </c>
      <c r="S12" s="102">
        <v>91</v>
      </c>
      <c r="T12" s="102">
        <v>111</v>
      </c>
      <c r="U12" s="102"/>
      <c r="V12" s="102">
        <v>204</v>
      </c>
      <c r="W12" s="102">
        <v>103</v>
      </c>
      <c r="X12" s="102">
        <v>101</v>
      </c>
      <c r="Y12" s="102"/>
      <c r="Z12" s="102" t="s">
        <v>276</v>
      </c>
      <c r="AA12" s="102" t="s">
        <v>276</v>
      </c>
      <c r="AB12" s="102" t="s">
        <v>276</v>
      </c>
    </row>
    <row r="13" spans="1:30" x14ac:dyDescent="0.35">
      <c r="A13" s="112" t="s">
        <v>284</v>
      </c>
      <c r="B13" s="102">
        <f t="shared" si="1"/>
        <v>619</v>
      </c>
      <c r="C13" s="102">
        <f t="shared" si="2"/>
        <v>281</v>
      </c>
      <c r="D13" s="102">
        <f t="shared" si="2"/>
        <v>338</v>
      </c>
      <c r="E13" s="102"/>
      <c r="F13" s="102">
        <v>139</v>
      </c>
      <c r="G13" s="102">
        <v>67</v>
      </c>
      <c r="H13" s="102">
        <v>72</v>
      </c>
      <c r="I13" s="102"/>
      <c r="J13" s="102">
        <v>151</v>
      </c>
      <c r="K13" s="102">
        <v>79</v>
      </c>
      <c r="L13" s="102">
        <v>72</v>
      </c>
      <c r="M13" s="102"/>
      <c r="N13" s="102">
        <v>119</v>
      </c>
      <c r="O13" s="102">
        <v>55</v>
      </c>
      <c r="P13" s="102">
        <v>64</v>
      </c>
      <c r="Q13" s="102"/>
      <c r="R13" s="102">
        <v>106</v>
      </c>
      <c r="S13" s="102">
        <v>42</v>
      </c>
      <c r="T13" s="102">
        <v>64</v>
      </c>
      <c r="U13" s="102"/>
      <c r="V13" s="102">
        <v>104</v>
      </c>
      <c r="W13" s="102">
        <v>38</v>
      </c>
      <c r="X13" s="102">
        <v>66</v>
      </c>
      <c r="Y13" s="102"/>
      <c r="Z13" s="102" t="s">
        <v>276</v>
      </c>
      <c r="AA13" s="102" t="s">
        <v>276</v>
      </c>
      <c r="AB13" s="102" t="s">
        <v>276</v>
      </c>
    </row>
    <row r="14" spans="1:30" x14ac:dyDescent="0.35">
      <c r="A14" s="112" t="s">
        <v>285</v>
      </c>
      <c r="B14" s="102">
        <f t="shared" si="1"/>
        <v>699</v>
      </c>
      <c r="C14" s="102">
        <f t="shared" si="2"/>
        <v>291</v>
      </c>
      <c r="D14" s="102">
        <f t="shared" si="2"/>
        <v>408</v>
      </c>
      <c r="E14" s="102"/>
      <c r="F14" s="102">
        <v>175</v>
      </c>
      <c r="G14" s="102">
        <v>75</v>
      </c>
      <c r="H14" s="102">
        <v>100</v>
      </c>
      <c r="I14" s="102"/>
      <c r="J14" s="102">
        <v>157</v>
      </c>
      <c r="K14" s="102">
        <v>71</v>
      </c>
      <c r="L14" s="102">
        <v>86</v>
      </c>
      <c r="M14" s="102"/>
      <c r="N14" s="102">
        <v>144</v>
      </c>
      <c r="O14" s="102">
        <v>68</v>
      </c>
      <c r="P14" s="102">
        <v>76</v>
      </c>
      <c r="Q14" s="102"/>
      <c r="R14" s="102">
        <v>110</v>
      </c>
      <c r="S14" s="102">
        <v>39</v>
      </c>
      <c r="T14" s="102">
        <v>71</v>
      </c>
      <c r="U14" s="102"/>
      <c r="V14" s="102">
        <v>113</v>
      </c>
      <c r="W14" s="102">
        <v>38</v>
      </c>
      <c r="X14" s="102">
        <v>75</v>
      </c>
      <c r="Y14" s="102"/>
      <c r="Z14" s="102" t="s">
        <v>276</v>
      </c>
      <c r="AA14" s="102" t="s">
        <v>276</v>
      </c>
      <c r="AB14" s="102" t="s">
        <v>276</v>
      </c>
    </row>
    <row r="15" spans="1:30" x14ac:dyDescent="0.35">
      <c r="A15" s="112" t="s">
        <v>287</v>
      </c>
      <c r="B15" s="102">
        <f t="shared" si="1"/>
        <v>320</v>
      </c>
      <c r="C15" s="102">
        <f>G15+K15+O15+S15+W15</f>
        <v>154</v>
      </c>
      <c r="D15" s="102">
        <f>H15+L15+P15+T15+X15</f>
        <v>166</v>
      </c>
      <c r="E15" s="102"/>
      <c r="F15" s="102">
        <v>80</v>
      </c>
      <c r="G15" s="102">
        <v>34</v>
      </c>
      <c r="H15" s="102">
        <v>46</v>
      </c>
      <c r="I15" s="102"/>
      <c r="J15" s="102">
        <v>58</v>
      </c>
      <c r="K15" s="102">
        <v>29</v>
      </c>
      <c r="L15" s="102">
        <v>29</v>
      </c>
      <c r="M15" s="102"/>
      <c r="N15" s="102">
        <v>68</v>
      </c>
      <c r="O15" s="102">
        <v>33</v>
      </c>
      <c r="P15" s="102">
        <v>35</v>
      </c>
      <c r="Q15" s="102"/>
      <c r="R15" s="102">
        <v>59</v>
      </c>
      <c r="S15" s="102">
        <v>31</v>
      </c>
      <c r="T15" s="102">
        <v>28</v>
      </c>
      <c r="U15" s="102"/>
      <c r="V15" s="102">
        <v>55</v>
      </c>
      <c r="W15" s="102">
        <v>27</v>
      </c>
      <c r="X15" s="102">
        <v>28</v>
      </c>
      <c r="Y15" s="102"/>
      <c r="Z15" s="102" t="s">
        <v>276</v>
      </c>
      <c r="AA15" s="102" t="s">
        <v>276</v>
      </c>
      <c r="AB15" s="102" t="s">
        <v>276</v>
      </c>
    </row>
    <row r="16" spans="1:30" x14ac:dyDescent="0.35">
      <c r="A16" s="112" t="s">
        <v>289</v>
      </c>
      <c r="B16" s="102">
        <f t="shared" si="1"/>
        <v>339</v>
      </c>
      <c r="C16" s="102">
        <f t="shared" ref="C16:D18" si="3">G16+K16+O16+S16+W16</f>
        <v>147</v>
      </c>
      <c r="D16" s="102">
        <f t="shared" si="3"/>
        <v>192</v>
      </c>
      <c r="E16" s="102"/>
      <c r="F16" s="102">
        <v>70</v>
      </c>
      <c r="G16" s="102">
        <v>37</v>
      </c>
      <c r="H16" s="102">
        <v>33</v>
      </c>
      <c r="I16" s="102"/>
      <c r="J16" s="102">
        <v>64</v>
      </c>
      <c r="K16" s="102">
        <v>28</v>
      </c>
      <c r="L16" s="102">
        <v>36</v>
      </c>
      <c r="M16" s="102"/>
      <c r="N16" s="102">
        <v>69</v>
      </c>
      <c r="O16" s="102">
        <v>23</v>
      </c>
      <c r="P16" s="102">
        <v>46</v>
      </c>
      <c r="Q16" s="102"/>
      <c r="R16" s="102">
        <v>73</v>
      </c>
      <c r="S16" s="102">
        <v>33</v>
      </c>
      <c r="T16" s="102">
        <v>40</v>
      </c>
      <c r="U16" s="102"/>
      <c r="V16" s="102">
        <v>63</v>
      </c>
      <c r="W16" s="102">
        <v>26</v>
      </c>
      <c r="X16" s="102">
        <v>37</v>
      </c>
      <c r="Y16" s="102"/>
      <c r="Z16" s="102" t="s">
        <v>276</v>
      </c>
      <c r="AA16" s="102" t="s">
        <v>276</v>
      </c>
      <c r="AB16" s="102" t="s">
        <v>276</v>
      </c>
    </row>
    <row r="17" spans="1:30" x14ac:dyDescent="0.35">
      <c r="A17" s="112" t="s">
        <v>290</v>
      </c>
      <c r="B17" s="102">
        <f t="shared" si="1"/>
        <v>275</v>
      </c>
      <c r="C17" s="102">
        <f t="shared" si="3"/>
        <v>126</v>
      </c>
      <c r="D17" s="102">
        <f t="shared" si="3"/>
        <v>149</v>
      </c>
      <c r="E17" s="102"/>
      <c r="F17" s="102">
        <v>41</v>
      </c>
      <c r="G17" s="102">
        <v>18</v>
      </c>
      <c r="H17" s="102">
        <v>23</v>
      </c>
      <c r="I17" s="102"/>
      <c r="J17" s="102">
        <v>69</v>
      </c>
      <c r="K17" s="102">
        <v>26</v>
      </c>
      <c r="L17" s="102">
        <v>43</v>
      </c>
      <c r="M17" s="102"/>
      <c r="N17" s="102">
        <v>49</v>
      </c>
      <c r="O17" s="102">
        <v>26</v>
      </c>
      <c r="P17" s="102">
        <v>23</v>
      </c>
      <c r="Q17" s="102"/>
      <c r="R17" s="102">
        <v>49</v>
      </c>
      <c r="S17" s="102">
        <v>24</v>
      </c>
      <c r="T17" s="102">
        <v>25</v>
      </c>
      <c r="U17" s="102"/>
      <c r="V17" s="102">
        <v>67</v>
      </c>
      <c r="W17" s="102">
        <v>32</v>
      </c>
      <c r="X17" s="102">
        <v>35</v>
      </c>
      <c r="Y17" s="102"/>
      <c r="Z17" s="102" t="s">
        <v>276</v>
      </c>
      <c r="AA17" s="102" t="s">
        <v>276</v>
      </c>
      <c r="AB17" s="102" t="s">
        <v>276</v>
      </c>
    </row>
    <row r="18" spans="1:30" x14ac:dyDescent="0.35">
      <c r="A18" s="112" t="s">
        <v>291</v>
      </c>
      <c r="B18" s="102">
        <f t="shared" si="1"/>
        <v>441</v>
      </c>
      <c r="C18" s="102">
        <f t="shared" si="3"/>
        <v>213</v>
      </c>
      <c r="D18" s="102">
        <f t="shared" si="3"/>
        <v>228</v>
      </c>
      <c r="E18" s="102"/>
      <c r="F18" s="102">
        <v>96</v>
      </c>
      <c r="G18" s="102">
        <v>51</v>
      </c>
      <c r="H18" s="102">
        <v>45</v>
      </c>
      <c r="I18" s="102"/>
      <c r="J18" s="102">
        <v>101</v>
      </c>
      <c r="K18" s="102">
        <v>47</v>
      </c>
      <c r="L18" s="102">
        <v>54</v>
      </c>
      <c r="M18" s="102"/>
      <c r="N18" s="102">
        <v>94</v>
      </c>
      <c r="O18" s="102">
        <v>48</v>
      </c>
      <c r="P18" s="102">
        <v>46</v>
      </c>
      <c r="Q18" s="102"/>
      <c r="R18" s="102">
        <v>77</v>
      </c>
      <c r="S18" s="102">
        <v>33</v>
      </c>
      <c r="T18" s="102">
        <v>44</v>
      </c>
      <c r="U18" s="102"/>
      <c r="V18" s="102">
        <v>73</v>
      </c>
      <c r="W18" s="102">
        <v>34</v>
      </c>
      <c r="X18" s="102">
        <v>39</v>
      </c>
      <c r="Y18" s="102"/>
      <c r="Z18" s="102" t="s">
        <v>276</v>
      </c>
      <c r="AA18" s="102" t="s">
        <v>276</v>
      </c>
      <c r="AB18" s="102" t="s">
        <v>276</v>
      </c>
    </row>
    <row r="19" spans="1:30" x14ac:dyDescent="0.35">
      <c r="A19" s="112" t="s">
        <v>293</v>
      </c>
      <c r="B19" s="102">
        <f>F19+J19++N19+R19+V19+Z19</f>
        <v>3664</v>
      </c>
      <c r="C19" s="102">
        <f t="shared" ref="C19" si="4">G19+K19+O19+S19+W19+AA19</f>
        <v>2000</v>
      </c>
      <c r="D19" s="102">
        <f t="shared" ref="D19" si="5">H19+L19+P19+T19+X19+AB19</f>
        <v>1664</v>
      </c>
      <c r="E19" s="102"/>
      <c r="F19" s="102">
        <v>575</v>
      </c>
      <c r="G19" s="102">
        <v>319</v>
      </c>
      <c r="H19" s="102">
        <v>256</v>
      </c>
      <c r="I19" s="102"/>
      <c r="J19" s="102">
        <v>555</v>
      </c>
      <c r="K19" s="102">
        <v>309</v>
      </c>
      <c r="L19" s="102">
        <v>246</v>
      </c>
      <c r="M19" s="102"/>
      <c r="N19" s="102">
        <v>532</v>
      </c>
      <c r="O19" s="102">
        <v>299</v>
      </c>
      <c r="P19" s="102">
        <v>233</v>
      </c>
      <c r="Q19" s="102"/>
      <c r="R19" s="102">
        <v>828</v>
      </c>
      <c r="S19" s="102">
        <v>427</v>
      </c>
      <c r="T19" s="102">
        <v>401</v>
      </c>
      <c r="U19" s="102"/>
      <c r="V19" s="102">
        <v>769</v>
      </c>
      <c r="W19" s="102">
        <v>414</v>
      </c>
      <c r="X19" s="102">
        <v>355</v>
      </c>
      <c r="Y19" s="102"/>
      <c r="Z19" s="102">
        <v>405</v>
      </c>
      <c r="AA19" s="102">
        <v>232</v>
      </c>
      <c r="AB19" s="102">
        <v>173</v>
      </c>
    </row>
    <row r="20" spans="1:30" x14ac:dyDescent="0.35">
      <c r="A20" s="112" t="s">
        <v>295</v>
      </c>
      <c r="B20" s="102">
        <f>F20+J20++N20+R20+V20</f>
        <v>2686</v>
      </c>
      <c r="C20" s="102">
        <f t="shared" ref="C20:D22" si="6">G20+K20+O20+S20+W20</f>
        <v>1299</v>
      </c>
      <c r="D20" s="102">
        <f t="shared" si="6"/>
        <v>1387</v>
      </c>
      <c r="E20" s="102"/>
      <c r="F20" s="102">
        <v>558</v>
      </c>
      <c r="G20" s="102">
        <v>262</v>
      </c>
      <c r="H20" s="102">
        <v>296</v>
      </c>
      <c r="I20" s="102"/>
      <c r="J20" s="102">
        <v>534</v>
      </c>
      <c r="K20" s="102">
        <v>249</v>
      </c>
      <c r="L20" s="102">
        <v>285</v>
      </c>
      <c r="M20" s="102"/>
      <c r="N20" s="102">
        <v>554</v>
      </c>
      <c r="O20" s="102">
        <v>267</v>
      </c>
      <c r="P20" s="102">
        <v>287</v>
      </c>
      <c r="Q20" s="102"/>
      <c r="R20" s="102">
        <v>522</v>
      </c>
      <c r="S20" s="102">
        <v>277</v>
      </c>
      <c r="T20" s="102">
        <v>245</v>
      </c>
      <c r="U20" s="102"/>
      <c r="V20" s="102">
        <v>518</v>
      </c>
      <c r="W20" s="102">
        <v>244</v>
      </c>
      <c r="X20" s="102">
        <v>274</v>
      </c>
      <c r="Y20" s="102"/>
      <c r="Z20" s="102" t="s">
        <v>276</v>
      </c>
      <c r="AA20" s="102" t="s">
        <v>276</v>
      </c>
      <c r="AB20" s="102" t="s">
        <v>276</v>
      </c>
    </row>
    <row r="21" spans="1:30" x14ac:dyDescent="0.35">
      <c r="A21" s="112" t="s">
        <v>298</v>
      </c>
      <c r="B21" s="102">
        <f>F21+J21++N21+R21+V21</f>
        <v>121</v>
      </c>
      <c r="C21" s="102">
        <f t="shared" si="6"/>
        <v>61</v>
      </c>
      <c r="D21" s="102">
        <f t="shared" si="6"/>
        <v>60</v>
      </c>
      <c r="E21" s="102"/>
      <c r="F21" s="102">
        <v>38</v>
      </c>
      <c r="G21" s="102">
        <v>22</v>
      </c>
      <c r="H21" s="102">
        <v>16</v>
      </c>
      <c r="I21" s="102"/>
      <c r="J21" s="102">
        <v>26</v>
      </c>
      <c r="K21" s="102">
        <v>12</v>
      </c>
      <c r="L21" s="102">
        <v>14</v>
      </c>
      <c r="M21" s="102"/>
      <c r="N21" s="102">
        <v>26</v>
      </c>
      <c r="O21" s="102">
        <v>13</v>
      </c>
      <c r="P21" s="102">
        <v>13</v>
      </c>
      <c r="Q21" s="102"/>
      <c r="R21" s="102">
        <v>14</v>
      </c>
      <c r="S21" s="102">
        <v>6</v>
      </c>
      <c r="T21" s="102">
        <v>8</v>
      </c>
      <c r="U21" s="102"/>
      <c r="V21" s="102">
        <v>17</v>
      </c>
      <c r="W21" s="102">
        <v>8</v>
      </c>
      <c r="X21" s="102">
        <v>9</v>
      </c>
      <c r="Y21" s="102"/>
      <c r="Z21" s="102" t="s">
        <v>276</v>
      </c>
      <c r="AA21" s="102" t="s">
        <v>276</v>
      </c>
      <c r="AB21" s="102" t="s">
        <v>276</v>
      </c>
    </row>
    <row r="22" spans="1:30" x14ac:dyDescent="0.35">
      <c r="A22" s="112" t="s">
        <v>301</v>
      </c>
      <c r="B22" s="102">
        <f>F22+J22++N22+R22+V22</f>
        <v>323</v>
      </c>
      <c r="C22" s="102">
        <f t="shared" si="6"/>
        <v>154</v>
      </c>
      <c r="D22" s="102">
        <f t="shared" si="6"/>
        <v>169</v>
      </c>
      <c r="E22" s="102"/>
      <c r="F22" s="102">
        <v>90</v>
      </c>
      <c r="G22" s="102">
        <v>47</v>
      </c>
      <c r="H22" s="102">
        <v>43</v>
      </c>
      <c r="I22" s="102"/>
      <c r="J22" s="102">
        <v>78</v>
      </c>
      <c r="K22" s="102">
        <v>39</v>
      </c>
      <c r="L22" s="102">
        <v>39</v>
      </c>
      <c r="M22" s="102"/>
      <c r="N22" s="102">
        <v>57</v>
      </c>
      <c r="O22" s="102">
        <v>24</v>
      </c>
      <c r="P22" s="102">
        <v>33</v>
      </c>
      <c r="Q22" s="102"/>
      <c r="R22" s="102">
        <v>44</v>
      </c>
      <c r="S22" s="102">
        <v>17</v>
      </c>
      <c r="T22" s="102">
        <v>27</v>
      </c>
      <c r="U22" s="102"/>
      <c r="V22" s="102">
        <v>54</v>
      </c>
      <c r="W22" s="102">
        <v>27</v>
      </c>
      <c r="X22" s="102">
        <v>27</v>
      </c>
      <c r="Y22" s="102"/>
      <c r="Z22" s="102" t="s">
        <v>276</v>
      </c>
      <c r="AA22" s="102" t="s">
        <v>276</v>
      </c>
      <c r="AB22" s="102" t="s">
        <v>276</v>
      </c>
    </row>
    <row r="23" spans="1:30" x14ac:dyDescent="0.35"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</row>
    <row r="24" spans="1:30" x14ac:dyDescent="0.35">
      <c r="A24" s="199" t="s">
        <v>237</v>
      </c>
      <c r="B24" s="198"/>
      <c r="C24" s="198"/>
      <c r="D24" s="198"/>
      <c r="E24" s="198"/>
      <c r="F24" s="198"/>
      <c r="G24" s="198"/>
      <c r="H24" s="198"/>
      <c r="I24" s="198"/>
      <c r="J24" s="198"/>
      <c r="K24" s="198"/>
      <c r="L24" s="198"/>
      <c r="M24" s="198"/>
      <c r="N24" s="198"/>
      <c r="O24" s="198"/>
      <c r="P24" s="198"/>
      <c r="Q24" s="198"/>
      <c r="R24" s="198"/>
      <c r="S24" s="198"/>
      <c r="T24" s="198"/>
      <c r="U24" s="198"/>
      <c r="V24" s="198"/>
      <c r="W24" s="198"/>
      <c r="X24" s="198"/>
      <c r="Y24" s="198"/>
      <c r="Z24" s="198"/>
      <c r="AA24" s="198"/>
      <c r="AB24" s="198"/>
    </row>
    <row r="25" spans="1:30" s="22" customFormat="1" x14ac:dyDescent="0.35">
      <c r="A25" s="24" t="s">
        <v>214</v>
      </c>
      <c r="B25" s="75">
        <v>96.396751557202549</v>
      </c>
      <c r="C25" s="75">
        <v>95.708425370779423</v>
      </c>
      <c r="D25" s="75">
        <v>97.084318360914097</v>
      </c>
      <c r="E25" s="75"/>
      <c r="F25" s="75">
        <v>96.79743795036029</v>
      </c>
      <c r="G25" s="75">
        <v>95.04</v>
      </c>
      <c r="H25" s="75">
        <v>98.557692307692307</v>
      </c>
      <c r="I25" s="75"/>
      <c r="J25" s="75">
        <v>98.099662162162161</v>
      </c>
      <c r="K25" s="75">
        <v>97.690333618477325</v>
      </c>
      <c r="L25" s="75">
        <v>98.498748957464556</v>
      </c>
      <c r="M25" s="75"/>
      <c r="N25" s="75">
        <v>97.762176393154888</v>
      </c>
      <c r="O25" s="75">
        <v>97.715289982425318</v>
      </c>
      <c r="P25" s="75">
        <v>97.808939526730938</v>
      </c>
      <c r="Q25" s="75"/>
      <c r="R25" s="75">
        <v>92.214397496087642</v>
      </c>
      <c r="S25" s="75">
        <v>91.738113795791108</v>
      </c>
      <c r="T25" s="75">
        <v>92.694422623723483</v>
      </c>
      <c r="U25" s="75"/>
      <c r="V25" s="75">
        <v>96.91853102574926</v>
      </c>
      <c r="W25" s="75">
        <v>96.257615317667529</v>
      </c>
      <c r="X25" s="75">
        <v>97.540983606557376</v>
      </c>
      <c r="Y25" s="75"/>
      <c r="Z25" s="75">
        <v>98.531810766721037</v>
      </c>
      <c r="AA25" s="75">
        <v>97.707736389684811</v>
      </c>
      <c r="AB25" s="75">
        <v>99.621212121212125</v>
      </c>
      <c r="AD25"/>
    </row>
    <row r="26" spans="1:30" x14ac:dyDescent="0.35">
      <c r="A26" s="112" t="s">
        <v>282</v>
      </c>
      <c r="B26" s="63">
        <v>98.011187072715984</v>
      </c>
      <c r="C26" s="63">
        <v>97.688564476885645</v>
      </c>
      <c r="D26" s="63">
        <v>98.348157560355787</v>
      </c>
      <c r="E26" s="63"/>
      <c r="F26" s="63">
        <v>98.6013986013986</v>
      </c>
      <c r="G26" s="63">
        <v>97.945205479452056</v>
      </c>
      <c r="H26" s="63">
        <v>99.285714285714292</v>
      </c>
      <c r="I26" s="63"/>
      <c r="J26" s="63">
        <v>97.63513513513513</v>
      </c>
      <c r="K26" s="63">
        <v>97.887323943661968</v>
      </c>
      <c r="L26" s="63">
        <v>97.402597402597408</v>
      </c>
      <c r="M26" s="63"/>
      <c r="N26" s="63">
        <v>96.83098591549296</v>
      </c>
      <c r="O26" s="63">
        <v>97.222222222222214</v>
      </c>
      <c r="P26" s="63">
        <v>96.428571428571431</v>
      </c>
      <c r="Q26" s="63"/>
      <c r="R26" s="63">
        <v>97.5</v>
      </c>
      <c r="S26" s="63">
        <v>97.515527950310556</v>
      </c>
      <c r="T26" s="63">
        <v>97.47899159663865</v>
      </c>
      <c r="U26" s="63"/>
      <c r="V26" s="63">
        <v>98.106060606060609</v>
      </c>
      <c r="W26" s="63">
        <v>95.833333333333343</v>
      </c>
      <c r="X26" s="63">
        <v>100</v>
      </c>
      <c r="Y26" s="63"/>
      <c r="Z26" s="63">
        <v>100</v>
      </c>
      <c r="AA26" s="63">
        <v>100</v>
      </c>
      <c r="AB26" s="63">
        <v>100</v>
      </c>
    </row>
    <row r="27" spans="1:30" x14ac:dyDescent="0.35">
      <c r="A27" s="112" t="s">
        <v>283</v>
      </c>
      <c r="B27" s="63">
        <v>96.672212978369387</v>
      </c>
      <c r="C27" s="63">
        <v>96.064400715563508</v>
      </c>
      <c r="D27" s="63">
        <v>97.20062208398133</v>
      </c>
      <c r="E27" s="63"/>
      <c r="F27" s="63">
        <v>94.482758620689651</v>
      </c>
      <c r="G27" s="63">
        <v>92.622950819672127</v>
      </c>
      <c r="H27" s="63">
        <v>95.833333333333343</v>
      </c>
      <c r="I27" s="63"/>
      <c r="J27" s="63">
        <v>95.634920634920633</v>
      </c>
      <c r="K27" s="63">
        <v>95</v>
      </c>
      <c r="L27" s="63">
        <v>96.212121212121218</v>
      </c>
      <c r="M27" s="63"/>
      <c r="N27" s="63">
        <v>98.367346938775512</v>
      </c>
      <c r="O27" s="63">
        <v>97.47899159663865</v>
      </c>
      <c r="P27" s="63">
        <v>99.206349206349216</v>
      </c>
      <c r="Q27" s="63"/>
      <c r="R27" s="63">
        <v>97.584541062801932</v>
      </c>
      <c r="S27" s="63">
        <v>96.808510638297875</v>
      </c>
      <c r="T27" s="63">
        <v>98.230088495575217</v>
      </c>
      <c r="U27" s="63"/>
      <c r="V27" s="63">
        <v>98.076923076923066</v>
      </c>
      <c r="W27" s="63">
        <v>99.038461538461547</v>
      </c>
      <c r="X27" s="63">
        <v>97.115384615384613</v>
      </c>
      <c r="Y27" s="63"/>
      <c r="Z27" s="63" t="s">
        <v>276</v>
      </c>
      <c r="AA27" s="63" t="s">
        <v>276</v>
      </c>
      <c r="AB27" s="63" t="s">
        <v>276</v>
      </c>
    </row>
    <row r="28" spans="1:30" x14ac:dyDescent="0.35">
      <c r="A28" s="112" t="s">
        <v>284</v>
      </c>
      <c r="B28" s="63">
        <v>100</v>
      </c>
      <c r="C28" s="63">
        <v>100</v>
      </c>
      <c r="D28" s="63">
        <v>100</v>
      </c>
      <c r="E28" s="63"/>
      <c r="F28" s="63">
        <v>100</v>
      </c>
      <c r="G28" s="63">
        <v>100</v>
      </c>
      <c r="H28" s="63">
        <v>100</v>
      </c>
      <c r="I28" s="63"/>
      <c r="J28" s="63">
        <v>100</v>
      </c>
      <c r="K28" s="63">
        <v>100</v>
      </c>
      <c r="L28" s="63">
        <v>100</v>
      </c>
      <c r="M28" s="63"/>
      <c r="N28" s="63">
        <v>100</v>
      </c>
      <c r="O28" s="63">
        <v>100</v>
      </c>
      <c r="P28" s="63">
        <v>100</v>
      </c>
      <c r="Q28" s="63"/>
      <c r="R28" s="63">
        <v>100</v>
      </c>
      <c r="S28" s="63">
        <v>100</v>
      </c>
      <c r="T28" s="63">
        <v>100</v>
      </c>
      <c r="U28" s="63"/>
      <c r="V28" s="63">
        <v>100</v>
      </c>
      <c r="W28" s="63">
        <v>100</v>
      </c>
      <c r="X28" s="63">
        <v>100</v>
      </c>
      <c r="Y28" s="63"/>
      <c r="Z28" s="63" t="s">
        <v>276</v>
      </c>
      <c r="AA28" s="63" t="s">
        <v>276</v>
      </c>
      <c r="AB28" s="63" t="s">
        <v>276</v>
      </c>
      <c r="AD28" s="107"/>
    </row>
    <row r="29" spans="1:30" x14ac:dyDescent="0.35">
      <c r="A29" s="112" t="s">
        <v>285</v>
      </c>
      <c r="B29" s="63">
        <v>98.728813559322035</v>
      </c>
      <c r="C29" s="63">
        <v>98.979591836734699</v>
      </c>
      <c r="D29" s="63">
        <v>98.550724637681171</v>
      </c>
      <c r="E29" s="63"/>
      <c r="F29" s="63">
        <v>98.870056497175142</v>
      </c>
      <c r="G29" s="63">
        <v>98.68421052631578</v>
      </c>
      <c r="H29" s="63">
        <v>99.009900990099013</v>
      </c>
      <c r="I29" s="63"/>
      <c r="J29" s="63">
        <v>98.742138364779876</v>
      </c>
      <c r="K29" s="63">
        <v>98.611111111111114</v>
      </c>
      <c r="L29" s="63">
        <v>98.850574712643677</v>
      </c>
      <c r="M29" s="63"/>
      <c r="N29" s="63">
        <v>97.297297297297305</v>
      </c>
      <c r="O29" s="63">
        <v>98.550724637681171</v>
      </c>
      <c r="P29" s="63">
        <v>96.202531645569621</v>
      </c>
      <c r="Q29" s="63"/>
      <c r="R29" s="63">
        <v>99.099099099099092</v>
      </c>
      <c r="S29" s="63">
        <v>100</v>
      </c>
      <c r="T29" s="63">
        <v>98.611111111111114</v>
      </c>
      <c r="U29" s="63"/>
      <c r="V29" s="63">
        <v>100</v>
      </c>
      <c r="W29" s="63">
        <v>100</v>
      </c>
      <c r="X29" s="63">
        <v>100</v>
      </c>
      <c r="Y29" s="63"/>
      <c r="Z29" s="63" t="s">
        <v>276</v>
      </c>
      <c r="AA29" s="63" t="s">
        <v>276</v>
      </c>
      <c r="AB29" s="63" t="s">
        <v>276</v>
      </c>
      <c r="AD29" s="107"/>
    </row>
    <row r="30" spans="1:30" x14ac:dyDescent="0.35">
      <c r="A30" s="112" t="s">
        <v>287</v>
      </c>
      <c r="B30" s="63">
        <v>100</v>
      </c>
      <c r="C30" s="63">
        <v>100</v>
      </c>
      <c r="D30" s="63">
        <v>100</v>
      </c>
      <c r="E30" s="63"/>
      <c r="F30" s="63">
        <v>100</v>
      </c>
      <c r="G30" s="63">
        <v>100</v>
      </c>
      <c r="H30" s="63">
        <v>100</v>
      </c>
      <c r="I30" s="63"/>
      <c r="J30" s="63">
        <v>100</v>
      </c>
      <c r="K30" s="63">
        <v>100</v>
      </c>
      <c r="L30" s="63">
        <v>100</v>
      </c>
      <c r="M30" s="63"/>
      <c r="N30" s="63">
        <v>100</v>
      </c>
      <c r="O30" s="63">
        <v>100</v>
      </c>
      <c r="P30" s="63">
        <v>100</v>
      </c>
      <c r="Q30" s="63"/>
      <c r="R30" s="63">
        <v>100</v>
      </c>
      <c r="S30" s="63">
        <v>100</v>
      </c>
      <c r="T30" s="63">
        <v>100</v>
      </c>
      <c r="U30" s="63"/>
      <c r="V30" s="63">
        <v>100</v>
      </c>
      <c r="W30" s="63">
        <v>100</v>
      </c>
      <c r="X30" s="63">
        <v>100</v>
      </c>
      <c r="Y30" s="63"/>
      <c r="Z30" s="63" t="s">
        <v>276</v>
      </c>
      <c r="AA30" s="63" t="s">
        <v>276</v>
      </c>
      <c r="AB30" s="63" t="s">
        <v>276</v>
      </c>
      <c r="AD30" s="107"/>
    </row>
    <row r="31" spans="1:30" x14ac:dyDescent="0.35">
      <c r="A31" s="112" t="s">
        <v>289</v>
      </c>
      <c r="B31" s="63">
        <v>100</v>
      </c>
      <c r="C31" s="63">
        <v>100</v>
      </c>
      <c r="D31" s="63">
        <v>100</v>
      </c>
      <c r="E31" s="63"/>
      <c r="F31" s="63">
        <v>100</v>
      </c>
      <c r="G31" s="63">
        <v>100</v>
      </c>
      <c r="H31" s="63">
        <v>100</v>
      </c>
      <c r="I31" s="63"/>
      <c r="J31" s="63">
        <v>100</v>
      </c>
      <c r="K31" s="63">
        <v>100</v>
      </c>
      <c r="L31" s="63">
        <v>100</v>
      </c>
      <c r="M31" s="63"/>
      <c r="N31" s="63">
        <v>100</v>
      </c>
      <c r="O31" s="63">
        <v>100</v>
      </c>
      <c r="P31" s="63">
        <v>100</v>
      </c>
      <c r="Q31" s="63"/>
      <c r="R31" s="63">
        <v>100</v>
      </c>
      <c r="S31" s="63">
        <v>100</v>
      </c>
      <c r="T31" s="63">
        <v>100</v>
      </c>
      <c r="U31" s="63"/>
      <c r="V31" s="63">
        <v>100</v>
      </c>
      <c r="W31" s="63">
        <v>100</v>
      </c>
      <c r="X31" s="63">
        <v>100</v>
      </c>
      <c r="Y31" s="63"/>
      <c r="Z31" s="63" t="s">
        <v>276</v>
      </c>
      <c r="AA31" s="63" t="s">
        <v>276</v>
      </c>
      <c r="AB31" s="63" t="s">
        <v>276</v>
      </c>
      <c r="AD31" s="107"/>
    </row>
    <row r="32" spans="1:30" x14ac:dyDescent="0.35">
      <c r="A32" s="112" t="s">
        <v>290</v>
      </c>
      <c r="B32" s="63">
        <v>96.491228070175438</v>
      </c>
      <c r="C32" s="63">
        <v>96.18320610687023</v>
      </c>
      <c r="D32" s="63">
        <v>96.753246753246756</v>
      </c>
      <c r="E32" s="63"/>
      <c r="F32" s="63">
        <v>93.181818181818173</v>
      </c>
      <c r="G32" s="63">
        <v>94.73684210526315</v>
      </c>
      <c r="H32" s="63">
        <v>92</v>
      </c>
      <c r="I32" s="63"/>
      <c r="J32" s="63">
        <v>97.183098591549296</v>
      </c>
      <c r="K32" s="63">
        <v>96.296296296296291</v>
      </c>
      <c r="L32" s="63">
        <v>97.727272727272734</v>
      </c>
      <c r="M32" s="63"/>
      <c r="N32" s="63">
        <v>92.452830188679243</v>
      </c>
      <c r="O32" s="63">
        <v>92.857142857142861</v>
      </c>
      <c r="P32" s="63">
        <v>92</v>
      </c>
      <c r="Q32" s="63"/>
      <c r="R32" s="63">
        <v>98</v>
      </c>
      <c r="S32" s="63">
        <v>96</v>
      </c>
      <c r="T32" s="63">
        <v>100</v>
      </c>
      <c r="U32" s="63"/>
      <c r="V32" s="63">
        <v>100</v>
      </c>
      <c r="W32" s="63">
        <v>100</v>
      </c>
      <c r="X32" s="63">
        <v>100</v>
      </c>
      <c r="Y32" s="63"/>
      <c r="Z32" s="63" t="s">
        <v>276</v>
      </c>
      <c r="AA32" s="63" t="s">
        <v>276</v>
      </c>
      <c r="AB32" s="63" t="s">
        <v>276</v>
      </c>
      <c r="AD32" s="107"/>
    </row>
    <row r="33" spans="1:30" x14ac:dyDescent="0.35">
      <c r="A33" s="112" t="s">
        <v>291</v>
      </c>
      <c r="B33" s="63">
        <v>99.773755656108591</v>
      </c>
      <c r="C33" s="63">
        <v>100</v>
      </c>
      <c r="D33" s="63">
        <v>99.563318777292579</v>
      </c>
      <c r="E33" s="63"/>
      <c r="F33" s="63">
        <v>100</v>
      </c>
      <c r="G33" s="63">
        <v>100</v>
      </c>
      <c r="H33" s="63">
        <v>100</v>
      </c>
      <c r="I33" s="63"/>
      <c r="J33" s="63">
        <v>100</v>
      </c>
      <c r="K33" s="63">
        <v>100</v>
      </c>
      <c r="L33" s="63">
        <v>100</v>
      </c>
      <c r="M33" s="63"/>
      <c r="N33" s="63">
        <v>98.94736842105263</v>
      </c>
      <c r="O33" s="63">
        <v>100</v>
      </c>
      <c r="P33" s="63">
        <v>97.872340425531917</v>
      </c>
      <c r="Q33" s="63"/>
      <c r="R33" s="63">
        <v>100</v>
      </c>
      <c r="S33" s="63">
        <v>100</v>
      </c>
      <c r="T33" s="63">
        <v>100</v>
      </c>
      <c r="U33" s="63"/>
      <c r="V33" s="63">
        <v>100</v>
      </c>
      <c r="W33" s="63">
        <v>100</v>
      </c>
      <c r="X33" s="63">
        <v>100</v>
      </c>
      <c r="Y33" s="63"/>
      <c r="Z33" s="63" t="s">
        <v>276</v>
      </c>
      <c r="AA33" s="63" t="s">
        <v>276</v>
      </c>
      <c r="AB33" s="63" t="s">
        <v>276</v>
      </c>
      <c r="AD33" s="107"/>
    </row>
    <row r="34" spans="1:30" x14ac:dyDescent="0.35">
      <c r="A34" s="112" t="s">
        <v>293</v>
      </c>
      <c r="B34" s="63">
        <v>91.600000000000009</v>
      </c>
      <c r="C34" s="63">
        <v>90.579710144927532</v>
      </c>
      <c r="D34" s="63">
        <v>92.857142857142861</v>
      </c>
      <c r="E34" s="63"/>
      <c r="F34" s="63">
        <v>91.706539074960119</v>
      </c>
      <c r="G34" s="63">
        <v>87.397260273972606</v>
      </c>
      <c r="H34" s="63">
        <v>97.70992366412213</v>
      </c>
      <c r="I34" s="63"/>
      <c r="J34" s="63">
        <v>96.858638743455501</v>
      </c>
      <c r="K34" s="63">
        <v>95.962732919254663</v>
      </c>
      <c r="L34" s="63">
        <v>98.007968127490045</v>
      </c>
      <c r="M34" s="63"/>
      <c r="N34" s="63">
        <v>97.257769652650822</v>
      </c>
      <c r="O34" s="63">
        <v>97.077922077922068</v>
      </c>
      <c r="P34" s="63">
        <v>97.489539748953973</v>
      </c>
      <c r="Q34" s="63"/>
      <c r="R34" s="63">
        <v>82.306163021868784</v>
      </c>
      <c r="S34" s="63">
        <v>81.800766283524908</v>
      </c>
      <c r="T34" s="63">
        <v>82.851239669421489</v>
      </c>
      <c r="U34" s="63"/>
      <c r="V34" s="63">
        <v>92.316926770708278</v>
      </c>
      <c r="W34" s="63">
        <v>91.796008869179602</v>
      </c>
      <c r="X34" s="63">
        <v>92.931937172774866</v>
      </c>
      <c r="Y34" s="63"/>
      <c r="Z34" s="63">
        <v>97.826086956521735</v>
      </c>
      <c r="AA34" s="63">
        <v>96.666666666666671</v>
      </c>
      <c r="AB34" s="63">
        <v>99.425287356321832</v>
      </c>
      <c r="AD34" s="107"/>
    </row>
    <row r="35" spans="1:30" x14ac:dyDescent="0.35">
      <c r="A35" s="112" t="s">
        <v>295</v>
      </c>
      <c r="B35" s="63">
        <v>99.114391143911433</v>
      </c>
      <c r="C35" s="63">
        <v>99.084668192219681</v>
      </c>
      <c r="D35" s="63">
        <v>99.142244460328811</v>
      </c>
      <c r="E35" s="63"/>
      <c r="F35" s="63">
        <v>99.642857142857139</v>
      </c>
      <c r="G35" s="63">
        <v>99.242424242424249</v>
      </c>
      <c r="H35" s="63">
        <v>100</v>
      </c>
      <c r="I35" s="63"/>
      <c r="J35" s="63">
        <v>99.072356215213347</v>
      </c>
      <c r="K35" s="63">
        <v>98.80952380952381</v>
      </c>
      <c r="L35" s="63">
        <v>99.303135888501743</v>
      </c>
      <c r="M35" s="63"/>
      <c r="N35" s="63">
        <v>97.879858657243815</v>
      </c>
      <c r="O35" s="63">
        <v>97.802197802197796</v>
      </c>
      <c r="P35" s="63">
        <v>97.952218430034137</v>
      </c>
      <c r="Q35" s="63"/>
      <c r="R35" s="63">
        <v>99.051233396584436</v>
      </c>
      <c r="S35" s="63">
        <v>99.64028776978418</v>
      </c>
      <c r="T35" s="63">
        <v>98.393574297188763</v>
      </c>
      <c r="U35" s="63"/>
      <c r="V35" s="63">
        <v>100</v>
      </c>
      <c r="W35" s="63">
        <v>100</v>
      </c>
      <c r="X35" s="63">
        <v>100</v>
      </c>
      <c r="Y35" s="63"/>
      <c r="Z35" s="63" t="s">
        <v>276</v>
      </c>
      <c r="AA35" s="63" t="s">
        <v>276</v>
      </c>
      <c r="AB35" s="63" t="s">
        <v>276</v>
      </c>
      <c r="AD35" s="107"/>
    </row>
    <row r="36" spans="1:30" x14ac:dyDescent="0.35">
      <c r="A36" s="112" t="s">
        <v>298</v>
      </c>
      <c r="B36" s="63">
        <v>99.180327868852459</v>
      </c>
      <c r="C36" s="63">
        <v>100</v>
      </c>
      <c r="D36" s="63">
        <v>98.360655737704917</v>
      </c>
      <c r="E36" s="63"/>
      <c r="F36" s="63">
        <v>97.435897435897431</v>
      </c>
      <c r="G36" s="63">
        <v>100</v>
      </c>
      <c r="H36" s="63">
        <v>94.117647058823522</v>
      </c>
      <c r="I36" s="63"/>
      <c r="J36" s="63">
        <v>100</v>
      </c>
      <c r="K36" s="63">
        <v>100</v>
      </c>
      <c r="L36" s="63">
        <v>100</v>
      </c>
      <c r="M36" s="63"/>
      <c r="N36" s="63">
        <v>100</v>
      </c>
      <c r="O36" s="63">
        <v>100</v>
      </c>
      <c r="P36" s="63">
        <v>100</v>
      </c>
      <c r="Q36" s="63"/>
      <c r="R36" s="63">
        <v>100</v>
      </c>
      <c r="S36" s="63">
        <v>100</v>
      </c>
      <c r="T36" s="63">
        <v>100</v>
      </c>
      <c r="U36" s="63"/>
      <c r="V36" s="63">
        <v>100</v>
      </c>
      <c r="W36" s="63">
        <v>100</v>
      </c>
      <c r="X36" s="63">
        <v>100</v>
      </c>
      <c r="Y36" s="63"/>
      <c r="Z36" s="63" t="s">
        <v>276</v>
      </c>
      <c r="AA36" s="63" t="s">
        <v>276</v>
      </c>
      <c r="AB36" s="63" t="s">
        <v>276</v>
      </c>
      <c r="AD36" s="107"/>
    </row>
    <row r="37" spans="1:30" ht="15" thickBot="1" x14ac:dyDescent="0.4">
      <c r="A37" s="114" t="s">
        <v>301</v>
      </c>
      <c r="B37" s="64">
        <v>98.776758409785941</v>
      </c>
      <c r="C37" s="64">
        <v>98.089171974522287</v>
      </c>
      <c r="D37" s="64">
        <v>99.411764705882348</v>
      </c>
      <c r="E37" s="64"/>
      <c r="F37" s="64">
        <v>100</v>
      </c>
      <c r="G37" s="64">
        <v>100</v>
      </c>
      <c r="H37" s="64">
        <v>100</v>
      </c>
      <c r="I37" s="64"/>
      <c r="J37" s="64">
        <v>100</v>
      </c>
      <c r="K37" s="64">
        <v>100</v>
      </c>
      <c r="L37" s="64">
        <v>100</v>
      </c>
      <c r="M37" s="64"/>
      <c r="N37" s="64">
        <v>96.610169491525426</v>
      </c>
      <c r="O37" s="64">
        <v>96</v>
      </c>
      <c r="P37" s="64">
        <v>97.058823529411768</v>
      </c>
      <c r="Q37" s="64"/>
      <c r="R37" s="64">
        <v>95.652173913043484</v>
      </c>
      <c r="S37" s="64">
        <v>89.473684210526315</v>
      </c>
      <c r="T37" s="64">
        <v>100</v>
      </c>
      <c r="U37" s="64"/>
      <c r="V37" s="64">
        <v>100</v>
      </c>
      <c r="W37" s="64">
        <v>100</v>
      </c>
      <c r="X37" s="64">
        <v>100</v>
      </c>
      <c r="Y37" s="64"/>
      <c r="Z37" s="64" t="s">
        <v>276</v>
      </c>
      <c r="AA37" s="64" t="s">
        <v>276</v>
      </c>
      <c r="AB37" s="64" t="s">
        <v>276</v>
      </c>
      <c r="AD37" s="107"/>
    </row>
    <row r="38" spans="1:30" x14ac:dyDescent="0.35">
      <c r="A38" t="s">
        <v>341</v>
      </c>
      <c r="AD38" s="107"/>
    </row>
    <row r="39" spans="1:30" x14ac:dyDescent="0.35">
      <c r="AD39" s="107"/>
    </row>
    <row r="40" spans="1:30" x14ac:dyDescent="0.35">
      <c r="AD40" s="107"/>
    </row>
    <row r="41" spans="1:30" x14ac:dyDescent="0.35">
      <c r="AD41" s="107"/>
    </row>
    <row r="42" spans="1:30" x14ac:dyDescent="0.35">
      <c r="AD42" s="107"/>
    </row>
    <row r="43" spans="1:30" x14ac:dyDescent="0.35">
      <c r="AD43" s="107"/>
    </row>
  </sheetData>
  <mergeCells count="14">
    <mergeCell ref="AD2:AD3"/>
    <mergeCell ref="R7:T7"/>
    <mergeCell ref="V7:X7"/>
    <mergeCell ref="Z7:AB7"/>
    <mergeCell ref="A1:AB1"/>
    <mergeCell ref="A2:AB2"/>
    <mergeCell ref="A3:AB3"/>
    <mergeCell ref="A4:AB4"/>
    <mergeCell ref="A5:AB5"/>
    <mergeCell ref="A7:A8"/>
    <mergeCell ref="B7:D7"/>
    <mergeCell ref="F7:H7"/>
    <mergeCell ref="J7:L7"/>
    <mergeCell ref="N7:P7"/>
  </mergeCells>
  <hyperlinks>
    <hyperlink ref="AD2" location="INDICE!A1" display="INDICE" xr:uid="{D5A053AB-669B-43E7-A369-E0A39143B808}"/>
    <hyperlink ref="AD2:AD3" location="CONTENIDO!A1" display="Contenido" xr:uid="{F7CB926F-4EF2-4973-B414-0542452B1449}"/>
  </hyperlinks>
  <pageMargins left="0.7" right="0.7" top="0.75" bottom="0.75" header="0.3" footer="0.3"/>
  <pageSetup paperSize="9" scale="64" orientation="landscape" r:id="rId1"/>
  <ignoredErrors>
    <ignoredError sqref="B19:D19" formula="1"/>
  </ignoredError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67444D-7999-4907-9115-4527A9C84589}">
  <sheetPr>
    <tabColor rgb="FFF2DAB1"/>
    <pageSetUpPr fitToPage="1"/>
  </sheetPr>
  <dimension ref="A1:AD43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9" sqref="A9:XFD9"/>
    </sheetView>
  </sheetViews>
  <sheetFormatPr baseColWidth="10" defaultColWidth="11.453125" defaultRowHeight="14.5" x14ac:dyDescent="0.35"/>
  <cols>
    <col min="1" max="1" width="18.54296875" customWidth="1"/>
    <col min="2" max="4" width="8.453125" customWidth="1"/>
    <col min="5" max="5" width="1.453125" customWidth="1"/>
    <col min="6" max="8" width="8.453125" customWidth="1"/>
    <col min="9" max="9" width="1.1796875" customWidth="1"/>
    <col min="10" max="12" width="8.453125" customWidth="1"/>
    <col min="13" max="13" width="1.54296875" customWidth="1"/>
    <col min="14" max="16" width="8.453125" customWidth="1"/>
    <col min="17" max="17" width="1.1796875" customWidth="1"/>
    <col min="18" max="20" width="8.453125" customWidth="1"/>
    <col min="21" max="21" width="1.453125" customWidth="1"/>
    <col min="22" max="24" width="8.453125" customWidth="1"/>
    <col min="25" max="25" width="1.1796875" customWidth="1"/>
    <col min="26" max="28" width="8.453125" customWidth="1"/>
  </cols>
  <sheetData>
    <row r="1" spans="1:30" x14ac:dyDescent="0.35">
      <c r="A1" s="230" t="s">
        <v>354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337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325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D5" s="36"/>
    </row>
    <row r="6" spans="1:30" x14ac:dyDescent="0.35">
      <c r="A6" s="15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D6" s="36"/>
    </row>
    <row r="7" spans="1:30" x14ac:dyDescent="0.35">
      <c r="A7" s="234" t="s">
        <v>281</v>
      </c>
      <c r="B7" s="229" t="s">
        <v>214</v>
      </c>
      <c r="C7" s="229"/>
      <c r="D7" s="229"/>
      <c r="E7" s="16"/>
      <c r="F7" s="229" t="s">
        <v>242</v>
      </c>
      <c r="G7" s="229"/>
      <c r="H7" s="229"/>
      <c r="I7" s="16"/>
      <c r="J7" s="229" t="s">
        <v>243</v>
      </c>
      <c r="K7" s="229"/>
      <c r="L7" s="229"/>
      <c r="M7" s="16"/>
      <c r="N7" s="229" t="s">
        <v>244</v>
      </c>
      <c r="O7" s="229"/>
      <c r="P7" s="229"/>
      <c r="Q7" s="16"/>
      <c r="R7" s="229" t="s">
        <v>246</v>
      </c>
      <c r="S7" s="229"/>
      <c r="T7" s="229"/>
      <c r="U7" s="16"/>
      <c r="V7" s="229" t="s">
        <v>247</v>
      </c>
      <c r="W7" s="229"/>
      <c r="X7" s="229"/>
      <c r="Y7" s="16"/>
      <c r="Z7" s="229" t="s">
        <v>248</v>
      </c>
      <c r="AA7" s="229"/>
      <c r="AB7" s="229"/>
      <c r="AD7" s="36"/>
    </row>
    <row r="8" spans="1:30" x14ac:dyDescent="0.35">
      <c r="A8" s="234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D8" s="36"/>
    </row>
    <row r="9" spans="1:30" x14ac:dyDescent="0.35">
      <c r="A9" s="199" t="s">
        <v>231</v>
      </c>
      <c r="B9" s="198"/>
      <c r="C9" s="198"/>
      <c r="D9" s="198"/>
      <c r="E9" s="198"/>
      <c r="F9" s="198"/>
      <c r="G9" s="198"/>
      <c r="H9" s="198"/>
      <c r="I9" s="198"/>
      <c r="J9" s="198"/>
      <c r="K9" s="198"/>
      <c r="L9" s="198"/>
      <c r="M9" s="198"/>
      <c r="N9" s="198"/>
      <c r="O9" s="198"/>
      <c r="P9" s="198"/>
      <c r="Q9" s="198"/>
      <c r="R9" s="198"/>
      <c r="S9" s="198"/>
      <c r="T9" s="198"/>
      <c r="U9" s="198"/>
      <c r="V9" s="198"/>
      <c r="W9" s="198"/>
      <c r="X9" s="198"/>
      <c r="Y9" s="198"/>
      <c r="Z9" s="198"/>
      <c r="AA9" s="198"/>
      <c r="AB9" s="198"/>
      <c r="AD9" s="107"/>
    </row>
    <row r="10" spans="1:30" s="22" customFormat="1" x14ac:dyDescent="0.35">
      <c r="A10" s="24" t="s">
        <v>214</v>
      </c>
      <c r="B10" s="115">
        <f>SUM(B11:B22)</f>
        <v>457</v>
      </c>
      <c r="C10" s="115">
        <f t="shared" ref="C10:AB10" si="0">SUM(C11:C22)</f>
        <v>272</v>
      </c>
      <c r="D10" s="115">
        <f t="shared" si="0"/>
        <v>185</v>
      </c>
      <c r="E10" s="115"/>
      <c r="F10" s="115">
        <f t="shared" si="0"/>
        <v>80</v>
      </c>
      <c r="G10" s="115">
        <f t="shared" si="0"/>
        <v>62</v>
      </c>
      <c r="H10" s="115">
        <f t="shared" si="0"/>
        <v>18</v>
      </c>
      <c r="I10" s="115"/>
      <c r="J10" s="115">
        <f t="shared" si="0"/>
        <v>45</v>
      </c>
      <c r="K10" s="115">
        <f t="shared" si="0"/>
        <v>27</v>
      </c>
      <c r="L10" s="115">
        <f t="shared" si="0"/>
        <v>18</v>
      </c>
      <c r="M10" s="115"/>
      <c r="N10" s="115">
        <f t="shared" si="0"/>
        <v>51</v>
      </c>
      <c r="O10" s="115">
        <f t="shared" si="0"/>
        <v>26</v>
      </c>
      <c r="P10" s="115">
        <f t="shared" si="0"/>
        <v>25</v>
      </c>
      <c r="Q10" s="115"/>
      <c r="R10" s="115">
        <f t="shared" si="0"/>
        <v>199</v>
      </c>
      <c r="S10" s="115">
        <f t="shared" si="0"/>
        <v>106</v>
      </c>
      <c r="T10" s="115">
        <f t="shared" si="0"/>
        <v>93</v>
      </c>
      <c r="U10" s="115"/>
      <c r="V10" s="115">
        <f t="shared" si="0"/>
        <v>73</v>
      </c>
      <c r="W10" s="115">
        <f t="shared" si="0"/>
        <v>43</v>
      </c>
      <c r="X10" s="115">
        <f t="shared" si="0"/>
        <v>30</v>
      </c>
      <c r="Y10" s="115"/>
      <c r="Z10" s="115">
        <f t="shared" si="0"/>
        <v>9</v>
      </c>
      <c r="AA10" s="115">
        <f t="shared" si="0"/>
        <v>8</v>
      </c>
      <c r="AB10" s="115">
        <f t="shared" si="0"/>
        <v>1</v>
      </c>
    </row>
    <row r="11" spans="1:30" x14ac:dyDescent="0.35">
      <c r="A11" s="112" t="s">
        <v>282</v>
      </c>
      <c r="B11" s="116">
        <f>F11+J11+N11+R11+V11</f>
        <v>32</v>
      </c>
      <c r="C11" s="116">
        <f>G11+K11+O11+S11+W11</f>
        <v>19</v>
      </c>
      <c r="D11" s="116">
        <f>H11+L11+P11+T11</f>
        <v>13</v>
      </c>
      <c r="E11" s="116"/>
      <c r="F11" s="116">
        <v>4</v>
      </c>
      <c r="G11" s="116">
        <v>3</v>
      </c>
      <c r="H11" s="116">
        <v>1</v>
      </c>
      <c r="I11" s="116"/>
      <c r="J11" s="116">
        <v>7</v>
      </c>
      <c r="K11" s="116">
        <v>3</v>
      </c>
      <c r="L11" s="116">
        <v>4</v>
      </c>
      <c r="M11" s="116"/>
      <c r="N11" s="116">
        <v>9</v>
      </c>
      <c r="O11" s="116">
        <v>4</v>
      </c>
      <c r="P11" s="116">
        <v>5</v>
      </c>
      <c r="Q11" s="116"/>
      <c r="R11" s="116">
        <v>7</v>
      </c>
      <c r="S11" s="116">
        <v>4</v>
      </c>
      <c r="T11" s="116">
        <v>3</v>
      </c>
      <c r="U11" s="116"/>
      <c r="V11" s="116">
        <v>5</v>
      </c>
      <c r="W11" s="116">
        <v>5</v>
      </c>
      <c r="X11" s="116" t="s">
        <v>276</v>
      </c>
      <c r="Y11" s="116"/>
      <c r="Z11" s="116" t="s">
        <v>276</v>
      </c>
      <c r="AA11" s="116" t="s">
        <v>276</v>
      </c>
      <c r="AB11" s="116" t="s">
        <v>276</v>
      </c>
    </row>
    <row r="12" spans="1:30" x14ac:dyDescent="0.35">
      <c r="A12" s="112" t="s">
        <v>283</v>
      </c>
      <c r="B12" s="116">
        <f>F12+J12+N12+R12+V12</f>
        <v>40</v>
      </c>
      <c r="C12" s="116">
        <f>G12+K12+O12+S12+W12</f>
        <v>22</v>
      </c>
      <c r="D12" s="116">
        <f>H12+L12+P12+T12+X12</f>
        <v>18</v>
      </c>
      <c r="E12" s="116"/>
      <c r="F12" s="116">
        <v>16</v>
      </c>
      <c r="G12" s="116">
        <v>9</v>
      </c>
      <c r="H12" s="116">
        <v>7</v>
      </c>
      <c r="I12" s="116"/>
      <c r="J12" s="116">
        <v>11</v>
      </c>
      <c r="K12" s="116">
        <v>6</v>
      </c>
      <c r="L12" s="116">
        <v>5</v>
      </c>
      <c r="M12" s="116"/>
      <c r="N12" s="116">
        <v>4</v>
      </c>
      <c r="O12" s="116">
        <v>3</v>
      </c>
      <c r="P12" s="116">
        <v>1</v>
      </c>
      <c r="Q12" s="116"/>
      <c r="R12" s="116">
        <v>5</v>
      </c>
      <c r="S12" s="116">
        <v>3</v>
      </c>
      <c r="T12" s="116">
        <v>2</v>
      </c>
      <c r="U12" s="116"/>
      <c r="V12" s="116">
        <v>4</v>
      </c>
      <c r="W12" s="116">
        <v>1</v>
      </c>
      <c r="X12" s="116">
        <v>3</v>
      </c>
      <c r="Y12" s="116"/>
      <c r="Z12" s="116" t="s">
        <v>276</v>
      </c>
      <c r="AA12" s="116" t="s">
        <v>276</v>
      </c>
      <c r="AB12" s="116" t="s">
        <v>276</v>
      </c>
    </row>
    <row r="13" spans="1:30" x14ac:dyDescent="0.35">
      <c r="A13" s="112" t="s">
        <v>284</v>
      </c>
      <c r="B13" s="116" t="s">
        <v>276</v>
      </c>
      <c r="C13" s="116" t="s">
        <v>276</v>
      </c>
      <c r="D13" s="116" t="s">
        <v>276</v>
      </c>
      <c r="E13" s="116"/>
      <c r="F13" s="116" t="s">
        <v>276</v>
      </c>
      <c r="G13" s="116" t="s">
        <v>276</v>
      </c>
      <c r="H13" s="116" t="s">
        <v>276</v>
      </c>
      <c r="I13" s="116"/>
      <c r="J13" s="116" t="s">
        <v>276</v>
      </c>
      <c r="K13" s="116" t="s">
        <v>276</v>
      </c>
      <c r="L13" s="116" t="s">
        <v>276</v>
      </c>
      <c r="M13" s="116"/>
      <c r="N13" s="116" t="s">
        <v>276</v>
      </c>
      <c r="O13" s="116" t="s">
        <v>276</v>
      </c>
      <c r="P13" s="116" t="s">
        <v>276</v>
      </c>
      <c r="Q13" s="116"/>
      <c r="R13" s="116" t="s">
        <v>276</v>
      </c>
      <c r="S13" s="116" t="s">
        <v>276</v>
      </c>
      <c r="T13" s="116" t="s">
        <v>276</v>
      </c>
      <c r="U13" s="116"/>
      <c r="V13" s="116" t="s">
        <v>276</v>
      </c>
      <c r="W13" s="116" t="s">
        <v>276</v>
      </c>
      <c r="X13" s="116" t="s">
        <v>276</v>
      </c>
      <c r="Y13" s="116"/>
      <c r="Z13" s="116" t="s">
        <v>276</v>
      </c>
      <c r="AA13" s="116" t="s">
        <v>276</v>
      </c>
      <c r="AB13" s="116" t="s">
        <v>276</v>
      </c>
    </row>
    <row r="14" spans="1:30" x14ac:dyDescent="0.35">
      <c r="A14" s="112" t="s">
        <v>285</v>
      </c>
      <c r="B14" s="116">
        <f>F14+J14+N14+R14</f>
        <v>9</v>
      </c>
      <c r="C14" s="116">
        <f>G14+K14+O14</f>
        <v>3</v>
      </c>
      <c r="D14" s="116">
        <f>H14+L14+P14+T14</f>
        <v>6</v>
      </c>
      <c r="E14" s="116"/>
      <c r="F14" s="116">
        <v>2</v>
      </c>
      <c r="G14" s="116">
        <v>1</v>
      </c>
      <c r="H14" s="116">
        <v>1</v>
      </c>
      <c r="I14" s="116"/>
      <c r="J14" s="116">
        <v>2</v>
      </c>
      <c r="K14" s="116">
        <v>1</v>
      </c>
      <c r="L14" s="116">
        <v>1</v>
      </c>
      <c r="M14" s="116"/>
      <c r="N14" s="116">
        <v>4</v>
      </c>
      <c r="O14" s="116">
        <v>1</v>
      </c>
      <c r="P14" s="116">
        <v>3</v>
      </c>
      <c r="Q14" s="116"/>
      <c r="R14" s="116">
        <v>1</v>
      </c>
      <c r="S14" s="116" t="s">
        <v>276</v>
      </c>
      <c r="T14" s="116">
        <v>1</v>
      </c>
      <c r="U14" s="116"/>
      <c r="V14" s="116" t="s">
        <v>276</v>
      </c>
      <c r="W14" s="116" t="s">
        <v>276</v>
      </c>
      <c r="X14" s="116" t="s">
        <v>276</v>
      </c>
      <c r="Y14" s="116"/>
      <c r="Z14" s="116" t="s">
        <v>276</v>
      </c>
      <c r="AA14" s="116" t="s">
        <v>276</v>
      </c>
      <c r="AB14" s="116" t="s">
        <v>276</v>
      </c>
    </row>
    <row r="15" spans="1:30" x14ac:dyDescent="0.35">
      <c r="A15" s="112" t="s">
        <v>287</v>
      </c>
      <c r="B15" s="116" t="s">
        <v>276</v>
      </c>
      <c r="C15" s="116" t="s">
        <v>276</v>
      </c>
      <c r="D15" s="116" t="s">
        <v>276</v>
      </c>
      <c r="E15" s="116"/>
      <c r="F15" s="116" t="s">
        <v>276</v>
      </c>
      <c r="G15" s="116" t="s">
        <v>276</v>
      </c>
      <c r="H15" s="116" t="s">
        <v>276</v>
      </c>
      <c r="I15" s="116"/>
      <c r="J15" s="116" t="s">
        <v>276</v>
      </c>
      <c r="K15" s="116" t="s">
        <v>276</v>
      </c>
      <c r="L15" s="116" t="s">
        <v>276</v>
      </c>
      <c r="M15" s="116"/>
      <c r="N15" s="116" t="s">
        <v>276</v>
      </c>
      <c r="O15" s="116" t="s">
        <v>276</v>
      </c>
      <c r="P15" s="116" t="s">
        <v>276</v>
      </c>
      <c r="Q15" s="116"/>
      <c r="R15" s="116" t="s">
        <v>276</v>
      </c>
      <c r="S15" s="116" t="s">
        <v>276</v>
      </c>
      <c r="T15" s="116" t="s">
        <v>276</v>
      </c>
      <c r="U15" s="116"/>
      <c r="V15" s="116" t="s">
        <v>276</v>
      </c>
      <c r="W15" s="116" t="s">
        <v>276</v>
      </c>
      <c r="X15" s="116" t="s">
        <v>276</v>
      </c>
      <c r="Y15" s="116"/>
      <c r="Z15" s="116" t="s">
        <v>276</v>
      </c>
      <c r="AA15" s="116" t="s">
        <v>276</v>
      </c>
      <c r="AB15" s="116" t="s">
        <v>276</v>
      </c>
    </row>
    <row r="16" spans="1:30" x14ac:dyDescent="0.35">
      <c r="A16" s="112" t="s">
        <v>289</v>
      </c>
      <c r="B16" s="116" t="s">
        <v>276</v>
      </c>
      <c r="C16" s="116" t="s">
        <v>276</v>
      </c>
      <c r="D16" s="116" t="s">
        <v>276</v>
      </c>
      <c r="E16" s="116"/>
      <c r="F16" s="116" t="s">
        <v>276</v>
      </c>
      <c r="G16" s="116" t="s">
        <v>276</v>
      </c>
      <c r="H16" s="116" t="s">
        <v>276</v>
      </c>
      <c r="I16" s="116"/>
      <c r="J16" s="116" t="s">
        <v>276</v>
      </c>
      <c r="K16" s="116" t="s">
        <v>276</v>
      </c>
      <c r="L16" s="116" t="s">
        <v>276</v>
      </c>
      <c r="M16" s="116"/>
      <c r="N16" s="116" t="s">
        <v>276</v>
      </c>
      <c r="O16" s="116" t="s">
        <v>276</v>
      </c>
      <c r="P16" s="116" t="s">
        <v>276</v>
      </c>
      <c r="Q16" s="116"/>
      <c r="R16" s="116" t="s">
        <v>276</v>
      </c>
      <c r="S16" s="116" t="s">
        <v>276</v>
      </c>
      <c r="T16" s="116" t="s">
        <v>276</v>
      </c>
      <c r="U16" s="116"/>
      <c r="V16" s="116" t="s">
        <v>276</v>
      </c>
      <c r="W16" s="116" t="s">
        <v>276</v>
      </c>
      <c r="X16" s="116" t="s">
        <v>276</v>
      </c>
      <c r="Y16" s="116"/>
      <c r="Z16" s="116" t="s">
        <v>276</v>
      </c>
      <c r="AA16" s="116" t="s">
        <v>276</v>
      </c>
      <c r="AB16" s="116" t="s">
        <v>276</v>
      </c>
    </row>
    <row r="17" spans="1:30" x14ac:dyDescent="0.35">
      <c r="A17" s="112" t="s">
        <v>290</v>
      </c>
      <c r="B17" s="116">
        <f>F17+J17+N17+R17</f>
        <v>10</v>
      </c>
      <c r="C17" s="116">
        <f>G17+K17+O17+S17</f>
        <v>5</v>
      </c>
      <c r="D17" s="116">
        <f>H17+L17+P17</f>
        <v>5</v>
      </c>
      <c r="E17" s="116"/>
      <c r="F17" s="116">
        <v>3</v>
      </c>
      <c r="G17" s="116">
        <v>1</v>
      </c>
      <c r="H17" s="116">
        <v>2</v>
      </c>
      <c r="I17" s="116"/>
      <c r="J17" s="116">
        <v>2</v>
      </c>
      <c r="K17" s="116">
        <v>1</v>
      </c>
      <c r="L17" s="116">
        <v>1</v>
      </c>
      <c r="M17" s="116"/>
      <c r="N17" s="116">
        <v>4</v>
      </c>
      <c r="O17" s="116">
        <v>2</v>
      </c>
      <c r="P17" s="116">
        <v>2</v>
      </c>
      <c r="Q17" s="116"/>
      <c r="R17" s="116">
        <v>1</v>
      </c>
      <c r="S17" s="116">
        <v>1</v>
      </c>
      <c r="T17" s="116" t="s">
        <v>276</v>
      </c>
      <c r="U17" s="116"/>
      <c r="V17" s="116" t="s">
        <v>276</v>
      </c>
      <c r="W17" s="116" t="s">
        <v>276</v>
      </c>
      <c r="X17" s="116" t="s">
        <v>276</v>
      </c>
      <c r="Y17" s="116"/>
      <c r="Z17" s="116" t="s">
        <v>276</v>
      </c>
      <c r="AA17" s="116" t="s">
        <v>276</v>
      </c>
      <c r="AB17" s="116" t="s">
        <v>276</v>
      </c>
    </row>
    <row r="18" spans="1:30" x14ac:dyDescent="0.35">
      <c r="A18" s="112" t="s">
        <v>291</v>
      </c>
      <c r="B18" s="116">
        <f>N18</f>
        <v>1</v>
      </c>
      <c r="C18" s="116" t="s">
        <v>276</v>
      </c>
      <c r="D18" s="116">
        <f>P18</f>
        <v>1</v>
      </c>
      <c r="E18" s="116"/>
      <c r="F18" s="116" t="s">
        <v>276</v>
      </c>
      <c r="G18" s="116" t="s">
        <v>276</v>
      </c>
      <c r="H18" s="116" t="s">
        <v>276</v>
      </c>
      <c r="I18" s="116"/>
      <c r="J18" s="116" t="s">
        <v>276</v>
      </c>
      <c r="K18" s="116" t="s">
        <v>276</v>
      </c>
      <c r="L18" s="116" t="s">
        <v>276</v>
      </c>
      <c r="M18" s="116"/>
      <c r="N18" s="116">
        <v>1</v>
      </c>
      <c r="O18" s="116" t="s">
        <v>276</v>
      </c>
      <c r="P18" s="116">
        <v>1</v>
      </c>
      <c r="Q18" s="116"/>
      <c r="R18" s="116" t="s">
        <v>276</v>
      </c>
      <c r="S18" s="116" t="s">
        <v>276</v>
      </c>
      <c r="T18" s="116" t="s">
        <v>276</v>
      </c>
      <c r="U18" s="116"/>
      <c r="V18" s="116" t="s">
        <v>276</v>
      </c>
      <c r="W18" s="116" t="s">
        <v>276</v>
      </c>
      <c r="X18" s="116" t="s">
        <v>276</v>
      </c>
      <c r="Y18" s="116"/>
      <c r="Z18" s="116" t="s">
        <v>276</v>
      </c>
      <c r="AA18" s="116" t="s">
        <v>276</v>
      </c>
      <c r="AB18" s="116" t="s">
        <v>276</v>
      </c>
    </row>
    <row r="19" spans="1:30" x14ac:dyDescent="0.35">
      <c r="A19" s="112" t="s">
        <v>293</v>
      </c>
      <c r="B19" s="116">
        <f t="shared" ref="B19" si="1">F19+J19+N19+R19+V19+Z19</f>
        <v>336</v>
      </c>
      <c r="C19" s="116">
        <f t="shared" ref="C19" si="2">G19+K19+O19+S19+W19+AA19</f>
        <v>208</v>
      </c>
      <c r="D19" s="116">
        <f t="shared" ref="D19" si="3">H19+L19+P19+T19+X19+AB19</f>
        <v>128</v>
      </c>
      <c r="E19" s="116"/>
      <c r="F19" s="116">
        <v>52</v>
      </c>
      <c r="G19" s="116">
        <v>46</v>
      </c>
      <c r="H19" s="116">
        <v>6</v>
      </c>
      <c r="I19" s="116"/>
      <c r="J19" s="116">
        <v>18</v>
      </c>
      <c r="K19" s="116">
        <v>13</v>
      </c>
      <c r="L19" s="116">
        <v>5</v>
      </c>
      <c r="M19" s="116"/>
      <c r="N19" s="116">
        <v>15</v>
      </c>
      <c r="O19" s="116">
        <v>9</v>
      </c>
      <c r="P19" s="116">
        <v>6</v>
      </c>
      <c r="Q19" s="116"/>
      <c r="R19" s="116">
        <v>178</v>
      </c>
      <c r="S19" s="116">
        <v>95</v>
      </c>
      <c r="T19" s="116">
        <v>83</v>
      </c>
      <c r="U19" s="116"/>
      <c r="V19" s="116">
        <v>64</v>
      </c>
      <c r="W19" s="116">
        <v>37</v>
      </c>
      <c r="X19" s="116">
        <v>27</v>
      </c>
      <c r="Y19" s="116"/>
      <c r="Z19" s="116">
        <v>9</v>
      </c>
      <c r="AA19" s="116">
        <v>8</v>
      </c>
      <c r="AB19" s="116">
        <v>1</v>
      </c>
    </row>
    <row r="20" spans="1:30" x14ac:dyDescent="0.35">
      <c r="A20" s="112" t="s">
        <v>295</v>
      </c>
      <c r="B20" s="116">
        <f>F20+J20+N20+R20</f>
        <v>24</v>
      </c>
      <c r="C20" s="116">
        <f>G20+K20+O20+S20</f>
        <v>12</v>
      </c>
      <c r="D20" s="116">
        <f>L20+P20+T20</f>
        <v>12</v>
      </c>
      <c r="E20" s="116"/>
      <c r="F20" s="116">
        <v>2</v>
      </c>
      <c r="G20" s="116">
        <v>2</v>
      </c>
      <c r="H20" s="116" t="s">
        <v>276</v>
      </c>
      <c r="I20" s="116"/>
      <c r="J20" s="116">
        <v>5</v>
      </c>
      <c r="K20" s="116">
        <v>3</v>
      </c>
      <c r="L20" s="116">
        <v>2</v>
      </c>
      <c r="M20" s="116"/>
      <c r="N20" s="116">
        <v>12</v>
      </c>
      <c r="O20" s="116">
        <v>6</v>
      </c>
      <c r="P20" s="116">
        <v>6</v>
      </c>
      <c r="Q20" s="116"/>
      <c r="R20" s="116">
        <v>5</v>
      </c>
      <c r="S20" s="116">
        <v>1</v>
      </c>
      <c r="T20" s="116">
        <v>4</v>
      </c>
      <c r="U20" s="116"/>
      <c r="V20" s="116" t="s">
        <v>276</v>
      </c>
      <c r="W20" s="116" t="s">
        <v>276</v>
      </c>
      <c r="X20" s="116" t="s">
        <v>276</v>
      </c>
      <c r="Y20" s="116"/>
      <c r="Z20" s="116" t="s">
        <v>276</v>
      </c>
      <c r="AA20" s="116" t="s">
        <v>276</v>
      </c>
      <c r="AB20" s="116" t="s">
        <v>276</v>
      </c>
    </row>
    <row r="21" spans="1:30" x14ac:dyDescent="0.35">
      <c r="A21" s="112" t="s">
        <v>298</v>
      </c>
      <c r="B21" s="116">
        <f>F21</f>
        <v>1</v>
      </c>
      <c r="C21" s="116" t="s">
        <v>276</v>
      </c>
      <c r="D21" s="116">
        <f>H21</f>
        <v>1</v>
      </c>
      <c r="E21" s="116"/>
      <c r="F21" s="116">
        <v>1</v>
      </c>
      <c r="G21" s="116" t="s">
        <v>276</v>
      </c>
      <c r="H21" s="116">
        <v>1</v>
      </c>
      <c r="I21" s="116"/>
      <c r="J21" s="116" t="s">
        <v>276</v>
      </c>
      <c r="K21" s="116" t="s">
        <v>276</v>
      </c>
      <c r="L21" s="116" t="s">
        <v>276</v>
      </c>
      <c r="M21" s="116"/>
      <c r="N21" s="116" t="s">
        <v>276</v>
      </c>
      <c r="O21" s="116" t="s">
        <v>276</v>
      </c>
      <c r="P21" s="116" t="s">
        <v>276</v>
      </c>
      <c r="Q21" s="116"/>
      <c r="R21" s="116" t="s">
        <v>276</v>
      </c>
      <c r="S21" s="116" t="s">
        <v>276</v>
      </c>
      <c r="T21" s="116" t="s">
        <v>276</v>
      </c>
      <c r="U21" s="116"/>
      <c r="V21" s="116" t="s">
        <v>276</v>
      </c>
      <c r="W21" s="116" t="s">
        <v>276</v>
      </c>
      <c r="X21" s="116" t="s">
        <v>276</v>
      </c>
      <c r="Y21" s="116"/>
      <c r="Z21" s="116" t="s">
        <v>276</v>
      </c>
      <c r="AA21" s="116" t="s">
        <v>276</v>
      </c>
      <c r="AB21" s="116" t="s">
        <v>276</v>
      </c>
    </row>
    <row r="22" spans="1:30" x14ac:dyDescent="0.35">
      <c r="A22" s="112" t="s">
        <v>301</v>
      </c>
      <c r="B22" s="116">
        <f>N22+R22</f>
        <v>4</v>
      </c>
      <c r="C22" s="116">
        <f>O22+S22</f>
        <v>3</v>
      </c>
      <c r="D22" s="116">
        <f>P22</f>
        <v>1</v>
      </c>
      <c r="E22" s="116"/>
      <c r="F22" s="116" t="s">
        <v>276</v>
      </c>
      <c r="G22" s="116" t="s">
        <v>276</v>
      </c>
      <c r="H22" s="116" t="s">
        <v>276</v>
      </c>
      <c r="I22" s="116"/>
      <c r="J22" s="116" t="s">
        <v>276</v>
      </c>
      <c r="K22" s="116" t="s">
        <v>276</v>
      </c>
      <c r="L22" s="116" t="s">
        <v>276</v>
      </c>
      <c r="M22" s="116"/>
      <c r="N22" s="116">
        <v>2</v>
      </c>
      <c r="O22" s="116">
        <v>1</v>
      </c>
      <c r="P22" s="116">
        <v>1</v>
      </c>
      <c r="Q22" s="116"/>
      <c r="R22" s="116">
        <v>2</v>
      </c>
      <c r="S22" s="116">
        <v>2</v>
      </c>
      <c r="T22" s="116" t="s">
        <v>276</v>
      </c>
      <c r="U22" s="116"/>
      <c r="V22" s="116" t="s">
        <v>276</v>
      </c>
      <c r="W22" s="116" t="s">
        <v>276</v>
      </c>
      <c r="X22" s="116" t="s">
        <v>276</v>
      </c>
      <c r="Y22" s="116"/>
      <c r="Z22" s="116" t="s">
        <v>276</v>
      </c>
      <c r="AA22" s="116" t="s">
        <v>276</v>
      </c>
      <c r="AB22" s="116" t="s">
        <v>276</v>
      </c>
    </row>
    <row r="23" spans="1:30" x14ac:dyDescent="0.35"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</row>
    <row r="24" spans="1:30" x14ac:dyDescent="0.35">
      <c r="A24" s="199" t="s">
        <v>237</v>
      </c>
      <c r="B24" s="198"/>
      <c r="C24" s="198"/>
      <c r="D24" s="198"/>
      <c r="E24" s="198"/>
      <c r="F24" s="198"/>
      <c r="G24" s="198"/>
      <c r="H24" s="198"/>
      <c r="I24" s="198"/>
      <c r="J24" s="198"/>
      <c r="K24" s="198"/>
      <c r="L24" s="198"/>
      <c r="M24" s="198"/>
      <c r="N24" s="198"/>
      <c r="O24" s="198"/>
      <c r="P24" s="198"/>
      <c r="Q24" s="198"/>
      <c r="R24" s="198"/>
      <c r="S24" s="198"/>
      <c r="T24" s="198"/>
      <c r="U24" s="198"/>
      <c r="V24" s="198"/>
      <c r="W24" s="198"/>
      <c r="X24" s="198"/>
      <c r="Y24" s="198"/>
      <c r="Z24" s="198"/>
      <c r="AA24" s="198"/>
      <c r="AB24" s="198"/>
    </row>
    <row r="25" spans="1:30" s="22" customFormat="1" x14ac:dyDescent="0.35">
      <c r="A25" s="24" t="s">
        <v>214</v>
      </c>
      <c r="B25" s="75">
        <v>3.6032484427974452</v>
      </c>
      <c r="C25" s="75">
        <v>4.2915746292205741</v>
      </c>
      <c r="D25" s="75">
        <v>2.9156816390858946</v>
      </c>
      <c r="E25" s="75" t="e">
        <v>#DIV/0!</v>
      </c>
      <c r="F25" s="75">
        <v>3.2025620496397114</v>
      </c>
      <c r="G25" s="75">
        <v>4.96</v>
      </c>
      <c r="H25" s="75">
        <v>1.4423076923076923</v>
      </c>
      <c r="I25" s="75" t="e">
        <v>#DIV/0!</v>
      </c>
      <c r="J25" s="75">
        <v>1.9003378378378379</v>
      </c>
      <c r="K25" s="75">
        <v>2.309666381522669</v>
      </c>
      <c r="L25" s="75">
        <v>1.5012510425354462</v>
      </c>
      <c r="M25" s="75" t="e">
        <v>#DIV/0!</v>
      </c>
      <c r="N25" s="75">
        <v>2.2378236068451072</v>
      </c>
      <c r="O25" s="75">
        <v>2.2847100175746924</v>
      </c>
      <c r="P25" s="75">
        <v>2.1910604732690624</v>
      </c>
      <c r="Q25" s="75" t="e">
        <v>#DIV/0!</v>
      </c>
      <c r="R25" s="75">
        <v>7.7856025039123633</v>
      </c>
      <c r="S25" s="75">
        <v>8.261886204208885</v>
      </c>
      <c r="T25" s="75">
        <v>7.3055773762765117</v>
      </c>
      <c r="U25" s="75" t="e">
        <v>#DIV/0!</v>
      </c>
      <c r="V25" s="75">
        <v>3.0814689742507388</v>
      </c>
      <c r="W25" s="75">
        <v>3.7423846823324629</v>
      </c>
      <c r="X25" s="75">
        <v>2.459016393442623</v>
      </c>
      <c r="Y25" s="75" t="e">
        <v>#DIV/0!</v>
      </c>
      <c r="Z25" s="75">
        <v>1.4681892332789559</v>
      </c>
      <c r="AA25" s="75">
        <v>2.2922636103151861</v>
      </c>
      <c r="AB25" s="75">
        <v>0.37878787878787878</v>
      </c>
    </row>
    <row r="26" spans="1:30" x14ac:dyDescent="0.35">
      <c r="A26" s="113" t="s">
        <v>282</v>
      </c>
      <c r="B26" s="63">
        <v>1.9888129272840271</v>
      </c>
      <c r="C26" s="63">
        <v>2.3114355231143553</v>
      </c>
      <c r="D26" s="63">
        <v>1.6518424396442184</v>
      </c>
      <c r="E26" s="63"/>
      <c r="F26" s="63">
        <v>1.3986013986013985</v>
      </c>
      <c r="G26" s="63">
        <v>2.054794520547945</v>
      </c>
      <c r="H26" s="63">
        <v>0.7142857142857143</v>
      </c>
      <c r="I26" s="63"/>
      <c r="J26" s="63">
        <v>2.3648648648648649</v>
      </c>
      <c r="K26" s="63">
        <v>2.112676056338028</v>
      </c>
      <c r="L26" s="63">
        <v>2.5974025974025974</v>
      </c>
      <c r="M26" s="63"/>
      <c r="N26" s="63">
        <v>3.169014084507042</v>
      </c>
      <c r="O26" s="63">
        <v>2.7777777777777777</v>
      </c>
      <c r="P26" s="63">
        <v>3.5714285714285712</v>
      </c>
      <c r="Q26" s="63"/>
      <c r="R26" s="63">
        <v>2.5</v>
      </c>
      <c r="S26" s="63">
        <v>2.4844720496894408</v>
      </c>
      <c r="T26" s="63">
        <v>2.5210084033613445</v>
      </c>
      <c r="U26" s="63"/>
      <c r="V26" s="63">
        <v>1.893939393939394</v>
      </c>
      <c r="W26" s="63">
        <v>4.1666666666666661</v>
      </c>
      <c r="X26" s="63" t="s">
        <v>276</v>
      </c>
      <c r="Y26" s="63"/>
      <c r="Z26" s="63" t="s">
        <v>276</v>
      </c>
      <c r="AA26" s="63" t="s">
        <v>276</v>
      </c>
      <c r="AB26" s="63" t="s">
        <v>276</v>
      </c>
    </row>
    <row r="27" spans="1:30" x14ac:dyDescent="0.35">
      <c r="A27" s="113" t="s">
        <v>283</v>
      </c>
      <c r="B27" s="63">
        <v>3.3277870216306153</v>
      </c>
      <c r="C27" s="63">
        <v>3.9355992844364938</v>
      </c>
      <c r="D27" s="63">
        <v>2.7993779160186625</v>
      </c>
      <c r="E27" s="63"/>
      <c r="F27" s="63">
        <v>5.5172413793103452</v>
      </c>
      <c r="G27" s="63">
        <v>7.3770491803278686</v>
      </c>
      <c r="H27" s="63">
        <v>4.1666666666666661</v>
      </c>
      <c r="I27" s="63"/>
      <c r="J27" s="63">
        <v>4.3650793650793647</v>
      </c>
      <c r="K27" s="63">
        <v>5</v>
      </c>
      <c r="L27" s="63">
        <v>3.7878787878787881</v>
      </c>
      <c r="M27" s="63"/>
      <c r="N27" s="63">
        <v>1.6326530612244898</v>
      </c>
      <c r="O27" s="63">
        <v>2.5210084033613445</v>
      </c>
      <c r="P27" s="63">
        <v>0.79365079365079361</v>
      </c>
      <c r="Q27" s="63"/>
      <c r="R27" s="63">
        <v>2.4154589371980677</v>
      </c>
      <c r="S27" s="63">
        <v>3.1914893617021276</v>
      </c>
      <c r="T27" s="63">
        <v>1.7699115044247788</v>
      </c>
      <c r="U27" s="63"/>
      <c r="V27" s="63">
        <v>1.9230769230769231</v>
      </c>
      <c r="W27" s="63">
        <v>0.96153846153846156</v>
      </c>
      <c r="X27" s="63">
        <v>2.8846153846153846</v>
      </c>
      <c r="Y27" s="63"/>
      <c r="Z27" s="63" t="s">
        <v>276</v>
      </c>
      <c r="AA27" s="63" t="s">
        <v>276</v>
      </c>
      <c r="AB27" s="63" t="s">
        <v>276</v>
      </c>
    </row>
    <row r="28" spans="1:30" x14ac:dyDescent="0.35">
      <c r="A28" s="113" t="s">
        <v>284</v>
      </c>
      <c r="B28" s="63" t="s">
        <v>276</v>
      </c>
      <c r="C28" s="63" t="s">
        <v>276</v>
      </c>
      <c r="D28" s="63" t="s">
        <v>276</v>
      </c>
      <c r="E28" s="63"/>
      <c r="F28" s="63" t="s">
        <v>276</v>
      </c>
      <c r="G28" s="63" t="s">
        <v>276</v>
      </c>
      <c r="H28" s="63" t="s">
        <v>276</v>
      </c>
      <c r="I28" s="63"/>
      <c r="J28" s="63" t="s">
        <v>276</v>
      </c>
      <c r="K28" s="63" t="s">
        <v>276</v>
      </c>
      <c r="L28" s="63" t="s">
        <v>276</v>
      </c>
      <c r="M28" s="63"/>
      <c r="N28" s="63" t="s">
        <v>276</v>
      </c>
      <c r="O28" s="63" t="s">
        <v>276</v>
      </c>
      <c r="P28" s="63" t="s">
        <v>276</v>
      </c>
      <c r="Q28" s="63"/>
      <c r="R28" s="63" t="s">
        <v>276</v>
      </c>
      <c r="S28" s="63" t="s">
        <v>276</v>
      </c>
      <c r="T28" s="63" t="s">
        <v>276</v>
      </c>
      <c r="U28" s="63"/>
      <c r="V28" s="63" t="s">
        <v>276</v>
      </c>
      <c r="W28" s="63" t="s">
        <v>276</v>
      </c>
      <c r="X28" s="63" t="s">
        <v>276</v>
      </c>
      <c r="Y28" s="63"/>
      <c r="Z28" s="63" t="s">
        <v>276</v>
      </c>
      <c r="AA28" s="63" t="s">
        <v>276</v>
      </c>
      <c r="AB28" s="63" t="s">
        <v>276</v>
      </c>
      <c r="AD28" s="107"/>
    </row>
    <row r="29" spans="1:30" x14ac:dyDescent="0.35">
      <c r="A29" s="113" t="s">
        <v>285</v>
      </c>
      <c r="B29" s="63">
        <v>1.2711864406779663</v>
      </c>
      <c r="C29" s="63">
        <v>1.0204081632653061</v>
      </c>
      <c r="D29" s="63">
        <v>1.4492753623188406</v>
      </c>
      <c r="E29" s="63"/>
      <c r="F29" s="63">
        <v>1.1299435028248588</v>
      </c>
      <c r="G29" s="63">
        <v>1.3157894736842104</v>
      </c>
      <c r="H29" s="63">
        <v>0.99009900990099009</v>
      </c>
      <c r="I29" s="63"/>
      <c r="J29" s="63">
        <v>1.257861635220126</v>
      </c>
      <c r="K29" s="63">
        <v>1.3888888888888888</v>
      </c>
      <c r="L29" s="63">
        <v>1.1494252873563218</v>
      </c>
      <c r="M29" s="63"/>
      <c r="N29" s="63">
        <v>2.7027027027027026</v>
      </c>
      <c r="O29" s="63">
        <v>1.4492753623188406</v>
      </c>
      <c r="P29" s="63">
        <v>3.79746835443038</v>
      </c>
      <c r="Q29" s="63"/>
      <c r="R29" s="63">
        <v>0.90090090090090091</v>
      </c>
      <c r="S29" s="63" t="s">
        <v>276</v>
      </c>
      <c r="T29" s="63">
        <v>1.3888888888888888</v>
      </c>
      <c r="U29" s="63"/>
      <c r="V29" s="63" t="s">
        <v>276</v>
      </c>
      <c r="W29" s="63" t="s">
        <v>276</v>
      </c>
      <c r="X29" s="63" t="s">
        <v>276</v>
      </c>
      <c r="Y29" s="63"/>
      <c r="Z29" s="63" t="s">
        <v>276</v>
      </c>
      <c r="AA29" s="63" t="s">
        <v>276</v>
      </c>
      <c r="AB29" s="63" t="s">
        <v>276</v>
      </c>
      <c r="AD29" s="107"/>
    </row>
    <row r="30" spans="1:30" x14ac:dyDescent="0.35">
      <c r="A30" s="113" t="s">
        <v>287</v>
      </c>
      <c r="B30" s="63" t="s">
        <v>276</v>
      </c>
      <c r="C30" s="63" t="s">
        <v>276</v>
      </c>
      <c r="D30" s="63" t="s">
        <v>276</v>
      </c>
      <c r="E30" s="63"/>
      <c r="F30" s="63" t="s">
        <v>276</v>
      </c>
      <c r="G30" s="63" t="s">
        <v>276</v>
      </c>
      <c r="H30" s="63" t="s">
        <v>276</v>
      </c>
      <c r="I30" s="63"/>
      <c r="J30" s="63" t="s">
        <v>276</v>
      </c>
      <c r="K30" s="63" t="s">
        <v>276</v>
      </c>
      <c r="L30" s="63" t="s">
        <v>276</v>
      </c>
      <c r="M30" s="63"/>
      <c r="N30" s="63" t="s">
        <v>276</v>
      </c>
      <c r="O30" s="63" t="s">
        <v>276</v>
      </c>
      <c r="P30" s="63" t="s">
        <v>276</v>
      </c>
      <c r="Q30" s="63"/>
      <c r="R30" s="63" t="s">
        <v>276</v>
      </c>
      <c r="S30" s="63" t="s">
        <v>276</v>
      </c>
      <c r="T30" s="63" t="s">
        <v>276</v>
      </c>
      <c r="U30" s="63"/>
      <c r="V30" s="63" t="s">
        <v>276</v>
      </c>
      <c r="W30" s="63" t="s">
        <v>276</v>
      </c>
      <c r="X30" s="63" t="s">
        <v>276</v>
      </c>
      <c r="Y30" s="63"/>
      <c r="Z30" s="63" t="s">
        <v>276</v>
      </c>
      <c r="AA30" s="63" t="s">
        <v>276</v>
      </c>
      <c r="AB30" s="63" t="s">
        <v>276</v>
      </c>
      <c r="AD30" s="107"/>
    </row>
    <row r="31" spans="1:30" x14ac:dyDescent="0.35">
      <c r="A31" s="113" t="s">
        <v>289</v>
      </c>
      <c r="B31" s="63" t="s">
        <v>276</v>
      </c>
      <c r="C31" s="63" t="s">
        <v>276</v>
      </c>
      <c r="D31" s="63" t="s">
        <v>276</v>
      </c>
      <c r="E31" s="63"/>
      <c r="F31" s="63" t="s">
        <v>276</v>
      </c>
      <c r="G31" s="63" t="s">
        <v>276</v>
      </c>
      <c r="H31" s="63" t="s">
        <v>276</v>
      </c>
      <c r="I31" s="63"/>
      <c r="J31" s="63" t="s">
        <v>276</v>
      </c>
      <c r="K31" s="63" t="s">
        <v>276</v>
      </c>
      <c r="L31" s="63" t="s">
        <v>276</v>
      </c>
      <c r="M31" s="63"/>
      <c r="N31" s="63" t="s">
        <v>276</v>
      </c>
      <c r="O31" s="63" t="s">
        <v>276</v>
      </c>
      <c r="P31" s="63" t="s">
        <v>276</v>
      </c>
      <c r="Q31" s="63"/>
      <c r="R31" s="63" t="s">
        <v>276</v>
      </c>
      <c r="S31" s="63" t="s">
        <v>276</v>
      </c>
      <c r="T31" s="63" t="s">
        <v>276</v>
      </c>
      <c r="U31" s="63"/>
      <c r="V31" s="63" t="s">
        <v>276</v>
      </c>
      <c r="W31" s="63" t="s">
        <v>276</v>
      </c>
      <c r="X31" s="63" t="s">
        <v>276</v>
      </c>
      <c r="Y31" s="63"/>
      <c r="Z31" s="63" t="s">
        <v>276</v>
      </c>
      <c r="AA31" s="63" t="s">
        <v>276</v>
      </c>
      <c r="AB31" s="63" t="s">
        <v>276</v>
      </c>
      <c r="AD31" s="107"/>
    </row>
    <row r="32" spans="1:30" x14ac:dyDescent="0.35">
      <c r="A32" s="113" t="s">
        <v>290</v>
      </c>
      <c r="B32" s="63">
        <v>3.5087719298245612</v>
      </c>
      <c r="C32" s="63">
        <v>3.8167938931297711</v>
      </c>
      <c r="D32" s="63">
        <v>3.2467532467532463</v>
      </c>
      <c r="E32" s="63"/>
      <c r="F32" s="63">
        <v>6.8181818181818175</v>
      </c>
      <c r="G32" s="63">
        <v>5.2631578947368416</v>
      </c>
      <c r="H32" s="63">
        <v>8</v>
      </c>
      <c r="I32" s="63"/>
      <c r="J32" s="63">
        <v>2.8169014084507045</v>
      </c>
      <c r="K32" s="63">
        <v>3.7037037037037033</v>
      </c>
      <c r="L32" s="63">
        <v>2.2727272727272729</v>
      </c>
      <c r="M32" s="63"/>
      <c r="N32" s="63">
        <v>7.5471698113207548</v>
      </c>
      <c r="O32" s="63">
        <v>7.1428571428571423</v>
      </c>
      <c r="P32" s="63">
        <v>8</v>
      </c>
      <c r="Q32" s="63"/>
      <c r="R32" s="63">
        <v>2</v>
      </c>
      <c r="S32" s="63">
        <v>4</v>
      </c>
      <c r="T32" s="63" t="s">
        <v>276</v>
      </c>
      <c r="U32" s="63"/>
      <c r="V32" s="63" t="s">
        <v>276</v>
      </c>
      <c r="W32" s="63" t="s">
        <v>276</v>
      </c>
      <c r="X32" s="63" t="s">
        <v>276</v>
      </c>
      <c r="Y32" s="63"/>
      <c r="Z32" s="63" t="s">
        <v>276</v>
      </c>
      <c r="AA32" s="63" t="s">
        <v>276</v>
      </c>
      <c r="AB32" s="63" t="s">
        <v>276</v>
      </c>
      <c r="AD32" s="107"/>
    </row>
    <row r="33" spans="1:30" x14ac:dyDescent="0.35">
      <c r="A33" s="113" t="s">
        <v>291</v>
      </c>
      <c r="B33" s="63">
        <v>0.22624434389140274</v>
      </c>
      <c r="C33" s="63" t="s">
        <v>276</v>
      </c>
      <c r="D33" s="63">
        <v>0.43668122270742354</v>
      </c>
      <c r="E33" s="63"/>
      <c r="F33" s="63" t="s">
        <v>276</v>
      </c>
      <c r="G33" s="63" t="s">
        <v>276</v>
      </c>
      <c r="H33" s="63" t="s">
        <v>276</v>
      </c>
      <c r="I33" s="63"/>
      <c r="J33" s="63" t="s">
        <v>276</v>
      </c>
      <c r="K33" s="63" t="s">
        <v>276</v>
      </c>
      <c r="L33" s="63" t="s">
        <v>276</v>
      </c>
      <c r="M33" s="63"/>
      <c r="N33" s="63">
        <v>1.0526315789473684</v>
      </c>
      <c r="O33" s="63" t="s">
        <v>276</v>
      </c>
      <c r="P33" s="63">
        <v>2.1276595744680851</v>
      </c>
      <c r="Q33" s="63"/>
      <c r="R33" s="63" t="s">
        <v>276</v>
      </c>
      <c r="S33" s="63" t="s">
        <v>276</v>
      </c>
      <c r="T33" s="63" t="s">
        <v>276</v>
      </c>
      <c r="U33" s="63"/>
      <c r="V33" s="63" t="s">
        <v>276</v>
      </c>
      <c r="W33" s="63" t="s">
        <v>276</v>
      </c>
      <c r="X33" s="63" t="s">
        <v>276</v>
      </c>
      <c r="Y33" s="63"/>
      <c r="Z33" s="63" t="s">
        <v>276</v>
      </c>
      <c r="AA33" s="63" t="s">
        <v>276</v>
      </c>
      <c r="AB33" s="63" t="s">
        <v>276</v>
      </c>
      <c r="AD33" s="107"/>
    </row>
    <row r="34" spans="1:30" x14ac:dyDescent="0.35">
      <c r="A34" s="113" t="s">
        <v>293</v>
      </c>
      <c r="B34" s="63">
        <v>8.4</v>
      </c>
      <c r="C34" s="63">
        <v>9.4202898550724647</v>
      </c>
      <c r="D34" s="63">
        <v>7.1428571428571423</v>
      </c>
      <c r="E34" s="63"/>
      <c r="F34" s="63">
        <v>8.2934609250398719</v>
      </c>
      <c r="G34" s="63">
        <v>12.602739726027398</v>
      </c>
      <c r="H34" s="63">
        <v>2.2900763358778624</v>
      </c>
      <c r="I34" s="63"/>
      <c r="J34" s="63">
        <v>3.1413612565445024</v>
      </c>
      <c r="K34" s="63">
        <v>4.0372670807453419</v>
      </c>
      <c r="L34" s="63">
        <v>1.9920318725099602</v>
      </c>
      <c r="M34" s="63"/>
      <c r="N34" s="63">
        <v>2.7422303473491771</v>
      </c>
      <c r="O34" s="63">
        <v>2.9220779220779218</v>
      </c>
      <c r="P34" s="63">
        <v>2.510460251046025</v>
      </c>
      <c r="Q34" s="63"/>
      <c r="R34" s="63">
        <v>17.693836978131213</v>
      </c>
      <c r="S34" s="63">
        <v>18.199233716475096</v>
      </c>
      <c r="T34" s="63">
        <v>17.148760330578515</v>
      </c>
      <c r="U34" s="63"/>
      <c r="V34" s="63">
        <v>7.6830732292917165</v>
      </c>
      <c r="W34" s="63">
        <v>8.2039911308204001</v>
      </c>
      <c r="X34" s="63">
        <v>7.0680628272251314</v>
      </c>
      <c r="Y34" s="63"/>
      <c r="Z34" s="63">
        <v>2.1739130434782608</v>
      </c>
      <c r="AA34" s="63">
        <v>3.3333333333333335</v>
      </c>
      <c r="AB34" s="63">
        <v>0.57471264367816088</v>
      </c>
      <c r="AD34" s="107"/>
    </row>
    <row r="35" spans="1:30" x14ac:dyDescent="0.35">
      <c r="A35" s="113" t="s">
        <v>295</v>
      </c>
      <c r="B35" s="63">
        <v>0.88560885608856088</v>
      </c>
      <c r="C35" s="63">
        <v>0.91533180778032042</v>
      </c>
      <c r="D35" s="63">
        <v>0.85775553967119367</v>
      </c>
      <c r="E35" s="63"/>
      <c r="F35" s="63">
        <v>0.35714285714285715</v>
      </c>
      <c r="G35" s="63">
        <v>0.75757575757575757</v>
      </c>
      <c r="H35" s="63" t="s">
        <v>276</v>
      </c>
      <c r="I35" s="63"/>
      <c r="J35" s="63">
        <v>0.927643784786642</v>
      </c>
      <c r="K35" s="63">
        <v>1.1904761904761905</v>
      </c>
      <c r="L35" s="63">
        <v>0.69686411149825789</v>
      </c>
      <c r="M35" s="63"/>
      <c r="N35" s="63">
        <v>2.1201413427561837</v>
      </c>
      <c r="O35" s="63">
        <v>2.197802197802198</v>
      </c>
      <c r="P35" s="63">
        <v>2.0477815699658701</v>
      </c>
      <c r="Q35" s="63"/>
      <c r="R35" s="63">
        <v>0.94876660341555974</v>
      </c>
      <c r="S35" s="63">
        <v>0.35971223021582738</v>
      </c>
      <c r="T35" s="63">
        <v>1.6064257028112447</v>
      </c>
      <c r="U35" s="63"/>
      <c r="V35" s="63" t="s">
        <v>276</v>
      </c>
      <c r="W35" s="63" t="s">
        <v>276</v>
      </c>
      <c r="X35" s="63" t="s">
        <v>276</v>
      </c>
      <c r="Y35" s="63"/>
      <c r="Z35" s="63" t="s">
        <v>276</v>
      </c>
      <c r="AA35" s="63" t="s">
        <v>276</v>
      </c>
      <c r="AB35" s="63" t="s">
        <v>276</v>
      </c>
      <c r="AD35" s="107"/>
    </row>
    <row r="36" spans="1:30" x14ac:dyDescent="0.35">
      <c r="A36" s="113" t="s">
        <v>298</v>
      </c>
      <c r="B36" s="63">
        <v>0.81967213114754101</v>
      </c>
      <c r="C36" s="63" t="s">
        <v>276</v>
      </c>
      <c r="D36" s="63">
        <v>1.639344262295082</v>
      </c>
      <c r="E36" s="63"/>
      <c r="F36" s="63">
        <v>2.5641025641025639</v>
      </c>
      <c r="G36" s="63" t="s">
        <v>276</v>
      </c>
      <c r="H36" s="63">
        <v>5.8823529411764701</v>
      </c>
      <c r="I36" s="63"/>
      <c r="J36" s="63" t="s">
        <v>276</v>
      </c>
      <c r="K36" s="63" t="s">
        <v>276</v>
      </c>
      <c r="L36" s="63" t="s">
        <v>276</v>
      </c>
      <c r="M36" s="63"/>
      <c r="N36" s="63" t="s">
        <v>276</v>
      </c>
      <c r="O36" s="63" t="s">
        <v>276</v>
      </c>
      <c r="P36" s="63" t="s">
        <v>276</v>
      </c>
      <c r="Q36" s="63"/>
      <c r="R36" s="63" t="s">
        <v>276</v>
      </c>
      <c r="S36" s="63" t="s">
        <v>276</v>
      </c>
      <c r="T36" s="63" t="s">
        <v>276</v>
      </c>
      <c r="U36" s="63"/>
      <c r="V36" s="63" t="s">
        <v>276</v>
      </c>
      <c r="W36" s="63" t="s">
        <v>276</v>
      </c>
      <c r="X36" s="63" t="s">
        <v>276</v>
      </c>
      <c r="Y36" s="63"/>
      <c r="Z36" s="63" t="s">
        <v>276</v>
      </c>
      <c r="AA36" s="63" t="s">
        <v>276</v>
      </c>
      <c r="AB36" s="63" t="s">
        <v>276</v>
      </c>
      <c r="AD36" s="107"/>
    </row>
    <row r="37" spans="1:30" ht="15" thickBot="1" x14ac:dyDescent="0.4">
      <c r="A37" s="117" t="s">
        <v>301</v>
      </c>
      <c r="B37" s="64">
        <v>1.2232415902140672</v>
      </c>
      <c r="C37" s="64">
        <v>1.910828025477707</v>
      </c>
      <c r="D37" s="64">
        <v>0.58823529411764708</v>
      </c>
      <c r="E37" s="64"/>
      <c r="F37" s="64" t="s">
        <v>276</v>
      </c>
      <c r="G37" s="64" t="s">
        <v>276</v>
      </c>
      <c r="H37" s="64" t="s">
        <v>276</v>
      </c>
      <c r="I37" s="64"/>
      <c r="J37" s="64" t="s">
        <v>276</v>
      </c>
      <c r="K37" s="64" t="s">
        <v>276</v>
      </c>
      <c r="L37" s="64" t="s">
        <v>276</v>
      </c>
      <c r="M37" s="64"/>
      <c r="N37" s="64">
        <v>3.3898305084745761</v>
      </c>
      <c r="O37" s="64">
        <v>4</v>
      </c>
      <c r="P37" s="64">
        <v>2.9411764705882351</v>
      </c>
      <c r="Q37" s="64"/>
      <c r="R37" s="64">
        <v>4.3478260869565215</v>
      </c>
      <c r="S37" s="64">
        <v>10.526315789473683</v>
      </c>
      <c r="T37" s="64" t="s">
        <v>276</v>
      </c>
      <c r="U37" s="64"/>
      <c r="V37" s="64" t="s">
        <v>276</v>
      </c>
      <c r="W37" s="64" t="s">
        <v>276</v>
      </c>
      <c r="X37" s="64" t="s">
        <v>276</v>
      </c>
      <c r="Y37" s="64"/>
      <c r="Z37" s="64" t="s">
        <v>276</v>
      </c>
      <c r="AA37" s="64" t="s">
        <v>276</v>
      </c>
      <c r="AB37" s="64" t="s">
        <v>276</v>
      </c>
      <c r="AD37" s="107"/>
    </row>
    <row r="38" spans="1:30" x14ac:dyDescent="0.35">
      <c r="A38" t="s">
        <v>341</v>
      </c>
      <c r="AD38" s="107"/>
    </row>
    <row r="39" spans="1:30" x14ac:dyDescent="0.35">
      <c r="AD39" s="107"/>
    </row>
    <row r="40" spans="1:30" x14ac:dyDescent="0.35">
      <c r="AD40" s="107"/>
    </row>
    <row r="41" spans="1:30" x14ac:dyDescent="0.35">
      <c r="AD41" s="107"/>
    </row>
    <row r="42" spans="1:30" x14ac:dyDescent="0.35">
      <c r="AD42" s="107"/>
    </row>
    <row r="43" spans="1:30" x14ac:dyDescent="0.35">
      <c r="AD43" s="107"/>
    </row>
  </sheetData>
  <mergeCells count="14">
    <mergeCell ref="AD2:AD3"/>
    <mergeCell ref="R7:T7"/>
    <mergeCell ref="V7:X7"/>
    <mergeCell ref="Z7:AB7"/>
    <mergeCell ref="A1:AB1"/>
    <mergeCell ref="A2:AB2"/>
    <mergeCell ref="A3:AB3"/>
    <mergeCell ref="A4:AB4"/>
    <mergeCell ref="A5:AB5"/>
    <mergeCell ref="A7:A8"/>
    <mergeCell ref="B7:D7"/>
    <mergeCell ref="F7:H7"/>
    <mergeCell ref="J7:L7"/>
    <mergeCell ref="N7:P7"/>
  </mergeCells>
  <hyperlinks>
    <hyperlink ref="AD2" location="INDICE!A1" display="INDICE" xr:uid="{9743ADC3-5320-4CB3-AB5E-32745AF8A115}"/>
    <hyperlink ref="AD2:AD3" location="CONTENIDO!A1" display="Contenido" xr:uid="{BE1B8304-B364-45C3-8F32-D964E9B015C9}"/>
  </hyperlinks>
  <pageMargins left="0.7" right="0.7" top="0.75" bottom="0.75" header="0.3" footer="0.3"/>
  <pageSetup paperSize="9" scale="64" orientation="landscape" r:id="rId1"/>
  <ignoredErrors>
    <ignoredError sqref="C14" formula="1"/>
  </ignoredError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BA7A3-CC98-4481-B239-52FD54B6774F}">
  <sheetPr>
    <tabColor rgb="FFCFAC65"/>
    <pageSetUpPr fitToPage="1"/>
  </sheetPr>
  <dimension ref="A1:L54"/>
  <sheetViews>
    <sheetView showGridLines="0" zoomScale="80" zoomScaleNormal="80" workbookViewId="0">
      <selection activeCell="L2" sqref="L2:L3"/>
    </sheetView>
  </sheetViews>
  <sheetFormatPr baseColWidth="10" defaultColWidth="11.453125" defaultRowHeight="15" customHeight="1" x14ac:dyDescent="0.3"/>
  <cols>
    <col min="1" max="1" width="5.54296875" style="129" customWidth="1"/>
    <col min="2" max="10" width="11.453125" style="129"/>
    <col min="11" max="11" width="5.54296875" style="129" customWidth="1"/>
    <col min="12" max="16384" width="11.453125" style="129"/>
  </cols>
  <sheetData>
    <row r="1" spans="1:12" ht="15" customHeight="1" thickBot="1" x14ac:dyDescent="0.35"/>
    <row r="2" spans="1:12" ht="15" customHeight="1" x14ac:dyDescent="0.3">
      <c r="B2" s="84"/>
      <c r="C2" s="85"/>
      <c r="D2" s="85"/>
      <c r="E2" s="85"/>
      <c r="F2" s="85"/>
      <c r="G2" s="85"/>
      <c r="H2" s="85"/>
      <c r="I2" s="85"/>
      <c r="J2" s="86"/>
      <c r="L2" s="222" t="s">
        <v>1</v>
      </c>
    </row>
    <row r="3" spans="1:12" ht="15" customHeight="1" x14ac:dyDescent="0.3">
      <c r="B3" s="87"/>
      <c r="C3" s="88"/>
      <c r="D3" s="88"/>
      <c r="E3" s="88"/>
      <c r="F3" s="88"/>
      <c r="G3" s="88"/>
      <c r="H3" s="88"/>
      <c r="I3" s="88"/>
      <c r="J3" s="89"/>
      <c r="L3" s="222"/>
    </row>
    <row r="4" spans="1:12" ht="15" customHeight="1" x14ac:dyDescent="0.3">
      <c r="B4" s="87"/>
      <c r="C4" s="88"/>
      <c r="D4" s="88"/>
      <c r="E4" s="88"/>
      <c r="F4" s="88"/>
      <c r="G4" s="88"/>
      <c r="H4" s="88"/>
      <c r="I4" s="88"/>
      <c r="J4" s="89"/>
    </row>
    <row r="5" spans="1:12" ht="15" customHeight="1" x14ac:dyDescent="0.3">
      <c r="B5" s="87"/>
      <c r="C5" s="88"/>
      <c r="D5" s="88"/>
      <c r="E5" s="88"/>
      <c r="F5" s="88"/>
      <c r="G5" s="88"/>
      <c r="H5" s="88"/>
      <c r="I5" s="88"/>
      <c r="J5" s="89"/>
    </row>
    <row r="6" spans="1:12" ht="15" customHeight="1" x14ac:dyDescent="0.3">
      <c r="B6" s="87"/>
      <c r="C6" s="88"/>
      <c r="D6" s="88"/>
      <c r="E6" s="88"/>
      <c r="F6" s="88"/>
      <c r="G6" s="88"/>
      <c r="H6" s="88"/>
      <c r="I6" s="88"/>
      <c r="J6" s="89"/>
    </row>
    <row r="7" spans="1:12" ht="15" customHeight="1" x14ac:dyDescent="0.3">
      <c r="B7" s="87"/>
      <c r="C7" s="88"/>
      <c r="D7" s="88"/>
      <c r="E7" s="88"/>
      <c r="F7" s="88"/>
      <c r="G7" s="88"/>
      <c r="H7" s="88"/>
      <c r="I7" s="88"/>
      <c r="J7" s="89"/>
    </row>
    <row r="8" spans="1:12" ht="15" customHeight="1" x14ac:dyDescent="0.3">
      <c r="B8" s="87"/>
      <c r="C8" s="88"/>
      <c r="D8" s="88"/>
      <c r="E8" s="88"/>
      <c r="F8" s="88"/>
      <c r="G8" s="88"/>
      <c r="H8" s="88"/>
      <c r="I8" s="88"/>
      <c r="J8" s="89"/>
    </row>
    <row r="9" spans="1:12" ht="15" customHeight="1" x14ac:dyDescent="0.3">
      <c r="B9" s="87"/>
      <c r="C9" s="88"/>
      <c r="D9" s="88"/>
      <c r="E9" s="88"/>
      <c r="F9" s="88"/>
      <c r="G9" s="88"/>
      <c r="H9" s="88"/>
      <c r="I9" s="88"/>
      <c r="J9" s="89"/>
    </row>
    <row r="10" spans="1:12" ht="15" customHeight="1" x14ac:dyDescent="0.3">
      <c r="B10" s="87"/>
      <c r="C10" s="88"/>
      <c r="D10" s="88"/>
      <c r="E10" s="88"/>
      <c r="F10" s="88"/>
      <c r="G10" s="88"/>
      <c r="H10" s="88"/>
      <c r="I10" s="88"/>
      <c r="J10" s="89"/>
    </row>
    <row r="11" spans="1:12" ht="15" customHeight="1" x14ac:dyDescent="0.3">
      <c r="A11" s="130"/>
      <c r="B11" s="87"/>
      <c r="C11" s="88"/>
      <c r="D11" s="88"/>
      <c r="E11" s="88"/>
      <c r="F11" s="88"/>
      <c r="G11" s="88"/>
      <c r="H11" s="88"/>
      <c r="I11" s="88"/>
      <c r="J11" s="89"/>
      <c r="K11" s="130"/>
    </row>
    <row r="12" spans="1:12" ht="15" customHeight="1" x14ac:dyDescent="0.3">
      <c r="A12" s="130"/>
      <c r="B12" s="87"/>
      <c r="C12" s="88"/>
      <c r="D12" s="88"/>
      <c r="E12" s="88"/>
      <c r="F12" s="88"/>
      <c r="G12" s="88"/>
      <c r="H12" s="88"/>
      <c r="I12" s="88"/>
      <c r="J12" s="89"/>
      <c r="K12" s="130"/>
    </row>
    <row r="13" spans="1:12" ht="15" customHeight="1" x14ac:dyDescent="0.3">
      <c r="A13" s="130"/>
      <c r="B13" s="87"/>
      <c r="C13" s="88"/>
      <c r="D13" s="88"/>
      <c r="E13" s="88"/>
      <c r="F13" s="88"/>
      <c r="G13" s="88"/>
      <c r="H13" s="88"/>
      <c r="I13" s="88"/>
      <c r="J13" s="89"/>
      <c r="K13" s="130"/>
    </row>
    <row r="14" spans="1:12" ht="15" customHeight="1" x14ac:dyDescent="0.3">
      <c r="A14" s="130"/>
      <c r="B14" s="87"/>
      <c r="C14" s="88"/>
      <c r="D14" s="88"/>
      <c r="E14" s="88"/>
      <c r="F14" s="88"/>
      <c r="G14" s="88"/>
      <c r="H14" s="88"/>
      <c r="I14" s="88"/>
      <c r="J14" s="89"/>
      <c r="K14" s="130"/>
    </row>
    <row r="15" spans="1:12" ht="15" customHeight="1" x14ac:dyDescent="0.3">
      <c r="A15" s="130"/>
      <c r="B15" s="237" t="s">
        <v>126</v>
      </c>
      <c r="C15" s="241"/>
      <c r="D15" s="241"/>
      <c r="E15" s="241"/>
      <c r="F15" s="241"/>
      <c r="G15" s="241"/>
      <c r="H15" s="241"/>
      <c r="I15" s="241"/>
      <c r="J15" s="242"/>
      <c r="K15" s="130"/>
    </row>
    <row r="16" spans="1:12" ht="15" customHeight="1" x14ac:dyDescent="0.3">
      <c r="A16" s="130"/>
      <c r="B16" s="243"/>
      <c r="C16" s="241"/>
      <c r="D16" s="241"/>
      <c r="E16" s="241"/>
      <c r="F16" s="241"/>
      <c r="G16" s="241"/>
      <c r="H16" s="241"/>
      <c r="I16" s="241"/>
      <c r="J16" s="242"/>
      <c r="K16" s="130"/>
    </row>
    <row r="17" spans="1:11" ht="15" customHeight="1" x14ac:dyDescent="0.3">
      <c r="A17" s="130"/>
      <c r="B17" s="243"/>
      <c r="C17" s="241"/>
      <c r="D17" s="241"/>
      <c r="E17" s="241"/>
      <c r="F17" s="241"/>
      <c r="G17" s="241"/>
      <c r="H17" s="241"/>
      <c r="I17" s="241"/>
      <c r="J17" s="242"/>
      <c r="K17" s="130"/>
    </row>
    <row r="18" spans="1:11" ht="15" customHeight="1" x14ac:dyDescent="0.3">
      <c r="A18" s="130"/>
      <c r="B18" s="243"/>
      <c r="C18" s="241"/>
      <c r="D18" s="241"/>
      <c r="E18" s="241"/>
      <c r="F18" s="241"/>
      <c r="G18" s="241"/>
      <c r="H18" s="241"/>
      <c r="I18" s="241"/>
      <c r="J18" s="242"/>
      <c r="K18" s="130"/>
    </row>
    <row r="19" spans="1:11" ht="15" customHeight="1" x14ac:dyDescent="0.3">
      <c r="A19" s="130"/>
      <c r="B19" s="243"/>
      <c r="C19" s="241"/>
      <c r="D19" s="241"/>
      <c r="E19" s="241"/>
      <c r="F19" s="241"/>
      <c r="G19" s="241"/>
      <c r="H19" s="241"/>
      <c r="I19" s="241"/>
      <c r="J19" s="242"/>
      <c r="K19" s="130"/>
    </row>
    <row r="20" spans="1:11" ht="15" customHeight="1" x14ac:dyDescent="0.3">
      <c r="A20" s="130"/>
      <c r="B20" s="243"/>
      <c r="C20" s="241"/>
      <c r="D20" s="241"/>
      <c r="E20" s="241"/>
      <c r="F20" s="241"/>
      <c r="G20" s="241"/>
      <c r="H20" s="241"/>
      <c r="I20" s="241"/>
      <c r="J20" s="242"/>
      <c r="K20" s="130"/>
    </row>
    <row r="21" spans="1:11" ht="15" customHeight="1" x14ac:dyDescent="0.3">
      <c r="A21" s="130"/>
      <c r="B21" s="243"/>
      <c r="C21" s="241"/>
      <c r="D21" s="241"/>
      <c r="E21" s="241"/>
      <c r="F21" s="241"/>
      <c r="G21" s="241"/>
      <c r="H21" s="241"/>
      <c r="I21" s="241"/>
      <c r="J21" s="242"/>
      <c r="K21" s="130"/>
    </row>
    <row r="22" spans="1:11" ht="15" customHeight="1" x14ac:dyDescent="0.3">
      <c r="A22" s="130"/>
      <c r="B22" s="243"/>
      <c r="C22" s="241"/>
      <c r="D22" s="241"/>
      <c r="E22" s="241"/>
      <c r="F22" s="241"/>
      <c r="G22" s="241"/>
      <c r="H22" s="241"/>
      <c r="I22" s="241"/>
      <c r="J22" s="242"/>
      <c r="K22" s="130"/>
    </row>
    <row r="23" spans="1:11" ht="15" customHeight="1" x14ac:dyDescent="0.3">
      <c r="A23" s="130"/>
      <c r="B23" s="243"/>
      <c r="C23" s="241"/>
      <c r="D23" s="241"/>
      <c r="E23" s="241"/>
      <c r="F23" s="241"/>
      <c r="G23" s="241"/>
      <c r="H23" s="241"/>
      <c r="I23" s="241"/>
      <c r="J23" s="242"/>
      <c r="K23" s="130"/>
    </row>
    <row r="24" spans="1:11" ht="15" customHeight="1" x14ac:dyDescent="0.3">
      <c r="A24" s="130"/>
      <c r="B24" s="243"/>
      <c r="C24" s="241"/>
      <c r="D24" s="241"/>
      <c r="E24" s="241"/>
      <c r="F24" s="241"/>
      <c r="G24" s="241"/>
      <c r="H24" s="241"/>
      <c r="I24" s="241"/>
      <c r="J24" s="242"/>
      <c r="K24" s="130"/>
    </row>
    <row r="25" spans="1:11" ht="15" customHeight="1" x14ac:dyDescent="0.3">
      <c r="A25" s="130"/>
      <c r="B25" s="243"/>
      <c r="C25" s="241"/>
      <c r="D25" s="241"/>
      <c r="E25" s="241"/>
      <c r="F25" s="241"/>
      <c r="G25" s="241"/>
      <c r="H25" s="241"/>
      <c r="I25" s="241"/>
      <c r="J25" s="242"/>
      <c r="K25" s="130"/>
    </row>
    <row r="26" spans="1:11" ht="15" customHeight="1" x14ac:dyDescent="0.3">
      <c r="A26" s="130"/>
      <c r="B26" s="243"/>
      <c r="C26" s="241"/>
      <c r="D26" s="241"/>
      <c r="E26" s="241"/>
      <c r="F26" s="241"/>
      <c r="G26" s="241"/>
      <c r="H26" s="241"/>
      <c r="I26" s="241"/>
      <c r="J26" s="242"/>
      <c r="K26" s="130"/>
    </row>
    <row r="27" spans="1:11" ht="15" customHeight="1" x14ac:dyDescent="0.3">
      <c r="A27" s="130"/>
      <c r="B27" s="243"/>
      <c r="C27" s="241"/>
      <c r="D27" s="241"/>
      <c r="E27" s="241"/>
      <c r="F27" s="241"/>
      <c r="G27" s="241"/>
      <c r="H27" s="241"/>
      <c r="I27" s="241"/>
      <c r="J27" s="242"/>
      <c r="K27" s="130"/>
    </row>
    <row r="28" spans="1:11" ht="15" customHeight="1" x14ac:dyDescent="0.3">
      <c r="A28" s="130"/>
      <c r="B28" s="243"/>
      <c r="C28" s="241"/>
      <c r="D28" s="241"/>
      <c r="E28" s="241"/>
      <c r="F28" s="241"/>
      <c r="G28" s="241"/>
      <c r="H28" s="241"/>
      <c r="I28" s="241"/>
      <c r="J28" s="242"/>
      <c r="K28" s="130"/>
    </row>
    <row r="29" spans="1:11" ht="15" customHeight="1" x14ac:dyDescent="0.3">
      <c r="A29" s="130"/>
      <c r="B29" s="243"/>
      <c r="C29" s="241"/>
      <c r="D29" s="241"/>
      <c r="E29" s="241"/>
      <c r="F29" s="241"/>
      <c r="G29" s="241"/>
      <c r="H29" s="241"/>
      <c r="I29" s="241"/>
      <c r="J29" s="242"/>
      <c r="K29" s="130"/>
    </row>
    <row r="30" spans="1:11" ht="15" customHeight="1" x14ac:dyDescent="0.3">
      <c r="B30" s="243"/>
      <c r="C30" s="241"/>
      <c r="D30" s="241"/>
      <c r="E30" s="241"/>
      <c r="F30" s="241"/>
      <c r="G30" s="241"/>
      <c r="H30" s="241"/>
      <c r="I30" s="241"/>
      <c r="J30" s="242"/>
    </row>
    <row r="31" spans="1:11" ht="15" customHeight="1" x14ac:dyDescent="0.3">
      <c r="B31" s="87"/>
      <c r="C31" s="88"/>
      <c r="D31" s="88"/>
      <c r="E31" s="88"/>
      <c r="F31" s="88"/>
      <c r="G31" s="88"/>
      <c r="H31" s="88"/>
      <c r="I31" s="88"/>
      <c r="J31" s="89"/>
    </row>
    <row r="32" spans="1:11" ht="15" customHeight="1" x14ac:dyDescent="0.3">
      <c r="B32" s="87"/>
      <c r="C32" s="88"/>
      <c r="D32" s="88"/>
      <c r="E32" s="88"/>
      <c r="F32" s="88"/>
      <c r="G32" s="88"/>
      <c r="H32" s="88"/>
      <c r="I32" s="88"/>
      <c r="J32" s="89"/>
    </row>
    <row r="33" spans="2:10" ht="15" customHeight="1" x14ac:dyDescent="0.3">
      <c r="B33" s="87"/>
      <c r="C33" s="88"/>
      <c r="D33" s="88"/>
      <c r="E33" s="88"/>
      <c r="F33" s="88"/>
      <c r="G33" s="88"/>
      <c r="H33" s="88"/>
      <c r="I33" s="88"/>
      <c r="J33" s="89"/>
    </row>
    <row r="34" spans="2:10" ht="15" customHeight="1" x14ac:dyDescent="0.3">
      <c r="B34" s="87"/>
      <c r="C34" s="88"/>
      <c r="D34" s="88"/>
      <c r="E34" s="88"/>
      <c r="F34" s="88"/>
      <c r="G34" s="88"/>
      <c r="H34" s="88"/>
      <c r="I34" s="88"/>
      <c r="J34" s="89"/>
    </row>
    <row r="35" spans="2:10" ht="15" customHeight="1" x14ac:dyDescent="0.3">
      <c r="B35" s="87"/>
      <c r="C35" s="88"/>
      <c r="D35" s="88"/>
      <c r="E35" s="88"/>
      <c r="F35" s="88"/>
      <c r="G35" s="88"/>
      <c r="H35" s="88"/>
      <c r="I35" s="88"/>
      <c r="J35" s="89"/>
    </row>
    <row r="36" spans="2:10" ht="15" customHeight="1" x14ac:dyDescent="0.3">
      <c r="B36" s="87"/>
      <c r="C36" s="88"/>
      <c r="D36" s="88"/>
      <c r="E36" s="88"/>
      <c r="F36" s="88"/>
      <c r="G36" s="88"/>
      <c r="H36" s="88"/>
      <c r="I36" s="88"/>
      <c r="J36" s="89"/>
    </row>
    <row r="37" spans="2:10" ht="15" customHeight="1" x14ac:dyDescent="0.3">
      <c r="B37" s="87"/>
      <c r="C37" s="88"/>
      <c r="D37" s="88"/>
      <c r="E37" s="88"/>
      <c r="F37" s="88"/>
      <c r="G37" s="88"/>
      <c r="H37" s="88"/>
      <c r="I37" s="88"/>
      <c r="J37" s="89"/>
    </row>
    <row r="38" spans="2:10" ht="15" customHeight="1" x14ac:dyDescent="0.3">
      <c r="B38" s="87"/>
      <c r="C38" s="88"/>
      <c r="D38" s="88"/>
      <c r="E38" s="88"/>
      <c r="F38" s="88"/>
      <c r="G38" s="88"/>
      <c r="H38" s="88"/>
      <c r="I38" s="88"/>
      <c r="J38" s="89"/>
    </row>
    <row r="39" spans="2:10" ht="15" customHeight="1" x14ac:dyDescent="0.3">
      <c r="B39" s="87"/>
      <c r="C39" s="88"/>
      <c r="D39" s="88"/>
      <c r="E39" s="88"/>
      <c r="F39" s="88"/>
      <c r="G39" s="88"/>
      <c r="H39" s="88"/>
      <c r="I39" s="88"/>
      <c r="J39" s="89"/>
    </row>
    <row r="40" spans="2:10" ht="15" customHeight="1" x14ac:dyDescent="0.3">
      <c r="B40" s="87"/>
      <c r="C40" s="88"/>
      <c r="D40" s="88"/>
      <c r="E40" s="88"/>
      <c r="F40" s="88"/>
      <c r="G40" s="88"/>
      <c r="H40" s="88"/>
      <c r="I40" s="88"/>
      <c r="J40" s="89"/>
    </row>
    <row r="41" spans="2:10" ht="15" customHeight="1" x14ac:dyDescent="0.3">
      <c r="B41" s="87"/>
      <c r="C41" s="88"/>
      <c r="D41" s="88"/>
      <c r="E41" s="88"/>
      <c r="F41" s="88"/>
      <c r="G41" s="88"/>
      <c r="H41" s="88"/>
      <c r="I41" s="88"/>
      <c r="J41" s="89"/>
    </row>
    <row r="42" spans="2:10" ht="15" customHeight="1" x14ac:dyDescent="0.3">
      <c r="B42" s="87"/>
      <c r="C42" s="88"/>
      <c r="D42" s="88"/>
      <c r="E42" s="88"/>
      <c r="F42" s="88"/>
      <c r="G42" s="88"/>
      <c r="H42" s="88"/>
      <c r="I42" s="88"/>
      <c r="J42" s="89"/>
    </row>
    <row r="43" spans="2:10" ht="15" customHeight="1" x14ac:dyDescent="0.3">
      <c r="B43" s="87"/>
      <c r="C43" s="88"/>
      <c r="D43" s="88"/>
      <c r="E43" s="88"/>
      <c r="F43" s="88"/>
      <c r="G43" s="88"/>
      <c r="H43" s="88"/>
      <c r="I43" s="88"/>
      <c r="J43" s="89"/>
    </row>
    <row r="44" spans="2:10" ht="15" customHeight="1" x14ac:dyDescent="0.3">
      <c r="B44" s="87"/>
      <c r="C44" s="88"/>
      <c r="D44" s="88"/>
      <c r="E44" s="88"/>
      <c r="F44" s="88"/>
      <c r="G44" s="88"/>
      <c r="H44" s="88"/>
      <c r="I44" s="88"/>
      <c r="J44" s="89"/>
    </row>
    <row r="45" spans="2:10" ht="15" customHeight="1" x14ac:dyDescent="0.3">
      <c r="B45" s="87"/>
      <c r="C45" s="88"/>
      <c r="D45" s="88"/>
      <c r="E45" s="88"/>
      <c r="F45" s="88"/>
      <c r="G45" s="88"/>
      <c r="H45" s="88"/>
      <c r="I45" s="88"/>
      <c r="J45" s="89"/>
    </row>
    <row r="46" spans="2:10" ht="15" customHeight="1" x14ac:dyDescent="0.3">
      <c r="B46" s="87"/>
      <c r="C46" s="88"/>
      <c r="D46" s="88"/>
      <c r="E46" s="88"/>
      <c r="F46" s="88"/>
      <c r="G46" s="88"/>
      <c r="H46" s="88"/>
      <c r="I46" s="88"/>
      <c r="J46" s="89"/>
    </row>
    <row r="47" spans="2:10" ht="15" customHeight="1" x14ac:dyDescent="0.3">
      <c r="B47" s="87"/>
      <c r="C47" s="88"/>
      <c r="D47" s="88"/>
      <c r="E47" s="88"/>
      <c r="F47" s="88"/>
      <c r="G47" s="88"/>
      <c r="H47" s="88"/>
      <c r="I47" s="88"/>
      <c r="J47" s="89"/>
    </row>
    <row r="48" spans="2:10" ht="15" customHeight="1" x14ac:dyDescent="0.3">
      <c r="B48" s="87"/>
      <c r="C48" s="88"/>
      <c r="D48" s="88"/>
      <c r="E48" s="88"/>
      <c r="F48" s="88"/>
      <c r="G48" s="88"/>
      <c r="H48" s="88"/>
      <c r="I48" s="88"/>
      <c r="J48" s="89"/>
    </row>
    <row r="49" spans="2:10" ht="15" customHeight="1" x14ac:dyDescent="0.3">
      <c r="B49" s="87"/>
      <c r="C49" s="88"/>
      <c r="D49" s="88"/>
      <c r="E49" s="88"/>
      <c r="F49" s="88"/>
      <c r="G49" s="88"/>
      <c r="H49" s="88"/>
      <c r="I49" s="88"/>
      <c r="J49" s="89"/>
    </row>
    <row r="50" spans="2:10" ht="15" customHeight="1" x14ac:dyDescent="0.3">
      <c r="B50" s="87"/>
      <c r="C50" s="88"/>
      <c r="D50" s="88"/>
      <c r="E50" s="88"/>
      <c r="F50" s="88"/>
      <c r="G50" s="88"/>
      <c r="H50" s="88"/>
      <c r="I50" s="88"/>
      <c r="J50" s="89"/>
    </row>
    <row r="51" spans="2:10" ht="15" customHeight="1" x14ac:dyDescent="0.3">
      <c r="B51" s="87"/>
      <c r="C51" s="88"/>
      <c r="D51" s="88"/>
      <c r="E51" s="88"/>
      <c r="F51" s="88"/>
      <c r="G51" s="88"/>
      <c r="H51" s="88"/>
      <c r="I51" s="88"/>
      <c r="J51" s="89"/>
    </row>
    <row r="52" spans="2:10" ht="15" customHeight="1" x14ac:dyDescent="0.3">
      <c r="B52" s="87"/>
      <c r="C52" s="88"/>
      <c r="D52" s="88"/>
      <c r="E52" s="88"/>
      <c r="F52" s="88"/>
      <c r="G52" s="88"/>
      <c r="H52" s="88"/>
      <c r="I52" s="88"/>
      <c r="J52" s="89"/>
    </row>
    <row r="53" spans="2:10" ht="15" customHeight="1" x14ac:dyDescent="0.3">
      <c r="B53" s="87"/>
      <c r="C53" s="88"/>
      <c r="D53" s="88"/>
      <c r="E53" s="88"/>
      <c r="F53" s="88"/>
      <c r="G53" s="88"/>
      <c r="H53" s="88"/>
      <c r="I53" s="88"/>
      <c r="J53" s="89"/>
    </row>
    <row r="54" spans="2:10" ht="15" customHeight="1" thickBot="1" x14ac:dyDescent="0.35">
      <c r="B54" s="90"/>
      <c r="C54" s="91"/>
      <c r="D54" s="91"/>
      <c r="E54" s="91"/>
      <c r="F54" s="91"/>
      <c r="G54" s="91"/>
      <c r="H54" s="91"/>
      <c r="I54" s="91"/>
      <c r="J54" s="92"/>
    </row>
  </sheetData>
  <mergeCells count="2">
    <mergeCell ref="L2:L3"/>
    <mergeCell ref="B15:J30"/>
  </mergeCells>
  <hyperlinks>
    <hyperlink ref="L2" location="INDICE!A1" display="INDICE" xr:uid="{30FF482D-76B9-4DBF-9EE6-8BB14E5C36F2}"/>
    <hyperlink ref="L2:L3" location="CONTENIDO!A1" display="Contenido" xr:uid="{0AE7FD79-25DD-4A10-9426-F07AA87B8E84}"/>
  </hyperlinks>
  <printOptions horizontalCentered="1"/>
  <pageMargins left="0.70866141732283472" right="0.70866141732283472" top="0.74803149606299213" bottom="0.74803149606299213" header="0.31496062992125984" footer="0.31496062992125984"/>
  <pageSetup scale="61" orientation="landscape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2039A-3CC9-4EBF-98B8-2112901D5751}">
  <sheetPr>
    <tabColor rgb="FFF2DAB1"/>
    <pageSetUpPr fitToPage="1"/>
  </sheetPr>
  <dimension ref="A1:AE41"/>
  <sheetViews>
    <sheetView showGridLines="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A8" sqref="A8:XFD8"/>
    </sheetView>
  </sheetViews>
  <sheetFormatPr baseColWidth="10" defaultColWidth="11.453125" defaultRowHeight="14.5" x14ac:dyDescent="0.35"/>
  <cols>
    <col min="1" max="1" width="18.54296875" customWidth="1"/>
    <col min="2" max="4" width="8.81640625" bestFit="1" customWidth="1"/>
    <col min="5" max="5" width="1.1796875" customWidth="1"/>
    <col min="6" max="8" width="8.453125" customWidth="1"/>
    <col min="9" max="9" width="1.453125" customWidth="1"/>
    <col min="10" max="12" width="8.453125" customWidth="1"/>
    <col min="13" max="13" width="1.1796875" customWidth="1"/>
    <col min="14" max="16" width="8.453125" customWidth="1"/>
    <col min="17" max="17" width="1.54296875" customWidth="1"/>
    <col min="18" max="20" width="8.453125" customWidth="1"/>
    <col min="21" max="21" width="1.54296875" customWidth="1"/>
    <col min="22" max="24" width="8.453125" customWidth="1"/>
    <col min="25" max="25" width="1.453125" customWidth="1"/>
    <col min="26" max="28" width="8.453125" customWidth="1"/>
  </cols>
  <sheetData>
    <row r="1" spans="1:31" x14ac:dyDescent="0.35">
      <c r="A1" s="230" t="s">
        <v>355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131"/>
      <c r="AD1" s="36"/>
      <c r="AE1" s="36"/>
    </row>
    <row r="2" spans="1:31" ht="14.5" customHeight="1" x14ac:dyDescent="0.35">
      <c r="A2" s="231" t="s">
        <v>356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C2" s="131"/>
      <c r="AD2" s="222" t="s">
        <v>1</v>
      </c>
      <c r="AE2" s="36"/>
    </row>
    <row r="3" spans="1:31" ht="14.5" customHeight="1" x14ac:dyDescent="0.35">
      <c r="A3" s="230" t="s">
        <v>266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C3" s="131"/>
      <c r="AD3" s="222"/>
      <c r="AE3" s="36"/>
    </row>
    <row r="4" spans="1:31" x14ac:dyDescent="0.35">
      <c r="A4" s="231" t="s">
        <v>267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36"/>
      <c r="AD4" s="36"/>
      <c r="AE4" s="36"/>
    </row>
    <row r="5" spans="1:31" x14ac:dyDescent="0.35">
      <c r="A5" s="13"/>
      <c r="B5" s="14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36"/>
      <c r="AD5" s="36"/>
      <c r="AE5" s="36"/>
    </row>
    <row r="6" spans="1:31" x14ac:dyDescent="0.35">
      <c r="A6" s="232" t="s">
        <v>268</v>
      </c>
      <c r="B6" s="229" t="s">
        <v>214</v>
      </c>
      <c r="C6" s="229"/>
      <c r="D6" s="229"/>
      <c r="E6" s="16"/>
      <c r="F6" s="229" t="s">
        <v>242</v>
      </c>
      <c r="G6" s="229"/>
      <c r="H6" s="229"/>
      <c r="I6" s="16"/>
      <c r="J6" s="229" t="s">
        <v>243</v>
      </c>
      <c r="K6" s="229"/>
      <c r="L6" s="229"/>
      <c r="M6" s="16"/>
      <c r="N6" s="229" t="s">
        <v>244</v>
      </c>
      <c r="O6" s="229"/>
      <c r="P6" s="229"/>
      <c r="Q6" s="16"/>
      <c r="R6" s="229" t="s">
        <v>246</v>
      </c>
      <c r="S6" s="229"/>
      <c r="T6" s="229"/>
      <c r="U6" s="16"/>
      <c r="V6" s="229" t="s">
        <v>247</v>
      </c>
      <c r="W6" s="229"/>
      <c r="X6" s="229"/>
      <c r="Y6" s="16"/>
      <c r="Z6" s="229" t="s">
        <v>248</v>
      </c>
      <c r="AA6" s="229"/>
      <c r="AB6" s="229"/>
      <c r="AC6" s="36"/>
      <c r="AD6" s="36"/>
      <c r="AE6" s="36"/>
    </row>
    <row r="7" spans="1:31" x14ac:dyDescent="0.35">
      <c r="A7" s="232"/>
      <c r="B7" s="17" t="s">
        <v>214</v>
      </c>
      <c r="C7" s="17" t="s">
        <v>269</v>
      </c>
      <c r="D7" s="17" t="s">
        <v>270</v>
      </c>
      <c r="E7" s="16"/>
      <c r="F7" s="17" t="s">
        <v>214</v>
      </c>
      <c r="G7" s="17" t="s">
        <v>269</v>
      </c>
      <c r="H7" s="17" t="s">
        <v>270</v>
      </c>
      <c r="I7" s="16"/>
      <c r="J7" s="17" t="s">
        <v>214</v>
      </c>
      <c r="K7" s="17" t="s">
        <v>269</v>
      </c>
      <c r="L7" s="17" t="s">
        <v>270</v>
      </c>
      <c r="M7" s="16"/>
      <c r="N7" s="17" t="s">
        <v>214</v>
      </c>
      <c r="O7" s="17" t="s">
        <v>269</v>
      </c>
      <c r="P7" s="17" t="s">
        <v>270</v>
      </c>
      <c r="Q7" s="16"/>
      <c r="R7" s="17" t="s">
        <v>214</v>
      </c>
      <c r="S7" s="17" t="s">
        <v>269</v>
      </c>
      <c r="T7" s="17" t="s">
        <v>270</v>
      </c>
      <c r="U7" s="16"/>
      <c r="V7" s="17" t="s">
        <v>214</v>
      </c>
      <c r="W7" s="17" t="s">
        <v>269</v>
      </c>
      <c r="X7" s="17" t="s">
        <v>270</v>
      </c>
      <c r="Y7" s="16"/>
      <c r="Z7" s="17" t="s">
        <v>214</v>
      </c>
      <c r="AA7" s="17" t="s">
        <v>269</v>
      </c>
      <c r="AB7" s="17" t="s">
        <v>270</v>
      </c>
      <c r="AC7" s="36"/>
      <c r="AD7" s="36"/>
      <c r="AE7" s="36"/>
    </row>
    <row r="8" spans="1:31" x14ac:dyDescent="0.35">
      <c r="A8" s="197" t="s">
        <v>231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197"/>
      <c r="AA8" s="197"/>
      <c r="AB8" s="197"/>
      <c r="AC8" s="36"/>
      <c r="AD8" s="36"/>
      <c r="AE8" s="36"/>
    </row>
    <row r="9" spans="1:31" x14ac:dyDescent="0.35">
      <c r="A9" s="18" t="s">
        <v>232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36"/>
      <c r="AD9" s="36"/>
      <c r="AE9" s="36"/>
    </row>
    <row r="10" spans="1:31" s="22" customFormat="1" x14ac:dyDescent="0.35">
      <c r="A10" s="118" t="s">
        <v>214</v>
      </c>
      <c r="B10" s="101">
        <f>SUM(B11:B13)</f>
        <v>222414</v>
      </c>
      <c r="C10" s="101">
        <f t="shared" ref="C10:AB10" si="0">SUM(C11:C13)</f>
        <v>110630</v>
      </c>
      <c r="D10" s="101">
        <f t="shared" si="0"/>
        <v>111784</v>
      </c>
      <c r="E10" s="101"/>
      <c r="F10" s="101">
        <f t="shared" si="0"/>
        <v>51533</v>
      </c>
      <c r="G10" s="101">
        <f t="shared" si="0"/>
        <v>26019</v>
      </c>
      <c r="H10" s="101">
        <f t="shared" si="0"/>
        <v>25514</v>
      </c>
      <c r="I10" s="101"/>
      <c r="J10" s="101">
        <f t="shared" si="0"/>
        <v>48349</v>
      </c>
      <c r="K10" s="101">
        <f t="shared" si="0"/>
        <v>24066</v>
      </c>
      <c r="L10" s="101">
        <f t="shared" si="0"/>
        <v>24283</v>
      </c>
      <c r="M10" s="101"/>
      <c r="N10" s="101">
        <f t="shared" si="0"/>
        <v>46681</v>
      </c>
      <c r="O10" s="101">
        <f t="shared" si="0"/>
        <v>23363</v>
      </c>
      <c r="P10" s="101">
        <f t="shared" si="0"/>
        <v>23318</v>
      </c>
      <c r="Q10" s="101"/>
      <c r="R10" s="101">
        <f t="shared" si="0"/>
        <v>38545</v>
      </c>
      <c r="S10" s="101">
        <f t="shared" si="0"/>
        <v>19004</v>
      </c>
      <c r="T10" s="101">
        <f t="shared" si="0"/>
        <v>19541</v>
      </c>
      <c r="U10" s="101"/>
      <c r="V10" s="101">
        <f t="shared" si="0"/>
        <v>37223</v>
      </c>
      <c r="W10" s="101">
        <f t="shared" si="0"/>
        <v>18140</v>
      </c>
      <c r="X10" s="101">
        <f t="shared" si="0"/>
        <v>19083</v>
      </c>
      <c r="Y10" s="101"/>
      <c r="Z10" s="101">
        <f t="shared" si="0"/>
        <v>83</v>
      </c>
      <c r="AA10" s="101">
        <f t="shared" si="0"/>
        <v>38</v>
      </c>
      <c r="AB10" s="101">
        <f t="shared" si="0"/>
        <v>45</v>
      </c>
    </row>
    <row r="11" spans="1:31" x14ac:dyDescent="0.35">
      <c r="A11" s="119" t="s">
        <v>271</v>
      </c>
      <c r="B11" s="102">
        <f>+F11+J11+N11+R11+V11+Z11</f>
        <v>186712</v>
      </c>
      <c r="C11" s="102">
        <f t="shared" ref="C11:D22" si="1">+G11+K11+O11+S11+W11+AA11</f>
        <v>92815</v>
      </c>
      <c r="D11" s="102">
        <f t="shared" si="1"/>
        <v>93897</v>
      </c>
      <c r="E11" s="102"/>
      <c r="F11" s="102">
        <v>43372</v>
      </c>
      <c r="G11" s="102">
        <v>21883</v>
      </c>
      <c r="H11" s="102">
        <v>21489</v>
      </c>
      <c r="I11" s="102"/>
      <c r="J11" s="102">
        <v>40721</v>
      </c>
      <c r="K11" s="102">
        <v>20264</v>
      </c>
      <c r="L11" s="102">
        <v>20457</v>
      </c>
      <c r="M11" s="102"/>
      <c r="N11" s="102">
        <v>39427</v>
      </c>
      <c r="O11" s="102">
        <v>19773</v>
      </c>
      <c r="P11" s="102">
        <v>19654</v>
      </c>
      <c r="Q11" s="102"/>
      <c r="R11" s="102">
        <v>32069</v>
      </c>
      <c r="S11" s="102">
        <v>15763</v>
      </c>
      <c r="T11" s="102">
        <v>16306</v>
      </c>
      <c r="U11" s="102"/>
      <c r="V11" s="102">
        <v>31072</v>
      </c>
      <c r="W11" s="102">
        <v>15109</v>
      </c>
      <c r="X11" s="102">
        <v>15963</v>
      </c>
      <c r="Y11" s="102"/>
      <c r="Z11" s="102">
        <v>51</v>
      </c>
      <c r="AA11" s="102">
        <v>23</v>
      </c>
      <c r="AB11" s="102">
        <v>28</v>
      </c>
    </row>
    <row r="12" spans="1:31" x14ac:dyDescent="0.35">
      <c r="A12" s="119" t="s">
        <v>272</v>
      </c>
      <c r="B12" s="102">
        <f t="shared" ref="B12:B17" si="2">+F12+J12+N12+R12+V12+Z12</f>
        <v>26144</v>
      </c>
      <c r="C12" s="102">
        <f t="shared" si="1"/>
        <v>13334</v>
      </c>
      <c r="D12" s="102">
        <f t="shared" si="1"/>
        <v>12810</v>
      </c>
      <c r="E12" s="102"/>
      <c r="F12" s="102">
        <v>6025</v>
      </c>
      <c r="G12" s="102">
        <v>3124</v>
      </c>
      <c r="H12" s="102">
        <v>2901</v>
      </c>
      <c r="I12" s="102"/>
      <c r="J12" s="102">
        <v>5607</v>
      </c>
      <c r="K12" s="102">
        <v>2846</v>
      </c>
      <c r="L12" s="102">
        <v>2761</v>
      </c>
      <c r="M12" s="102"/>
      <c r="N12" s="102">
        <v>5308</v>
      </c>
      <c r="O12" s="102">
        <v>2662</v>
      </c>
      <c r="P12" s="102">
        <v>2646</v>
      </c>
      <c r="Q12" s="102"/>
      <c r="R12" s="102">
        <v>4712</v>
      </c>
      <c r="S12" s="102">
        <v>2418</v>
      </c>
      <c r="T12" s="102">
        <v>2294</v>
      </c>
      <c r="U12" s="102"/>
      <c r="V12" s="102">
        <v>4460</v>
      </c>
      <c r="W12" s="102">
        <v>2269</v>
      </c>
      <c r="X12" s="102">
        <v>2191</v>
      </c>
      <c r="Y12" s="102"/>
      <c r="Z12" s="102">
        <v>32</v>
      </c>
      <c r="AA12" s="102">
        <v>15</v>
      </c>
      <c r="AB12" s="102">
        <v>17</v>
      </c>
    </row>
    <row r="13" spans="1:31" x14ac:dyDescent="0.35">
      <c r="A13" s="119" t="s">
        <v>273</v>
      </c>
      <c r="B13" s="102">
        <f>+F13+J13+N13+R13+V13</f>
        <v>9558</v>
      </c>
      <c r="C13" s="102">
        <f>+G13+K13+O13+S13+W13</f>
        <v>4481</v>
      </c>
      <c r="D13" s="102">
        <f>+H13+L13+P13+T13+X13</f>
        <v>5077</v>
      </c>
      <c r="E13" s="102"/>
      <c r="F13" s="102">
        <v>2136</v>
      </c>
      <c r="G13" s="102">
        <v>1012</v>
      </c>
      <c r="H13" s="102">
        <v>1124</v>
      </c>
      <c r="I13" s="102"/>
      <c r="J13" s="102">
        <v>2021</v>
      </c>
      <c r="K13" s="102">
        <v>956</v>
      </c>
      <c r="L13" s="102">
        <v>1065</v>
      </c>
      <c r="M13" s="102"/>
      <c r="N13" s="102">
        <v>1946</v>
      </c>
      <c r="O13" s="102">
        <v>928</v>
      </c>
      <c r="P13" s="102">
        <v>1018</v>
      </c>
      <c r="Q13" s="102"/>
      <c r="R13" s="102">
        <v>1764</v>
      </c>
      <c r="S13" s="102">
        <v>823</v>
      </c>
      <c r="T13" s="102">
        <v>941</v>
      </c>
      <c r="U13" s="102"/>
      <c r="V13" s="102">
        <v>1691</v>
      </c>
      <c r="W13" s="102">
        <v>762</v>
      </c>
      <c r="X13" s="102">
        <v>929</v>
      </c>
      <c r="Y13" s="102"/>
      <c r="Z13" s="102" t="s">
        <v>276</v>
      </c>
      <c r="AA13" s="102" t="s">
        <v>276</v>
      </c>
      <c r="AB13" s="102" t="s">
        <v>276</v>
      </c>
    </row>
    <row r="14" spans="1:31" x14ac:dyDescent="0.35">
      <c r="A14" s="18" t="s">
        <v>274</v>
      </c>
      <c r="B14" s="102"/>
      <c r="C14" s="102"/>
      <c r="D14" s="102"/>
      <c r="E14" s="102"/>
      <c r="F14" s="102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</row>
    <row r="15" spans="1:31" s="22" customFormat="1" x14ac:dyDescent="0.35">
      <c r="A15" s="118" t="s">
        <v>214</v>
      </c>
      <c r="B15" s="101">
        <f>SUM(B16:B18)</f>
        <v>171685</v>
      </c>
      <c r="C15" s="101">
        <f t="shared" ref="C15:AB15" si="3">SUM(C16:C18)</f>
        <v>85593</v>
      </c>
      <c r="D15" s="101">
        <f t="shared" si="3"/>
        <v>86092</v>
      </c>
      <c r="E15" s="101"/>
      <c r="F15" s="101">
        <f t="shared" si="3"/>
        <v>39583</v>
      </c>
      <c r="G15" s="101">
        <f t="shared" si="3"/>
        <v>19931</v>
      </c>
      <c r="H15" s="101">
        <f t="shared" si="3"/>
        <v>19652</v>
      </c>
      <c r="I15" s="101"/>
      <c r="J15" s="101">
        <f t="shared" si="3"/>
        <v>37172</v>
      </c>
      <c r="K15" s="101">
        <f t="shared" si="3"/>
        <v>18578</v>
      </c>
      <c r="L15" s="101">
        <f t="shared" si="3"/>
        <v>18594</v>
      </c>
      <c r="M15" s="101"/>
      <c r="N15" s="101">
        <f t="shared" si="3"/>
        <v>36307</v>
      </c>
      <c r="O15" s="101">
        <f t="shared" si="3"/>
        <v>18186</v>
      </c>
      <c r="P15" s="101">
        <f t="shared" si="3"/>
        <v>18121</v>
      </c>
      <c r="Q15" s="101"/>
      <c r="R15" s="101">
        <f t="shared" si="3"/>
        <v>29809</v>
      </c>
      <c r="S15" s="101">
        <f t="shared" si="3"/>
        <v>14795</v>
      </c>
      <c r="T15" s="101">
        <f t="shared" si="3"/>
        <v>15014</v>
      </c>
      <c r="U15" s="101"/>
      <c r="V15" s="101">
        <f t="shared" si="3"/>
        <v>28744</v>
      </c>
      <c r="W15" s="101">
        <f t="shared" si="3"/>
        <v>14069</v>
      </c>
      <c r="X15" s="101">
        <f t="shared" si="3"/>
        <v>14675</v>
      </c>
      <c r="Y15" s="101"/>
      <c r="Z15" s="101">
        <f t="shared" si="3"/>
        <v>70</v>
      </c>
      <c r="AA15" s="101">
        <f t="shared" si="3"/>
        <v>34</v>
      </c>
      <c r="AB15" s="101">
        <f t="shared" si="3"/>
        <v>36</v>
      </c>
    </row>
    <row r="16" spans="1:31" x14ac:dyDescent="0.35">
      <c r="A16" s="119" t="s">
        <v>271</v>
      </c>
      <c r="B16" s="102">
        <f t="shared" si="2"/>
        <v>136946</v>
      </c>
      <c r="C16" s="102">
        <f t="shared" si="1"/>
        <v>68265</v>
      </c>
      <c r="D16" s="102">
        <f t="shared" si="1"/>
        <v>68681</v>
      </c>
      <c r="E16" s="102"/>
      <c r="F16" s="102">
        <v>31694</v>
      </c>
      <c r="G16" s="102">
        <v>15930</v>
      </c>
      <c r="H16" s="102">
        <v>15764</v>
      </c>
      <c r="I16" s="102"/>
      <c r="J16" s="102">
        <v>29775</v>
      </c>
      <c r="K16" s="102">
        <v>14891</v>
      </c>
      <c r="L16" s="102">
        <v>14884</v>
      </c>
      <c r="M16" s="102"/>
      <c r="N16" s="102">
        <v>29259</v>
      </c>
      <c r="O16" s="102">
        <v>14705</v>
      </c>
      <c r="P16" s="102">
        <v>14554</v>
      </c>
      <c r="Q16" s="102"/>
      <c r="R16" s="102">
        <v>23468</v>
      </c>
      <c r="S16" s="102">
        <v>11614</v>
      </c>
      <c r="T16" s="102">
        <v>11854</v>
      </c>
      <c r="U16" s="102"/>
      <c r="V16" s="102">
        <v>22699</v>
      </c>
      <c r="W16" s="102">
        <v>11102</v>
      </c>
      <c r="X16" s="102">
        <v>11597</v>
      </c>
      <c r="Y16" s="102"/>
      <c r="Z16" s="102">
        <v>51</v>
      </c>
      <c r="AA16" s="102">
        <v>23</v>
      </c>
      <c r="AB16" s="102">
        <v>28</v>
      </c>
    </row>
    <row r="17" spans="1:28" x14ac:dyDescent="0.35">
      <c r="A17" s="119" t="s">
        <v>272</v>
      </c>
      <c r="B17" s="102">
        <f t="shared" si="2"/>
        <v>25181</v>
      </c>
      <c r="C17" s="102">
        <f t="shared" si="1"/>
        <v>12847</v>
      </c>
      <c r="D17" s="102">
        <f t="shared" si="1"/>
        <v>12334</v>
      </c>
      <c r="E17" s="102"/>
      <c r="F17" s="102">
        <v>5753</v>
      </c>
      <c r="G17" s="102">
        <v>2989</v>
      </c>
      <c r="H17" s="102">
        <v>2764</v>
      </c>
      <c r="I17" s="102"/>
      <c r="J17" s="102">
        <v>5376</v>
      </c>
      <c r="K17" s="102">
        <v>2731</v>
      </c>
      <c r="L17" s="102">
        <v>2645</v>
      </c>
      <c r="M17" s="102"/>
      <c r="N17" s="102">
        <v>5102</v>
      </c>
      <c r="O17" s="102">
        <v>2553</v>
      </c>
      <c r="P17" s="102">
        <v>2549</v>
      </c>
      <c r="Q17" s="102"/>
      <c r="R17" s="102">
        <v>4577</v>
      </c>
      <c r="S17" s="102">
        <v>2358</v>
      </c>
      <c r="T17" s="102">
        <v>2219</v>
      </c>
      <c r="U17" s="102"/>
      <c r="V17" s="102">
        <v>4354</v>
      </c>
      <c r="W17" s="102">
        <v>2205</v>
      </c>
      <c r="X17" s="102">
        <v>2149</v>
      </c>
      <c r="Y17" s="102"/>
      <c r="Z17" s="102">
        <v>19</v>
      </c>
      <c r="AA17" s="102">
        <v>11</v>
      </c>
      <c r="AB17" s="102">
        <v>8</v>
      </c>
    </row>
    <row r="18" spans="1:28" x14ac:dyDescent="0.35">
      <c r="A18" s="119" t="s">
        <v>273</v>
      </c>
      <c r="B18" s="102">
        <f>+F18+J18+N18+R18+V18</f>
        <v>9558</v>
      </c>
      <c r="C18" s="102">
        <f>+G18+K18+O18+S18+W18</f>
        <v>4481</v>
      </c>
      <c r="D18" s="102">
        <f>+H18+L18+P18+T18+X18</f>
        <v>5077</v>
      </c>
      <c r="E18" s="102"/>
      <c r="F18" s="102">
        <v>2136</v>
      </c>
      <c r="G18" s="102">
        <v>1012</v>
      </c>
      <c r="H18" s="102">
        <v>1124</v>
      </c>
      <c r="I18" s="102"/>
      <c r="J18" s="102">
        <v>2021</v>
      </c>
      <c r="K18" s="102">
        <v>956</v>
      </c>
      <c r="L18" s="102">
        <v>1065</v>
      </c>
      <c r="M18" s="102"/>
      <c r="N18" s="102">
        <v>1946</v>
      </c>
      <c r="O18" s="102">
        <v>928</v>
      </c>
      <c r="P18" s="102">
        <v>1018</v>
      </c>
      <c r="Q18" s="102"/>
      <c r="R18" s="102">
        <v>1764</v>
      </c>
      <c r="S18" s="102">
        <v>823</v>
      </c>
      <c r="T18" s="102">
        <v>941</v>
      </c>
      <c r="U18" s="102"/>
      <c r="V18" s="102">
        <v>1691</v>
      </c>
      <c r="W18" s="102">
        <v>762</v>
      </c>
      <c r="X18" s="102">
        <v>929</v>
      </c>
      <c r="Y18" s="102"/>
      <c r="Z18" s="102" t="s">
        <v>276</v>
      </c>
      <c r="AA18" s="102" t="s">
        <v>276</v>
      </c>
      <c r="AB18" s="102" t="s">
        <v>276</v>
      </c>
    </row>
    <row r="19" spans="1:28" x14ac:dyDescent="0.35">
      <c r="A19" s="18" t="s">
        <v>275</v>
      </c>
      <c r="B19" s="102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</row>
    <row r="20" spans="1:28" s="22" customFormat="1" x14ac:dyDescent="0.35">
      <c r="A20" s="120" t="s">
        <v>214</v>
      </c>
      <c r="B20" s="101">
        <f>SUM(B21:B23)</f>
        <v>50729</v>
      </c>
      <c r="C20" s="101">
        <f t="shared" ref="C20:AB20" si="4">SUM(C21:C23)</f>
        <v>25037</v>
      </c>
      <c r="D20" s="101">
        <f t="shared" si="4"/>
        <v>25692</v>
      </c>
      <c r="E20" s="101"/>
      <c r="F20" s="101">
        <f t="shared" si="4"/>
        <v>11950</v>
      </c>
      <c r="G20" s="101">
        <f t="shared" si="4"/>
        <v>6088</v>
      </c>
      <c r="H20" s="101">
        <f t="shared" si="4"/>
        <v>5862</v>
      </c>
      <c r="I20" s="101"/>
      <c r="J20" s="101">
        <f t="shared" si="4"/>
        <v>11177</v>
      </c>
      <c r="K20" s="101">
        <f t="shared" si="4"/>
        <v>5488</v>
      </c>
      <c r="L20" s="101">
        <f t="shared" si="4"/>
        <v>5689</v>
      </c>
      <c r="M20" s="101"/>
      <c r="N20" s="101">
        <f t="shared" si="4"/>
        <v>10374</v>
      </c>
      <c r="O20" s="101">
        <f t="shared" si="4"/>
        <v>5177</v>
      </c>
      <c r="P20" s="101">
        <f t="shared" si="4"/>
        <v>5197</v>
      </c>
      <c r="Q20" s="101"/>
      <c r="R20" s="101">
        <f t="shared" si="4"/>
        <v>8736</v>
      </c>
      <c r="S20" s="101">
        <f t="shared" si="4"/>
        <v>4209</v>
      </c>
      <c r="T20" s="101">
        <f t="shared" si="4"/>
        <v>4527</v>
      </c>
      <c r="U20" s="101"/>
      <c r="V20" s="101">
        <f t="shared" si="4"/>
        <v>8479</v>
      </c>
      <c r="W20" s="101">
        <f t="shared" si="4"/>
        <v>4071</v>
      </c>
      <c r="X20" s="101">
        <f t="shared" si="4"/>
        <v>4408</v>
      </c>
      <c r="Y20" s="101"/>
      <c r="Z20" s="101">
        <f t="shared" si="4"/>
        <v>13</v>
      </c>
      <c r="AA20" s="101">
        <f t="shared" si="4"/>
        <v>4</v>
      </c>
      <c r="AB20" s="101">
        <f t="shared" si="4"/>
        <v>9</v>
      </c>
    </row>
    <row r="21" spans="1:28" x14ac:dyDescent="0.35">
      <c r="A21" s="119" t="s">
        <v>271</v>
      </c>
      <c r="B21" s="102">
        <f>+F21+J21+N21+R21+V21</f>
        <v>49766</v>
      </c>
      <c r="C21" s="102">
        <f>+G21+K21+O21+S21+W21</f>
        <v>24550</v>
      </c>
      <c r="D21" s="102">
        <f>+H21+L21+P21+T21+X21</f>
        <v>25216</v>
      </c>
      <c r="E21" s="102"/>
      <c r="F21" s="102">
        <v>11678</v>
      </c>
      <c r="G21" s="102">
        <v>5953</v>
      </c>
      <c r="H21" s="102">
        <v>5725</v>
      </c>
      <c r="I21" s="102">
        <v>0</v>
      </c>
      <c r="J21" s="102">
        <v>10946</v>
      </c>
      <c r="K21" s="102">
        <v>5373</v>
      </c>
      <c r="L21" s="102">
        <v>5573</v>
      </c>
      <c r="M21" s="102">
        <v>0</v>
      </c>
      <c r="N21" s="102">
        <v>10168</v>
      </c>
      <c r="O21" s="102">
        <v>5068</v>
      </c>
      <c r="P21" s="102">
        <v>5100</v>
      </c>
      <c r="Q21" s="102">
        <v>0</v>
      </c>
      <c r="R21" s="102">
        <v>8601</v>
      </c>
      <c r="S21" s="102">
        <v>4149</v>
      </c>
      <c r="T21" s="102">
        <v>4452</v>
      </c>
      <c r="U21" s="102">
        <v>0</v>
      </c>
      <c r="V21" s="102">
        <v>8373</v>
      </c>
      <c r="W21" s="102">
        <v>4007</v>
      </c>
      <c r="X21" s="102">
        <v>4366</v>
      </c>
      <c r="Y21" s="102">
        <v>0</v>
      </c>
      <c r="Z21" s="102" t="s">
        <v>276</v>
      </c>
      <c r="AA21" s="102" t="s">
        <v>276</v>
      </c>
      <c r="AB21" s="102" t="s">
        <v>276</v>
      </c>
    </row>
    <row r="22" spans="1:28" x14ac:dyDescent="0.35">
      <c r="A22" s="119" t="s">
        <v>272</v>
      </c>
      <c r="B22" s="102">
        <f>+F22+J22+N22+R22+V22+Z22</f>
        <v>963</v>
      </c>
      <c r="C22" s="102">
        <f t="shared" si="1"/>
        <v>487</v>
      </c>
      <c r="D22" s="102">
        <f t="shared" si="1"/>
        <v>476</v>
      </c>
      <c r="E22" s="102"/>
      <c r="F22" s="102">
        <v>272</v>
      </c>
      <c r="G22" s="102">
        <v>135</v>
      </c>
      <c r="H22" s="102">
        <v>137</v>
      </c>
      <c r="I22" s="102"/>
      <c r="J22" s="102">
        <v>231</v>
      </c>
      <c r="K22" s="102">
        <v>115</v>
      </c>
      <c r="L22" s="102">
        <v>116</v>
      </c>
      <c r="M22" s="102"/>
      <c r="N22" s="102">
        <v>206</v>
      </c>
      <c r="O22" s="102">
        <v>109</v>
      </c>
      <c r="P22" s="102">
        <v>97</v>
      </c>
      <c r="Q22" s="102"/>
      <c r="R22" s="102">
        <v>135</v>
      </c>
      <c r="S22" s="102">
        <v>60</v>
      </c>
      <c r="T22" s="102">
        <v>75</v>
      </c>
      <c r="U22" s="102"/>
      <c r="V22" s="102">
        <v>106</v>
      </c>
      <c r="W22" s="102">
        <v>64</v>
      </c>
      <c r="X22" s="102">
        <v>42</v>
      </c>
      <c r="Y22" s="102"/>
      <c r="Z22" s="102">
        <v>13</v>
      </c>
      <c r="AA22" s="102">
        <v>4</v>
      </c>
      <c r="AB22" s="102">
        <v>9</v>
      </c>
    </row>
    <row r="23" spans="1:28" x14ac:dyDescent="0.35">
      <c r="A23" s="119" t="s">
        <v>273</v>
      </c>
      <c r="B23" s="102" t="s">
        <v>276</v>
      </c>
      <c r="C23" s="102" t="s">
        <v>276</v>
      </c>
      <c r="D23" s="102" t="s">
        <v>276</v>
      </c>
      <c r="E23" s="102"/>
      <c r="F23" s="102" t="s">
        <v>276</v>
      </c>
      <c r="G23" s="102" t="s">
        <v>276</v>
      </c>
      <c r="H23" s="102" t="s">
        <v>276</v>
      </c>
      <c r="I23" s="102"/>
      <c r="J23" s="102" t="s">
        <v>276</v>
      </c>
      <c r="K23" s="102" t="s">
        <v>276</v>
      </c>
      <c r="L23" s="102" t="s">
        <v>276</v>
      </c>
      <c r="M23" s="102"/>
      <c r="N23" s="102" t="s">
        <v>276</v>
      </c>
      <c r="O23" s="102" t="s">
        <v>276</v>
      </c>
      <c r="P23" s="102" t="s">
        <v>276</v>
      </c>
      <c r="Q23" s="102"/>
      <c r="R23" s="102" t="s">
        <v>276</v>
      </c>
      <c r="S23" s="102" t="s">
        <v>276</v>
      </c>
      <c r="T23" s="102" t="s">
        <v>276</v>
      </c>
      <c r="U23" s="102"/>
      <c r="V23" s="102" t="s">
        <v>276</v>
      </c>
      <c r="W23" s="102" t="s">
        <v>276</v>
      </c>
      <c r="X23" s="102" t="s">
        <v>276</v>
      </c>
      <c r="Y23" s="102"/>
      <c r="Z23" s="102" t="s">
        <v>276</v>
      </c>
      <c r="AA23" s="102" t="s">
        <v>276</v>
      </c>
      <c r="AB23" s="102" t="s">
        <v>276</v>
      </c>
    </row>
    <row r="24" spans="1:28" x14ac:dyDescent="0.35">
      <c r="A24" s="20"/>
      <c r="B24" s="65"/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</row>
    <row r="25" spans="1:28" x14ac:dyDescent="0.35">
      <c r="A25" s="197" t="s">
        <v>237</v>
      </c>
      <c r="B25" s="198"/>
      <c r="C25" s="198"/>
      <c r="D25" s="198"/>
      <c r="E25" s="198"/>
      <c r="F25" s="198"/>
      <c r="G25" s="198"/>
      <c r="H25" s="198"/>
      <c r="I25" s="198"/>
      <c r="J25" s="198"/>
      <c r="K25" s="198"/>
      <c r="L25" s="198"/>
      <c r="M25" s="198"/>
      <c r="N25" s="198"/>
      <c r="O25" s="198"/>
      <c r="P25" s="198"/>
      <c r="Q25" s="198"/>
      <c r="R25" s="198"/>
      <c r="S25" s="198"/>
      <c r="T25" s="198"/>
      <c r="U25" s="198"/>
      <c r="V25" s="198"/>
      <c r="W25" s="198"/>
      <c r="X25" s="198"/>
      <c r="Y25" s="198"/>
      <c r="Z25" s="198"/>
      <c r="AA25" s="198"/>
      <c r="AB25" s="198"/>
    </row>
    <row r="26" spans="1:28" x14ac:dyDescent="0.35">
      <c r="A26" s="18" t="s">
        <v>232</v>
      </c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</row>
    <row r="27" spans="1:28" s="22" customFormat="1" x14ac:dyDescent="0.35">
      <c r="A27" s="118" t="s">
        <v>214</v>
      </c>
      <c r="B27" s="75">
        <v>91.655883492264962</v>
      </c>
      <c r="C27" s="75">
        <v>90.434228165974559</v>
      </c>
      <c r="D27" s="75">
        <v>92.897864206764737</v>
      </c>
      <c r="E27" s="75"/>
      <c r="F27" s="75">
        <v>90.57562175938132</v>
      </c>
      <c r="G27" s="75">
        <v>89.643410852713174</v>
      </c>
      <c r="H27" s="75">
        <v>91.54646573376391</v>
      </c>
      <c r="I27" s="75"/>
      <c r="J27" s="75">
        <v>91.289981496167059</v>
      </c>
      <c r="K27" s="75">
        <v>90.151713804083172</v>
      </c>
      <c r="L27" s="75">
        <v>92.446796360452282</v>
      </c>
      <c r="M27" s="75"/>
      <c r="N27" s="75">
        <v>92.348018754080201</v>
      </c>
      <c r="O27" s="75">
        <v>91.119344773790957</v>
      </c>
      <c r="P27" s="75">
        <v>93.612750411497842</v>
      </c>
      <c r="Q27" s="75"/>
      <c r="R27" s="75">
        <v>89.74388824214202</v>
      </c>
      <c r="S27" s="75">
        <v>88.001852280620511</v>
      </c>
      <c r="T27" s="75">
        <v>91.505502224303441</v>
      </c>
      <c r="U27" s="75"/>
      <c r="V27" s="75">
        <v>94.905790265419029</v>
      </c>
      <c r="W27" s="75">
        <v>93.80979469410974</v>
      </c>
      <c r="X27" s="75">
        <v>95.971635485817743</v>
      </c>
      <c r="Y27" s="75"/>
      <c r="Z27" s="75">
        <v>97.647058823529406</v>
      </c>
      <c r="AA27" s="75">
        <v>95</v>
      </c>
      <c r="AB27" s="75">
        <v>100</v>
      </c>
    </row>
    <row r="28" spans="1:28" x14ac:dyDescent="0.35">
      <c r="A28" s="119" t="s">
        <v>271</v>
      </c>
      <c r="B28" s="63">
        <v>90.388106522339001</v>
      </c>
      <c r="C28" s="63">
        <v>88.985935207999773</v>
      </c>
      <c r="D28" s="63">
        <v>91.818235156066649</v>
      </c>
      <c r="E28" s="63"/>
      <c r="F28" s="63">
        <v>89.18407632834348</v>
      </c>
      <c r="G28" s="63">
        <v>88.113549426212998</v>
      </c>
      <c r="H28" s="63">
        <v>90.301298483002057</v>
      </c>
      <c r="I28" s="63"/>
      <c r="J28" s="63">
        <v>90.015031610592871</v>
      </c>
      <c r="K28" s="63">
        <v>88.717656845146891</v>
      </c>
      <c r="L28" s="63">
        <v>91.338125641827034</v>
      </c>
      <c r="M28" s="63"/>
      <c r="N28" s="63">
        <v>91.27888132611011</v>
      </c>
      <c r="O28" s="63">
        <v>89.889530390507801</v>
      </c>
      <c r="P28" s="63">
        <v>92.720668019059303</v>
      </c>
      <c r="Q28" s="63"/>
      <c r="R28" s="63">
        <v>88.09438782517924</v>
      </c>
      <c r="S28" s="63">
        <v>86.070765534563719</v>
      </c>
      <c r="T28" s="63">
        <v>90.143180938692026</v>
      </c>
      <c r="U28" s="63"/>
      <c r="V28" s="63">
        <v>94.023663267467555</v>
      </c>
      <c r="W28" s="63">
        <v>92.744460131360867</v>
      </c>
      <c r="X28" s="63">
        <v>95.267366913344475</v>
      </c>
      <c r="Y28" s="63"/>
      <c r="Z28" s="63">
        <v>96.226415094339629</v>
      </c>
      <c r="AA28" s="63">
        <v>92</v>
      </c>
      <c r="AB28" s="63">
        <v>100</v>
      </c>
    </row>
    <row r="29" spans="1:28" x14ac:dyDescent="0.35">
      <c r="A29" s="119" t="s">
        <v>272</v>
      </c>
      <c r="B29" s="63">
        <v>98.996554205005864</v>
      </c>
      <c r="C29" s="63">
        <v>98.887570453871248</v>
      </c>
      <c r="D29" s="63">
        <v>99.110251450676984</v>
      </c>
      <c r="E29" s="63"/>
      <c r="F29" s="63">
        <v>98.965177398160321</v>
      </c>
      <c r="G29" s="63">
        <v>98.986058301647645</v>
      </c>
      <c r="H29" s="63">
        <v>98.942701227830838</v>
      </c>
      <c r="I29" s="63"/>
      <c r="J29" s="63">
        <v>98.784355179704022</v>
      </c>
      <c r="K29" s="63">
        <v>98.648180242634325</v>
      </c>
      <c r="L29" s="63">
        <v>98.925116445718373</v>
      </c>
      <c r="M29" s="63"/>
      <c r="N29" s="63">
        <v>98.82703407186743</v>
      </c>
      <c r="O29" s="63">
        <v>98.702261772339639</v>
      </c>
      <c r="P29" s="63">
        <v>98.952879581151834</v>
      </c>
      <c r="Q29" s="63"/>
      <c r="R29" s="63">
        <v>98.929246273357137</v>
      </c>
      <c r="S29" s="63">
        <v>98.774509803921575</v>
      </c>
      <c r="T29" s="63">
        <v>99.092872570194373</v>
      </c>
      <c r="U29" s="63"/>
      <c r="V29" s="63">
        <v>99.575798169234204</v>
      </c>
      <c r="W29" s="63">
        <v>99.386771791502397</v>
      </c>
      <c r="X29" s="63">
        <v>99.772313296903462</v>
      </c>
      <c r="Y29" s="63"/>
      <c r="Z29" s="63">
        <v>100</v>
      </c>
      <c r="AA29" s="63">
        <v>100</v>
      </c>
      <c r="AB29" s="63">
        <v>100</v>
      </c>
    </row>
    <row r="30" spans="1:28" x14ac:dyDescent="0.35">
      <c r="A30" s="119" t="s">
        <v>273</v>
      </c>
      <c r="B30" s="63">
        <v>98.678505058847819</v>
      </c>
      <c r="C30" s="63">
        <v>98.591859185918594</v>
      </c>
      <c r="D30" s="63">
        <v>98.755106010503795</v>
      </c>
      <c r="E30" s="63"/>
      <c r="F30" s="63">
        <v>98.206896551724142</v>
      </c>
      <c r="G30" s="63">
        <v>97.872340425531917</v>
      </c>
      <c r="H30" s="63">
        <v>98.51007887817704</v>
      </c>
      <c r="I30" s="63"/>
      <c r="J30" s="63">
        <v>98.681640625</v>
      </c>
      <c r="K30" s="63">
        <v>98.658410732714145</v>
      </c>
      <c r="L30" s="63">
        <v>98.70250231696015</v>
      </c>
      <c r="M30" s="63"/>
      <c r="N30" s="63">
        <v>98.084677419354833</v>
      </c>
      <c r="O30" s="63">
        <v>98.097251585623681</v>
      </c>
      <c r="P30" s="63">
        <v>98.073217726396919</v>
      </c>
      <c r="Q30" s="63"/>
      <c r="R30" s="63">
        <v>98.878923766816143</v>
      </c>
      <c r="S30" s="63">
        <v>98.799519807923161</v>
      </c>
      <c r="T30" s="63">
        <v>98.948475289169295</v>
      </c>
      <c r="U30" s="63"/>
      <c r="V30" s="63">
        <v>99.764011799410028</v>
      </c>
      <c r="W30" s="63">
        <v>99.868938401048496</v>
      </c>
      <c r="X30" s="63">
        <v>99.678111587982826</v>
      </c>
      <c r="Y30" s="63"/>
      <c r="Z30" s="63" t="s">
        <v>276</v>
      </c>
      <c r="AA30" s="63" t="s">
        <v>276</v>
      </c>
      <c r="AB30" s="63" t="s">
        <v>276</v>
      </c>
    </row>
    <row r="31" spans="1:28" x14ac:dyDescent="0.35">
      <c r="A31" s="18" t="s">
        <v>274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</row>
    <row r="32" spans="1:28" s="22" customFormat="1" x14ac:dyDescent="0.35">
      <c r="A32" s="118" t="s">
        <v>214</v>
      </c>
      <c r="B32" s="75">
        <v>91.227184569196837</v>
      </c>
      <c r="C32" s="75">
        <v>90.119713193720585</v>
      </c>
      <c r="D32" s="75">
        <v>92.355553648436995</v>
      </c>
      <c r="E32" s="75"/>
      <c r="F32" s="75">
        <v>89.804206275381716</v>
      </c>
      <c r="G32" s="75">
        <v>88.93400562223907</v>
      </c>
      <c r="H32" s="75">
        <v>90.704329363980435</v>
      </c>
      <c r="I32" s="75"/>
      <c r="J32" s="75">
        <v>90.705448866547911</v>
      </c>
      <c r="K32" s="75">
        <v>89.670817646490974</v>
      </c>
      <c r="L32" s="75">
        <v>91.763312441395655</v>
      </c>
      <c r="M32" s="75"/>
      <c r="N32" s="75">
        <v>91.997972887368547</v>
      </c>
      <c r="O32" s="75">
        <v>90.811944472186156</v>
      </c>
      <c r="P32" s="75">
        <v>93.219815834147852</v>
      </c>
      <c r="Q32" s="75"/>
      <c r="R32" s="75">
        <v>89.492329400462339</v>
      </c>
      <c r="S32" s="75">
        <v>88.02879752484084</v>
      </c>
      <c r="T32" s="75">
        <v>90.982911162283358</v>
      </c>
      <c r="U32" s="75"/>
      <c r="V32" s="75">
        <v>94.892872470370733</v>
      </c>
      <c r="W32" s="75">
        <v>93.924828092663063</v>
      </c>
      <c r="X32" s="75">
        <v>95.839864158829684</v>
      </c>
      <c r="Y32" s="75"/>
      <c r="Z32" s="75">
        <v>97.222222222222214</v>
      </c>
      <c r="AA32" s="75">
        <v>94.444444444444443</v>
      </c>
      <c r="AB32" s="75">
        <v>100</v>
      </c>
    </row>
    <row r="33" spans="1:28" x14ac:dyDescent="0.35">
      <c r="A33" s="119" t="s">
        <v>271</v>
      </c>
      <c r="B33" s="63">
        <v>89.468010740394732</v>
      </c>
      <c r="C33" s="63">
        <v>88.154394483328602</v>
      </c>
      <c r="D33" s="63">
        <v>90.813047904904195</v>
      </c>
      <c r="E33" s="63"/>
      <c r="F33" s="63">
        <v>87.82664117272148</v>
      </c>
      <c r="G33" s="63">
        <v>86.77888543879719</v>
      </c>
      <c r="H33" s="63">
        <v>88.911449520586572</v>
      </c>
      <c r="I33" s="63"/>
      <c r="J33" s="63">
        <v>88.912446249402763</v>
      </c>
      <c r="K33" s="63">
        <v>87.702455975027974</v>
      </c>
      <c r="L33" s="63">
        <v>90.156884123811253</v>
      </c>
      <c r="M33" s="63"/>
      <c r="N33" s="63">
        <v>90.534686552385665</v>
      </c>
      <c r="O33" s="63">
        <v>89.159037167283088</v>
      </c>
      <c r="P33" s="63">
        <v>91.968404423380719</v>
      </c>
      <c r="Q33" s="63"/>
      <c r="R33" s="63">
        <v>87.251366323381788</v>
      </c>
      <c r="S33" s="63">
        <v>85.485058148093628</v>
      </c>
      <c r="T33" s="63">
        <v>89.054165727593713</v>
      </c>
      <c r="U33" s="63"/>
      <c r="V33" s="63">
        <v>93.704590488771473</v>
      </c>
      <c r="W33" s="63">
        <v>92.532088681446908</v>
      </c>
      <c r="X33" s="63">
        <v>94.855226566334039</v>
      </c>
      <c r="Y33" s="63"/>
      <c r="Z33" s="63">
        <v>96.226415094339629</v>
      </c>
      <c r="AA33" s="63">
        <v>92</v>
      </c>
      <c r="AB33" s="63">
        <v>100</v>
      </c>
    </row>
    <row r="34" spans="1:28" x14ac:dyDescent="0.35">
      <c r="A34" s="119" t="s">
        <v>272</v>
      </c>
      <c r="B34" s="63">
        <v>98.974137253360581</v>
      </c>
      <c r="C34" s="63">
        <v>98.868708634754498</v>
      </c>
      <c r="D34" s="63">
        <v>99.08419023136247</v>
      </c>
      <c r="E34" s="63"/>
      <c r="F34" s="63">
        <v>98.933791917454855</v>
      </c>
      <c r="G34" s="63">
        <v>98.973509933774835</v>
      </c>
      <c r="H34" s="63">
        <v>98.890876565295173</v>
      </c>
      <c r="I34" s="63"/>
      <c r="J34" s="63">
        <v>98.732782369146008</v>
      </c>
      <c r="K34" s="63">
        <v>98.59205776173286</v>
      </c>
      <c r="L34" s="63">
        <v>98.878504672897193</v>
      </c>
      <c r="M34" s="63"/>
      <c r="N34" s="63">
        <v>98.818516366453608</v>
      </c>
      <c r="O34" s="63">
        <v>98.685736374178589</v>
      </c>
      <c r="P34" s="63">
        <v>98.951863354037258</v>
      </c>
      <c r="Q34" s="63"/>
      <c r="R34" s="63">
        <v>98.898012100259294</v>
      </c>
      <c r="S34" s="63">
        <v>98.743718592964825</v>
      </c>
      <c r="T34" s="63">
        <v>99.0625</v>
      </c>
      <c r="U34" s="63"/>
      <c r="V34" s="63">
        <v>99.588289112534312</v>
      </c>
      <c r="W34" s="63">
        <v>99.413886384129853</v>
      </c>
      <c r="X34" s="63">
        <v>99.767873723305485</v>
      </c>
      <c r="Y34" s="63"/>
      <c r="Z34" s="63">
        <v>100</v>
      </c>
      <c r="AA34" s="63">
        <v>100</v>
      </c>
      <c r="AB34" s="63">
        <v>100</v>
      </c>
    </row>
    <row r="35" spans="1:28" x14ac:dyDescent="0.35">
      <c r="A35" s="119" t="s">
        <v>273</v>
      </c>
      <c r="B35" s="63">
        <v>98.678505058847819</v>
      </c>
      <c r="C35" s="63">
        <v>98.591859185918594</v>
      </c>
      <c r="D35" s="63">
        <v>98.755106010503795</v>
      </c>
      <c r="E35" s="63"/>
      <c r="F35" s="63">
        <v>98.206896551724142</v>
      </c>
      <c r="G35" s="63">
        <v>97.872340425531917</v>
      </c>
      <c r="H35" s="63">
        <v>98.51007887817704</v>
      </c>
      <c r="I35" s="63"/>
      <c r="J35" s="63">
        <v>98.681640625</v>
      </c>
      <c r="K35" s="63">
        <v>98.658410732714145</v>
      </c>
      <c r="L35" s="63">
        <v>98.70250231696015</v>
      </c>
      <c r="M35" s="63"/>
      <c r="N35" s="63">
        <v>98.084677419354833</v>
      </c>
      <c r="O35" s="63">
        <v>98.097251585623681</v>
      </c>
      <c r="P35" s="63">
        <v>98.073217726396919</v>
      </c>
      <c r="Q35" s="63"/>
      <c r="R35" s="63">
        <v>98.878923766816143</v>
      </c>
      <c r="S35" s="63">
        <v>98.799519807923161</v>
      </c>
      <c r="T35" s="63">
        <v>98.948475289169295</v>
      </c>
      <c r="U35" s="63"/>
      <c r="V35" s="63">
        <v>99.764011799410028</v>
      </c>
      <c r="W35" s="63">
        <v>99.868938401048496</v>
      </c>
      <c r="X35" s="63">
        <v>99.678111587982826</v>
      </c>
      <c r="Y35" s="63"/>
      <c r="Z35" s="63" t="s">
        <v>276</v>
      </c>
      <c r="AA35" s="63" t="s">
        <v>276</v>
      </c>
      <c r="AB35" s="63" t="s">
        <v>276</v>
      </c>
    </row>
    <row r="36" spans="1:28" x14ac:dyDescent="0.35">
      <c r="A36" s="18" t="s">
        <v>275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</row>
    <row r="37" spans="1:28" s="22" customFormat="1" x14ac:dyDescent="0.35">
      <c r="A37" s="120" t="s">
        <v>214</v>
      </c>
      <c r="B37" s="75">
        <v>93.137128903739878</v>
      </c>
      <c r="C37" s="75">
        <v>91.526229208554199</v>
      </c>
      <c r="D37" s="75">
        <v>94.762466804367079</v>
      </c>
      <c r="E37" s="75"/>
      <c r="F37" s="75">
        <v>93.228272741457332</v>
      </c>
      <c r="G37" s="75">
        <v>92.047172664045959</v>
      </c>
      <c r="H37" s="75">
        <v>94.487427466150876</v>
      </c>
      <c r="I37" s="75"/>
      <c r="J37" s="75">
        <v>93.289374843502216</v>
      </c>
      <c r="K37" s="75">
        <v>91.818638112765598</v>
      </c>
      <c r="L37" s="75">
        <v>94.753497668221186</v>
      </c>
      <c r="M37" s="75"/>
      <c r="N37" s="75">
        <v>93.594370263442812</v>
      </c>
      <c r="O37" s="75">
        <v>92.215888849305301</v>
      </c>
      <c r="P37" s="75">
        <v>95.009140767824491</v>
      </c>
      <c r="Q37" s="75"/>
      <c r="R37" s="75">
        <v>90.613006949486561</v>
      </c>
      <c r="S37" s="75">
        <v>87.907268170426065</v>
      </c>
      <c r="T37" s="75">
        <v>93.282505666597984</v>
      </c>
      <c r="U37" s="75"/>
      <c r="V37" s="75">
        <v>94.94960806270997</v>
      </c>
      <c r="W37" s="75">
        <v>93.414410279944931</v>
      </c>
      <c r="X37" s="75">
        <v>96.412948381452324</v>
      </c>
      <c r="Y37" s="75"/>
      <c r="Z37" s="75">
        <v>100</v>
      </c>
      <c r="AA37" s="75">
        <v>100</v>
      </c>
      <c r="AB37" s="75">
        <v>100</v>
      </c>
    </row>
    <row r="38" spans="1:28" x14ac:dyDescent="0.35">
      <c r="A38" s="119" t="s">
        <v>271</v>
      </c>
      <c r="B38" s="63">
        <v>93.020560747663552</v>
      </c>
      <c r="C38" s="63">
        <v>91.382840126558719</v>
      </c>
      <c r="D38" s="63">
        <v>94.672423502909709</v>
      </c>
      <c r="E38" s="63"/>
      <c r="F38" s="63">
        <v>93.088880031885211</v>
      </c>
      <c r="G38" s="63">
        <v>91.89564680456931</v>
      </c>
      <c r="H38" s="63">
        <v>94.362947090819176</v>
      </c>
      <c r="I38" s="63"/>
      <c r="J38" s="63">
        <v>93.157446808510642</v>
      </c>
      <c r="K38" s="63">
        <v>91.658137154554765</v>
      </c>
      <c r="L38" s="63">
        <v>94.650135869565219</v>
      </c>
      <c r="M38" s="63"/>
      <c r="N38" s="63">
        <v>93.490253769768287</v>
      </c>
      <c r="O38" s="63">
        <v>92.07848837209302</v>
      </c>
      <c r="P38" s="63">
        <v>94.936708860759495</v>
      </c>
      <c r="Q38" s="63"/>
      <c r="R38" s="63">
        <v>90.479697033452553</v>
      </c>
      <c r="S38" s="63">
        <v>87.753807106598984</v>
      </c>
      <c r="T38" s="63">
        <v>93.177061532021767</v>
      </c>
      <c r="U38" s="63"/>
      <c r="V38" s="63">
        <v>94.899693981638904</v>
      </c>
      <c r="W38" s="63">
        <v>93.337992080130448</v>
      </c>
      <c r="X38" s="63">
        <v>96.379690949227367</v>
      </c>
      <c r="Y38" s="63"/>
      <c r="Z38" s="63" t="s">
        <v>276</v>
      </c>
      <c r="AA38" s="63" t="s">
        <v>276</v>
      </c>
      <c r="AB38" s="63" t="s">
        <v>276</v>
      </c>
    </row>
    <row r="39" spans="1:28" x14ac:dyDescent="0.35">
      <c r="A39" s="119" t="s">
        <v>272</v>
      </c>
      <c r="B39" s="63">
        <v>99.586349534643233</v>
      </c>
      <c r="C39" s="63">
        <v>99.387755102040813</v>
      </c>
      <c r="D39" s="63">
        <v>99.790356394129972</v>
      </c>
      <c r="E39" s="63"/>
      <c r="F39" s="63">
        <v>99.633699633699635</v>
      </c>
      <c r="G39" s="63">
        <v>99.264705882352942</v>
      </c>
      <c r="H39" s="63">
        <v>100</v>
      </c>
      <c r="I39" s="63"/>
      <c r="J39" s="63">
        <v>100</v>
      </c>
      <c r="K39" s="63">
        <v>100</v>
      </c>
      <c r="L39" s="63">
        <v>100</v>
      </c>
      <c r="M39" s="63"/>
      <c r="N39" s="63">
        <v>99.038461538461547</v>
      </c>
      <c r="O39" s="63">
        <v>99.090909090909093</v>
      </c>
      <c r="P39" s="63">
        <v>98.979591836734699</v>
      </c>
      <c r="Q39" s="63"/>
      <c r="R39" s="63">
        <v>100</v>
      </c>
      <c r="S39" s="63">
        <v>100</v>
      </c>
      <c r="T39" s="63">
        <v>100</v>
      </c>
      <c r="U39" s="63"/>
      <c r="V39" s="63">
        <v>99.065420560747668</v>
      </c>
      <c r="W39" s="63">
        <v>98.461538461538467</v>
      </c>
      <c r="X39" s="63">
        <v>100</v>
      </c>
      <c r="Y39" s="63"/>
      <c r="Z39" s="63">
        <v>100</v>
      </c>
      <c r="AA39" s="63">
        <v>100</v>
      </c>
      <c r="AB39" s="63">
        <v>100</v>
      </c>
    </row>
    <row r="40" spans="1:28" ht="15" thickBot="1" x14ac:dyDescent="0.4">
      <c r="A40" s="121" t="s">
        <v>273</v>
      </c>
      <c r="B40" s="64" t="s">
        <v>276</v>
      </c>
      <c r="C40" s="64" t="s">
        <v>276</v>
      </c>
      <c r="D40" s="64" t="s">
        <v>276</v>
      </c>
      <c r="E40" s="66"/>
      <c r="F40" s="64" t="s">
        <v>276</v>
      </c>
      <c r="G40" s="64" t="s">
        <v>276</v>
      </c>
      <c r="H40" s="64" t="s">
        <v>276</v>
      </c>
      <c r="I40" s="66"/>
      <c r="J40" s="64" t="s">
        <v>276</v>
      </c>
      <c r="K40" s="64" t="s">
        <v>276</v>
      </c>
      <c r="L40" s="64" t="s">
        <v>276</v>
      </c>
      <c r="M40" s="66"/>
      <c r="N40" s="64" t="s">
        <v>276</v>
      </c>
      <c r="O40" s="64" t="s">
        <v>276</v>
      </c>
      <c r="P40" s="64" t="s">
        <v>276</v>
      </c>
      <c r="Q40" s="66"/>
      <c r="R40" s="64" t="s">
        <v>276</v>
      </c>
      <c r="S40" s="64" t="s">
        <v>276</v>
      </c>
      <c r="T40" s="64" t="s">
        <v>276</v>
      </c>
      <c r="U40" s="66"/>
      <c r="V40" s="64" t="s">
        <v>276</v>
      </c>
      <c r="W40" s="64" t="s">
        <v>276</v>
      </c>
      <c r="X40" s="64" t="s">
        <v>276</v>
      </c>
      <c r="Y40" s="66"/>
      <c r="Z40" s="64" t="s">
        <v>276</v>
      </c>
      <c r="AA40" s="64" t="s">
        <v>276</v>
      </c>
      <c r="AB40" s="64" t="s">
        <v>276</v>
      </c>
    </row>
    <row r="41" spans="1:28" x14ac:dyDescent="0.35">
      <c r="A41" t="s">
        <v>341</v>
      </c>
    </row>
  </sheetData>
  <mergeCells count="13">
    <mergeCell ref="R6:T6"/>
    <mergeCell ref="V6:X6"/>
    <mergeCell ref="Z6:AB6"/>
    <mergeCell ref="A6:A7"/>
    <mergeCell ref="B6:D6"/>
    <mergeCell ref="F6:H6"/>
    <mergeCell ref="J6:L6"/>
    <mergeCell ref="N6:P6"/>
    <mergeCell ref="A1:AB1"/>
    <mergeCell ref="A2:AB2"/>
    <mergeCell ref="AD2:AD3"/>
    <mergeCell ref="A3:AB3"/>
    <mergeCell ref="A4:AB4"/>
  </mergeCells>
  <hyperlinks>
    <hyperlink ref="AD2" location="INDICE!A1" display="INDICE" xr:uid="{A9A6540A-2971-4681-AE8E-FE0BA56492D7}"/>
    <hyperlink ref="AD2:AD3" location="CONTENIDO!A1" display="Contenido" xr:uid="{1AF26DF8-3050-4461-894B-B36343AD28B7}"/>
  </hyperlinks>
  <pageMargins left="0.7" right="0.7" top="0.75" bottom="0.75" header="0.3" footer="0.3"/>
  <pageSetup paperSize="9" scale="63" orientation="landscape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1A404-F070-4030-AE85-A6A27B630176}">
  <sheetPr>
    <tabColor rgb="FFF2DAB1"/>
    <pageSetUpPr fitToPage="1"/>
  </sheetPr>
  <dimension ref="A1:AE41"/>
  <sheetViews>
    <sheetView showGridLines="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A8" sqref="A8:XFD8"/>
    </sheetView>
  </sheetViews>
  <sheetFormatPr baseColWidth="10" defaultColWidth="11.453125" defaultRowHeight="14.5" x14ac:dyDescent="0.35"/>
  <cols>
    <col min="1" max="1" width="18.54296875" customWidth="1"/>
    <col min="2" max="4" width="8.453125" customWidth="1"/>
    <col min="5" max="5" width="1.1796875" customWidth="1"/>
    <col min="6" max="8" width="8.453125" customWidth="1"/>
    <col min="9" max="9" width="1.453125" customWidth="1"/>
    <col min="10" max="12" width="8.453125" customWidth="1"/>
    <col min="13" max="13" width="1.54296875" customWidth="1"/>
    <col min="14" max="16" width="8.453125" customWidth="1"/>
    <col min="17" max="17" width="1.54296875" customWidth="1"/>
    <col min="18" max="20" width="8.453125" customWidth="1"/>
    <col min="21" max="21" width="1.54296875" customWidth="1"/>
    <col min="22" max="24" width="8.453125" customWidth="1"/>
    <col min="25" max="25" width="1.453125" customWidth="1"/>
    <col min="26" max="28" width="8.453125" customWidth="1"/>
  </cols>
  <sheetData>
    <row r="1" spans="1:31" x14ac:dyDescent="0.35">
      <c r="A1" s="230" t="s">
        <v>357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131"/>
      <c r="AD1" s="36"/>
      <c r="AE1" s="36"/>
    </row>
    <row r="2" spans="1:31" ht="14.5" customHeight="1" x14ac:dyDescent="0.35">
      <c r="A2" s="231" t="s">
        <v>358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C2" s="131"/>
      <c r="AD2" s="222" t="s">
        <v>1</v>
      </c>
      <c r="AE2" s="36"/>
    </row>
    <row r="3" spans="1:31" ht="14.5" customHeight="1" x14ac:dyDescent="0.35">
      <c r="A3" s="230" t="s">
        <v>266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C3" s="131"/>
      <c r="AD3" s="222"/>
      <c r="AE3" s="36"/>
    </row>
    <row r="4" spans="1:31" x14ac:dyDescent="0.35">
      <c r="A4" s="231" t="s">
        <v>267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36"/>
      <c r="AD4" s="36"/>
      <c r="AE4" s="36"/>
    </row>
    <row r="5" spans="1:31" x14ac:dyDescent="0.35">
      <c r="A5" s="13"/>
      <c r="B5" s="14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36"/>
      <c r="AD5" s="36"/>
      <c r="AE5" s="36"/>
    </row>
    <row r="6" spans="1:31" x14ac:dyDescent="0.35">
      <c r="A6" s="232" t="s">
        <v>268</v>
      </c>
      <c r="B6" s="229" t="s">
        <v>214</v>
      </c>
      <c r="C6" s="229"/>
      <c r="D6" s="229"/>
      <c r="E6" s="16"/>
      <c r="F6" s="229" t="s">
        <v>242</v>
      </c>
      <c r="G6" s="229"/>
      <c r="H6" s="229"/>
      <c r="I6" s="16"/>
      <c r="J6" s="229" t="s">
        <v>243</v>
      </c>
      <c r="K6" s="229"/>
      <c r="L6" s="229"/>
      <c r="M6" s="16"/>
      <c r="N6" s="229" t="s">
        <v>244</v>
      </c>
      <c r="O6" s="229"/>
      <c r="P6" s="229"/>
      <c r="Q6" s="16"/>
      <c r="R6" s="229" t="s">
        <v>246</v>
      </c>
      <c r="S6" s="229"/>
      <c r="T6" s="229"/>
      <c r="U6" s="16"/>
      <c r="V6" s="229" t="s">
        <v>247</v>
      </c>
      <c r="W6" s="229"/>
      <c r="X6" s="229"/>
      <c r="Y6" s="16"/>
      <c r="Z6" s="229" t="s">
        <v>248</v>
      </c>
      <c r="AA6" s="229"/>
      <c r="AB6" s="229"/>
      <c r="AC6" s="36"/>
      <c r="AD6" s="36"/>
      <c r="AE6" s="36"/>
    </row>
    <row r="7" spans="1:31" x14ac:dyDescent="0.35">
      <c r="A7" s="232"/>
      <c r="B7" s="17" t="s">
        <v>214</v>
      </c>
      <c r="C7" s="17" t="s">
        <v>269</v>
      </c>
      <c r="D7" s="17" t="s">
        <v>270</v>
      </c>
      <c r="E7" s="16"/>
      <c r="F7" s="17" t="s">
        <v>214</v>
      </c>
      <c r="G7" s="17" t="s">
        <v>269</v>
      </c>
      <c r="H7" s="17" t="s">
        <v>270</v>
      </c>
      <c r="I7" s="16"/>
      <c r="J7" s="17" t="s">
        <v>214</v>
      </c>
      <c r="K7" s="17" t="s">
        <v>269</v>
      </c>
      <c r="L7" s="17" t="s">
        <v>270</v>
      </c>
      <c r="M7" s="16"/>
      <c r="N7" s="17" t="s">
        <v>214</v>
      </c>
      <c r="O7" s="17" t="s">
        <v>269</v>
      </c>
      <c r="P7" s="17" t="s">
        <v>270</v>
      </c>
      <c r="Q7" s="16"/>
      <c r="R7" s="17" t="s">
        <v>214</v>
      </c>
      <c r="S7" s="17" t="s">
        <v>269</v>
      </c>
      <c r="T7" s="17" t="s">
        <v>270</v>
      </c>
      <c r="U7" s="16"/>
      <c r="V7" s="17" t="s">
        <v>214</v>
      </c>
      <c r="W7" s="17" t="s">
        <v>269</v>
      </c>
      <c r="X7" s="17" t="s">
        <v>270</v>
      </c>
      <c r="Y7" s="16"/>
      <c r="Z7" s="17" t="s">
        <v>214</v>
      </c>
      <c r="AA7" s="17" t="s">
        <v>269</v>
      </c>
      <c r="AB7" s="17" t="s">
        <v>270</v>
      </c>
      <c r="AC7" s="36"/>
      <c r="AD7" s="36"/>
      <c r="AE7" s="36"/>
    </row>
    <row r="8" spans="1:31" x14ac:dyDescent="0.35">
      <c r="A8" s="197" t="s">
        <v>231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197"/>
      <c r="AA8" s="197"/>
      <c r="AB8" s="197"/>
      <c r="AC8" s="36"/>
      <c r="AD8" s="36"/>
      <c r="AE8" s="36"/>
    </row>
    <row r="9" spans="1:31" x14ac:dyDescent="0.35">
      <c r="A9" s="18" t="s">
        <v>232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36"/>
      <c r="AD9" s="36"/>
      <c r="AE9" s="36"/>
    </row>
    <row r="10" spans="1:31" s="22" customFormat="1" x14ac:dyDescent="0.35">
      <c r="A10" s="19" t="s">
        <v>214</v>
      </c>
      <c r="B10" s="101">
        <f>SUM(B11:B13)</f>
        <v>20248</v>
      </c>
      <c r="C10" s="101">
        <f t="shared" ref="C10:AA10" si="0">SUM(C11:C13)</f>
        <v>11702</v>
      </c>
      <c r="D10" s="101">
        <f t="shared" si="0"/>
        <v>8546</v>
      </c>
      <c r="E10" s="101"/>
      <c r="F10" s="101">
        <f t="shared" si="0"/>
        <v>5362</v>
      </c>
      <c r="G10" s="101">
        <f t="shared" si="0"/>
        <v>3006</v>
      </c>
      <c r="H10" s="101">
        <f t="shared" si="0"/>
        <v>2356</v>
      </c>
      <c r="I10" s="101"/>
      <c r="J10" s="101">
        <f t="shared" si="0"/>
        <v>4613</v>
      </c>
      <c r="K10" s="101">
        <f t="shared" si="0"/>
        <v>2629</v>
      </c>
      <c r="L10" s="101">
        <f t="shared" si="0"/>
        <v>1984</v>
      </c>
      <c r="M10" s="101"/>
      <c r="N10" s="101">
        <f t="shared" si="0"/>
        <v>3868</v>
      </c>
      <c r="O10" s="101">
        <f t="shared" si="0"/>
        <v>2277</v>
      </c>
      <c r="P10" s="101">
        <f t="shared" si="0"/>
        <v>1591</v>
      </c>
      <c r="Q10" s="101"/>
      <c r="R10" s="101">
        <f t="shared" si="0"/>
        <v>4405</v>
      </c>
      <c r="S10" s="101">
        <f t="shared" si="0"/>
        <v>2591</v>
      </c>
      <c r="T10" s="101">
        <f t="shared" si="0"/>
        <v>1814</v>
      </c>
      <c r="U10" s="101"/>
      <c r="V10" s="101">
        <f t="shared" si="0"/>
        <v>1998</v>
      </c>
      <c r="W10" s="101">
        <f t="shared" si="0"/>
        <v>1197</v>
      </c>
      <c r="X10" s="101">
        <f t="shared" si="0"/>
        <v>801</v>
      </c>
      <c r="Y10" s="101"/>
      <c r="Z10" s="101">
        <f t="shared" si="0"/>
        <v>2</v>
      </c>
      <c r="AA10" s="101">
        <f t="shared" si="0"/>
        <v>2</v>
      </c>
      <c r="AB10" s="101" t="s">
        <v>276</v>
      </c>
    </row>
    <row r="11" spans="1:31" x14ac:dyDescent="0.35">
      <c r="A11" s="20" t="s">
        <v>271</v>
      </c>
      <c r="B11" s="102">
        <f>+F11+J11+N11+R11+V11+Z11</f>
        <v>19855</v>
      </c>
      <c r="C11" s="102">
        <f t="shared" ref="C11:C16" si="1">+G11+K11+O11+S11+W11+AA11</f>
        <v>11488</v>
      </c>
      <c r="D11" s="102">
        <f>+H11+L11+P11+T11+X11</f>
        <v>8367</v>
      </c>
      <c r="E11" s="102"/>
      <c r="F11" s="102">
        <v>5260</v>
      </c>
      <c r="G11" s="102">
        <v>2952</v>
      </c>
      <c r="H11" s="102">
        <v>2308</v>
      </c>
      <c r="I11" s="102"/>
      <c r="J11" s="102">
        <v>4517</v>
      </c>
      <c r="K11" s="102">
        <v>2577</v>
      </c>
      <c r="L11" s="102">
        <v>1940</v>
      </c>
      <c r="M11" s="102"/>
      <c r="N11" s="102">
        <v>3767</v>
      </c>
      <c r="O11" s="102">
        <v>2224</v>
      </c>
      <c r="P11" s="102">
        <v>1543</v>
      </c>
      <c r="Q11" s="102"/>
      <c r="R11" s="102">
        <v>4334</v>
      </c>
      <c r="S11" s="102">
        <v>2551</v>
      </c>
      <c r="T11" s="102">
        <v>1783</v>
      </c>
      <c r="U11" s="102"/>
      <c r="V11" s="102">
        <v>1975</v>
      </c>
      <c r="W11" s="102">
        <v>1182</v>
      </c>
      <c r="X11" s="102">
        <v>793</v>
      </c>
      <c r="Y11" s="102"/>
      <c r="Z11" s="102">
        <v>2</v>
      </c>
      <c r="AA11" s="102">
        <v>2</v>
      </c>
      <c r="AB11" s="102" t="s">
        <v>276</v>
      </c>
    </row>
    <row r="12" spans="1:31" x14ac:dyDescent="0.35">
      <c r="A12" s="20" t="s">
        <v>272</v>
      </c>
      <c r="B12" s="102">
        <f>+F12+J12+N12+R12+V12</f>
        <v>265</v>
      </c>
      <c r="C12" s="102">
        <f>+G12+K12+O12+S12+W12</f>
        <v>150</v>
      </c>
      <c r="D12" s="102">
        <f>+H12+L12+P12+T12+X12</f>
        <v>115</v>
      </c>
      <c r="E12" s="102"/>
      <c r="F12" s="102">
        <v>63</v>
      </c>
      <c r="G12" s="102">
        <v>32</v>
      </c>
      <c r="H12" s="102">
        <v>31</v>
      </c>
      <c r="I12" s="102"/>
      <c r="J12" s="102">
        <v>69</v>
      </c>
      <c r="K12" s="102">
        <v>39</v>
      </c>
      <c r="L12" s="102">
        <v>30</v>
      </c>
      <c r="M12" s="102"/>
      <c r="N12" s="102">
        <v>63</v>
      </c>
      <c r="O12" s="102">
        <v>35</v>
      </c>
      <c r="P12" s="102">
        <v>28</v>
      </c>
      <c r="Q12" s="102"/>
      <c r="R12" s="102">
        <v>51</v>
      </c>
      <c r="S12" s="102">
        <v>30</v>
      </c>
      <c r="T12" s="102">
        <v>21</v>
      </c>
      <c r="U12" s="102"/>
      <c r="V12" s="102">
        <v>19</v>
      </c>
      <c r="W12" s="102">
        <v>14</v>
      </c>
      <c r="X12" s="102">
        <v>5</v>
      </c>
      <c r="Y12" s="102"/>
      <c r="Z12" s="102" t="s">
        <v>276</v>
      </c>
      <c r="AA12" s="102" t="s">
        <v>276</v>
      </c>
      <c r="AB12" s="102" t="s">
        <v>276</v>
      </c>
    </row>
    <row r="13" spans="1:31" x14ac:dyDescent="0.35">
      <c r="A13" s="20" t="s">
        <v>273</v>
      </c>
      <c r="B13" s="102">
        <f>+F13+J13+N13+R13+V13</f>
        <v>128</v>
      </c>
      <c r="C13" s="102">
        <f>+G13+K13+O13+S13+W13</f>
        <v>64</v>
      </c>
      <c r="D13" s="102">
        <f>+H13+L13+P13+T13+X13</f>
        <v>64</v>
      </c>
      <c r="E13" s="102"/>
      <c r="F13" s="102">
        <v>39</v>
      </c>
      <c r="G13" s="102">
        <v>22</v>
      </c>
      <c r="H13" s="102">
        <v>17</v>
      </c>
      <c r="I13" s="102"/>
      <c r="J13" s="102">
        <v>27</v>
      </c>
      <c r="K13" s="102">
        <v>13</v>
      </c>
      <c r="L13" s="102">
        <v>14</v>
      </c>
      <c r="M13" s="102"/>
      <c r="N13" s="102">
        <v>38</v>
      </c>
      <c r="O13" s="102">
        <v>18</v>
      </c>
      <c r="P13" s="102">
        <v>20</v>
      </c>
      <c r="Q13" s="102"/>
      <c r="R13" s="102">
        <v>20</v>
      </c>
      <c r="S13" s="102">
        <v>10</v>
      </c>
      <c r="T13" s="102">
        <v>10</v>
      </c>
      <c r="U13" s="102"/>
      <c r="V13" s="102">
        <v>4</v>
      </c>
      <c r="W13" s="102">
        <v>1</v>
      </c>
      <c r="X13" s="102">
        <v>3</v>
      </c>
      <c r="Y13" s="102"/>
      <c r="Z13" s="102" t="s">
        <v>276</v>
      </c>
      <c r="AA13" s="102" t="s">
        <v>276</v>
      </c>
      <c r="AB13" s="102" t="s">
        <v>276</v>
      </c>
    </row>
    <row r="14" spans="1:31" x14ac:dyDescent="0.35">
      <c r="A14" s="18" t="s">
        <v>274</v>
      </c>
      <c r="B14" s="102"/>
      <c r="C14" s="102"/>
      <c r="D14" s="102"/>
      <c r="E14" s="102"/>
      <c r="F14" s="102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</row>
    <row r="15" spans="1:31" s="22" customFormat="1" x14ac:dyDescent="0.35">
      <c r="A15" s="19" t="s">
        <v>214</v>
      </c>
      <c r="B15" s="101">
        <f>SUM(B16:B18)</f>
        <v>16510</v>
      </c>
      <c r="C15" s="101">
        <f t="shared" ref="C15:AA15" si="2">SUM(C16:C18)</f>
        <v>9384</v>
      </c>
      <c r="D15" s="101">
        <f t="shared" si="2"/>
        <v>7126</v>
      </c>
      <c r="E15" s="101"/>
      <c r="F15" s="101">
        <f t="shared" si="2"/>
        <v>4494</v>
      </c>
      <c r="G15" s="101">
        <f t="shared" si="2"/>
        <v>2480</v>
      </c>
      <c r="H15" s="101">
        <f t="shared" si="2"/>
        <v>2014</v>
      </c>
      <c r="I15" s="101"/>
      <c r="J15" s="101">
        <f t="shared" si="2"/>
        <v>3809</v>
      </c>
      <c r="K15" s="101">
        <f t="shared" si="2"/>
        <v>2140</v>
      </c>
      <c r="L15" s="101">
        <f t="shared" si="2"/>
        <v>1669</v>
      </c>
      <c r="M15" s="101"/>
      <c r="N15" s="101">
        <f t="shared" si="2"/>
        <v>3158</v>
      </c>
      <c r="O15" s="101">
        <f t="shared" si="2"/>
        <v>1840</v>
      </c>
      <c r="P15" s="101">
        <f t="shared" si="2"/>
        <v>1318</v>
      </c>
      <c r="Q15" s="101"/>
      <c r="R15" s="101">
        <f t="shared" si="2"/>
        <v>3500</v>
      </c>
      <c r="S15" s="101">
        <f t="shared" si="2"/>
        <v>2012</v>
      </c>
      <c r="T15" s="101">
        <f t="shared" si="2"/>
        <v>1488</v>
      </c>
      <c r="U15" s="101"/>
      <c r="V15" s="101">
        <f t="shared" si="2"/>
        <v>1547</v>
      </c>
      <c r="W15" s="101">
        <f t="shared" si="2"/>
        <v>910</v>
      </c>
      <c r="X15" s="101">
        <f t="shared" si="2"/>
        <v>637</v>
      </c>
      <c r="Y15" s="101"/>
      <c r="Z15" s="101">
        <f t="shared" si="2"/>
        <v>2</v>
      </c>
      <c r="AA15" s="101">
        <f t="shared" si="2"/>
        <v>2</v>
      </c>
      <c r="AB15" s="101" t="s">
        <v>276</v>
      </c>
    </row>
    <row r="16" spans="1:31" x14ac:dyDescent="0.35">
      <c r="A16" s="20" t="s">
        <v>271</v>
      </c>
      <c r="B16" s="102">
        <f t="shared" ref="B16" si="3">+F16+J16+N16+R16+V16+Z16</f>
        <v>16121</v>
      </c>
      <c r="C16" s="102">
        <f t="shared" si="1"/>
        <v>9173</v>
      </c>
      <c r="D16" s="102">
        <f>+H16+L16+P16+T16+X16</f>
        <v>6948</v>
      </c>
      <c r="E16" s="102"/>
      <c r="F16" s="102">
        <v>4393</v>
      </c>
      <c r="G16" s="102">
        <v>2427</v>
      </c>
      <c r="H16" s="102">
        <v>1966</v>
      </c>
      <c r="I16" s="102"/>
      <c r="J16" s="102">
        <v>3713</v>
      </c>
      <c r="K16" s="102">
        <v>2088</v>
      </c>
      <c r="L16" s="102">
        <v>1625</v>
      </c>
      <c r="M16" s="102"/>
      <c r="N16" s="102">
        <v>3059</v>
      </c>
      <c r="O16" s="102">
        <v>1788</v>
      </c>
      <c r="P16" s="102">
        <v>1271</v>
      </c>
      <c r="Q16" s="102"/>
      <c r="R16" s="102">
        <v>3429</v>
      </c>
      <c r="S16" s="102">
        <v>1972</v>
      </c>
      <c r="T16" s="102">
        <v>1457</v>
      </c>
      <c r="U16" s="102"/>
      <c r="V16" s="102">
        <v>1525</v>
      </c>
      <c r="W16" s="102">
        <v>896</v>
      </c>
      <c r="X16" s="102">
        <v>629</v>
      </c>
      <c r="Y16" s="102"/>
      <c r="Z16" s="102">
        <v>2</v>
      </c>
      <c r="AA16" s="102">
        <v>2</v>
      </c>
      <c r="AB16" s="102" t="s">
        <v>276</v>
      </c>
    </row>
    <row r="17" spans="1:28" x14ac:dyDescent="0.35">
      <c r="A17" s="20" t="s">
        <v>272</v>
      </c>
      <c r="B17" s="102">
        <f>+F17+J17+N17+R17+V17</f>
        <v>261</v>
      </c>
      <c r="C17" s="102">
        <f>+G17+K17+O17+S17+W17</f>
        <v>147</v>
      </c>
      <c r="D17" s="102">
        <f>+H17+L17+P17+T17+X17</f>
        <v>114</v>
      </c>
      <c r="E17" s="102"/>
      <c r="F17" s="102">
        <v>62</v>
      </c>
      <c r="G17" s="102">
        <v>31</v>
      </c>
      <c r="H17" s="102">
        <v>31</v>
      </c>
      <c r="I17" s="102"/>
      <c r="J17" s="102">
        <v>69</v>
      </c>
      <c r="K17" s="102">
        <v>39</v>
      </c>
      <c r="L17" s="102">
        <v>30</v>
      </c>
      <c r="M17" s="102"/>
      <c r="N17" s="102">
        <v>61</v>
      </c>
      <c r="O17" s="102">
        <v>34</v>
      </c>
      <c r="P17" s="102">
        <v>27</v>
      </c>
      <c r="Q17" s="102"/>
      <c r="R17" s="102">
        <v>51</v>
      </c>
      <c r="S17" s="102">
        <v>30</v>
      </c>
      <c r="T17" s="102">
        <v>21</v>
      </c>
      <c r="U17" s="102"/>
      <c r="V17" s="102">
        <v>18</v>
      </c>
      <c r="W17" s="102">
        <v>13</v>
      </c>
      <c r="X17" s="102">
        <v>5</v>
      </c>
      <c r="Y17" s="102"/>
      <c r="Z17" s="102" t="s">
        <v>276</v>
      </c>
      <c r="AA17" s="102" t="s">
        <v>276</v>
      </c>
      <c r="AB17" s="102" t="s">
        <v>276</v>
      </c>
    </row>
    <row r="18" spans="1:28" x14ac:dyDescent="0.35">
      <c r="A18" s="20" t="s">
        <v>273</v>
      </c>
      <c r="B18" s="102">
        <f>+F18+J18+N18+R18+V18</f>
        <v>128</v>
      </c>
      <c r="C18" s="102">
        <f>+G18+K18+O18+S18+W18</f>
        <v>64</v>
      </c>
      <c r="D18" s="102">
        <f>+H18+L18+P18+T18+X18</f>
        <v>64</v>
      </c>
      <c r="E18" s="102"/>
      <c r="F18" s="102">
        <v>39</v>
      </c>
      <c r="G18" s="102">
        <v>22</v>
      </c>
      <c r="H18" s="102">
        <v>17</v>
      </c>
      <c r="I18" s="102"/>
      <c r="J18" s="102">
        <v>27</v>
      </c>
      <c r="K18" s="102">
        <v>13</v>
      </c>
      <c r="L18" s="102">
        <v>14</v>
      </c>
      <c r="M18" s="102"/>
      <c r="N18" s="102">
        <v>38</v>
      </c>
      <c r="O18" s="102">
        <v>18</v>
      </c>
      <c r="P18" s="102">
        <v>20</v>
      </c>
      <c r="Q18" s="102"/>
      <c r="R18" s="102">
        <v>20</v>
      </c>
      <c r="S18" s="102">
        <v>10</v>
      </c>
      <c r="T18" s="102">
        <v>10</v>
      </c>
      <c r="U18" s="102"/>
      <c r="V18" s="102">
        <v>4</v>
      </c>
      <c r="W18" s="102">
        <v>1</v>
      </c>
      <c r="X18" s="102">
        <v>3</v>
      </c>
      <c r="Y18" s="102"/>
      <c r="Z18" s="102" t="s">
        <v>276</v>
      </c>
      <c r="AA18" s="102" t="s">
        <v>276</v>
      </c>
      <c r="AB18" s="102" t="s">
        <v>276</v>
      </c>
    </row>
    <row r="19" spans="1:28" x14ac:dyDescent="0.35">
      <c r="A19" s="18" t="s">
        <v>275</v>
      </c>
      <c r="B19" s="102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</row>
    <row r="20" spans="1:28" s="22" customFormat="1" x14ac:dyDescent="0.35">
      <c r="A20" s="21" t="s">
        <v>214</v>
      </c>
      <c r="B20" s="101">
        <f>SUM(B21:B23)</f>
        <v>3738</v>
      </c>
      <c r="C20" s="101">
        <f t="shared" ref="C20:X20" si="4">SUM(C21:C23)</f>
        <v>2318</v>
      </c>
      <c r="D20" s="101">
        <f t="shared" si="4"/>
        <v>1420</v>
      </c>
      <c r="E20" s="101"/>
      <c r="F20" s="101">
        <f t="shared" si="4"/>
        <v>868</v>
      </c>
      <c r="G20" s="101">
        <f t="shared" si="4"/>
        <v>526</v>
      </c>
      <c r="H20" s="101">
        <f t="shared" si="4"/>
        <v>342</v>
      </c>
      <c r="I20" s="101"/>
      <c r="J20" s="101">
        <f t="shared" si="4"/>
        <v>804</v>
      </c>
      <c r="K20" s="101">
        <f t="shared" si="4"/>
        <v>489</v>
      </c>
      <c r="L20" s="101">
        <f t="shared" si="4"/>
        <v>315</v>
      </c>
      <c r="M20" s="101"/>
      <c r="N20" s="101">
        <f t="shared" si="4"/>
        <v>710</v>
      </c>
      <c r="O20" s="101">
        <f t="shared" si="4"/>
        <v>437</v>
      </c>
      <c r="P20" s="101">
        <f t="shared" si="4"/>
        <v>273</v>
      </c>
      <c r="Q20" s="101"/>
      <c r="R20" s="101">
        <f t="shared" si="4"/>
        <v>905</v>
      </c>
      <c r="S20" s="101">
        <f t="shared" si="4"/>
        <v>579</v>
      </c>
      <c r="T20" s="101">
        <f t="shared" si="4"/>
        <v>326</v>
      </c>
      <c r="U20" s="101"/>
      <c r="V20" s="101">
        <f t="shared" si="4"/>
        <v>451</v>
      </c>
      <c r="W20" s="101">
        <f t="shared" si="4"/>
        <v>287</v>
      </c>
      <c r="X20" s="101">
        <f t="shared" si="4"/>
        <v>164</v>
      </c>
      <c r="Y20" s="101"/>
      <c r="Z20" s="101" t="s">
        <v>276</v>
      </c>
      <c r="AA20" s="101" t="s">
        <v>276</v>
      </c>
      <c r="AB20" s="101" t="s">
        <v>276</v>
      </c>
    </row>
    <row r="21" spans="1:28" x14ac:dyDescent="0.35">
      <c r="A21" s="20" t="s">
        <v>271</v>
      </c>
      <c r="B21" s="102">
        <f>+F21+J21+N21+R21+V21</f>
        <v>3734</v>
      </c>
      <c r="C21" s="102">
        <f>+G21+K21+O21+S21+W21</f>
        <v>2315</v>
      </c>
      <c r="D21" s="102">
        <f>+H21+L21+P21+T21+X21</f>
        <v>1419</v>
      </c>
      <c r="E21" s="102"/>
      <c r="F21" s="102">
        <v>867</v>
      </c>
      <c r="G21" s="102">
        <v>525</v>
      </c>
      <c r="H21" s="102">
        <v>342</v>
      </c>
      <c r="I21" s="102">
        <v>0</v>
      </c>
      <c r="J21" s="102">
        <v>804</v>
      </c>
      <c r="K21" s="102">
        <v>489</v>
      </c>
      <c r="L21" s="102">
        <v>315</v>
      </c>
      <c r="M21" s="102">
        <v>0</v>
      </c>
      <c r="N21" s="102">
        <v>708</v>
      </c>
      <c r="O21" s="102">
        <v>436</v>
      </c>
      <c r="P21" s="102">
        <v>272</v>
      </c>
      <c r="Q21" s="102">
        <v>0</v>
      </c>
      <c r="R21" s="102">
        <v>905</v>
      </c>
      <c r="S21" s="102">
        <v>579</v>
      </c>
      <c r="T21" s="102">
        <v>326</v>
      </c>
      <c r="U21" s="102">
        <v>0</v>
      </c>
      <c r="V21" s="102">
        <v>450</v>
      </c>
      <c r="W21" s="102">
        <v>286</v>
      </c>
      <c r="X21" s="102">
        <v>164</v>
      </c>
      <c r="Y21" s="102">
        <v>0</v>
      </c>
      <c r="Z21" s="102" t="s">
        <v>276</v>
      </c>
      <c r="AA21" s="102" t="s">
        <v>276</v>
      </c>
      <c r="AB21" s="102" t="s">
        <v>276</v>
      </c>
    </row>
    <row r="22" spans="1:28" x14ac:dyDescent="0.35">
      <c r="A22" s="20" t="s">
        <v>272</v>
      </c>
      <c r="B22" s="102">
        <f>+F22+N22+V22</f>
        <v>4</v>
      </c>
      <c r="C22" s="102">
        <f>+G22+O22+W22</f>
        <v>3</v>
      </c>
      <c r="D22" s="102">
        <f>P22</f>
        <v>1</v>
      </c>
      <c r="E22" s="102"/>
      <c r="F22" s="102">
        <v>1</v>
      </c>
      <c r="G22" s="102">
        <v>1</v>
      </c>
      <c r="H22" s="102" t="s">
        <v>276</v>
      </c>
      <c r="I22" s="102"/>
      <c r="J22" s="102" t="s">
        <v>276</v>
      </c>
      <c r="K22" s="102" t="s">
        <v>276</v>
      </c>
      <c r="L22" s="102" t="s">
        <v>276</v>
      </c>
      <c r="M22" s="102"/>
      <c r="N22" s="102">
        <v>2</v>
      </c>
      <c r="O22" s="102">
        <v>1</v>
      </c>
      <c r="P22" s="102">
        <v>1</v>
      </c>
      <c r="Q22" s="102"/>
      <c r="R22" s="102" t="s">
        <v>276</v>
      </c>
      <c r="S22" s="102" t="s">
        <v>276</v>
      </c>
      <c r="T22" s="102" t="s">
        <v>276</v>
      </c>
      <c r="U22" s="102"/>
      <c r="V22" s="102">
        <v>1</v>
      </c>
      <c r="W22" s="102">
        <v>1</v>
      </c>
      <c r="X22" s="102" t="s">
        <v>276</v>
      </c>
      <c r="Y22" s="102"/>
      <c r="Z22" s="102" t="s">
        <v>276</v>
      </c>
      <c r="AA22" s="102" t="s">
        <v>276</v>
      </c>
      <c r="AB22" s="102" t="s">
        <v>276</v>
      </c>
    </row>
    <row r="23" spans="1:28" x14ac:dyDescent="0.35">
      <c r="A23" s="20" t="s">
        <v>273</v>
      </c>
      <c r="B23" s="102" t="s">
        <v>276</v>
      </c>
      <c r="C23" s="102" t="s">
        <v>276</v>
      </c>
      <c r="D23" s="102" t="s">
        <v>276</v>
      </c>
      <c r="E23" s="102"/>
      <c r="F23" s="102" t="s">
        <v>276</v>
      </c>
      <c r="G23" s="102" t="s">
        <v>276</v>
      </c>
      <c r="H23" s="102" t="s">
        <v>276</v>
      </c>
      <c r="I23" s="102"/>
      <c r="J23" s="102" t="s">
        <v>276</v>
      </c>
      <c r="K23" s="102" t="s">
        <v>276</v>
      </c>
      <c r="L23" s="102" t="s">
        <v>276</v>
      </c>
      <c r="M23" s="102"/>
      <c r="N23" s="102" t="s">
        <v>276</v>
      </c>
      <c r="O23" s="102" t="s">
        <v>276</v>
      </c>
      <c r="P23" s="102" t="s">
        <v>276</v>
      </c>
      <c r="Q23" s="102"/>
      <c r="R23" s="102" t="s">
        <v>276</v>
      </c>
      <c r="S23" s="102" t="s">
        <v>276</v>
      </c>
      <c r="T23" s="102" t="s">
        <v>276</v>
      </c>
      <c r="U23" s="102"/>
      <c r="V23" s="102" t="s">
        <v>276</v>
      </c>
      <c r="W23" s="102" t="s">
        <v>276</v>
      </c>
      <c r="X23" s="102" t="s">
        <v>276</v>
      </c>
      <c r="Y23" s="102"/>
      <c r="Z23" s="102" t="s">
        <v>276</v>
      </c>
      <c r="AA23" s="102" t="s">
        <v>276</v>
      </c>
      <c r="AB23" s="102" t="s">
        <v>276</v>
      </c>
    </row>
    <row r="24" spans="1:28" x14ac:dyDescent="0.35">
      <c r="A24" s="20"/>
      <c r="B24" s="65"/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</row>
    <row r="25" spans="1:28" x14ac:dyDescent="0.35">
      <c r="A25" s="197" t="s">
        <v>237</v>
      </c>
      <c r="B25" s="198"/>
      <c r="C25" s="198"/>
      <c r="D25" s="198"/>
      <c r="E25" s="198"/>
      <c r="F25" s="198"/>
      <c r="G25" s="198"/>
      <c r="H25" s="198"/>
      <c r="I25" s="198"/>
      <c r="J25" s="198"/>
      <c r="K25" s="198"/>
      <c r="L25" s="198"/>
      <c r="M25" s="198"/>
      <c r="N25" s="198"/>
      <c r="O25" s="198"/>
      <c r="P25" s="198"/>
      <c r="Q25" s="198"/>
      <c r="R25" s="198"/>
      <c r="S25" s="198"/>
      <c r="T25" s="198"/>
      <c r="U25" s="198"/>
      <c r="V25" s="198"/>
      <c r="W25" s="198"/>
      <c r="X25" s="198"/>
      <c r="Y25" s="198"/>
      <c r="Z25" s="198"/>
      <c r="AA25" s="198"/>
      <c r="AB25" s="198"/>
    </row>
    <row r="26" spans="1:28" x14ac:dyDescent="0.35">
      <c r="A26" s="18" t="s">
        <v>232</v>
      </c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</row>
    <row r="27" spans="1:28" s="22" customFormat="1" x14ac:dyDescent="0.35">
      <c r="A27" s="19" t="s">
        <v>214</v>
      </c>
      <c r="B27" s="75">
        <v>8.3441165077350394</v>
      </c>
      <c r="C27" s="75">
        <v>9.5657718340254387</v>
      </c>
      <c r="D27" s="75">
        <v>7.10213579323527</v>
      </c>
      <c r="E27" s="75"/>
      <c r="F27" s="75">
        <v>9.4243782406186831</v>
      </c>
      <c r="G27" s="75">
        <v>10.356589147286822</v>
      </c>
      <c r="H27" s="75">
        <v>8.4535342662360957</v>
      </c>
      <c r="I27" s="75"/>
      <c r="J27" s="75">
        <v>8.7100185038329361</v>
      </c>
      <c r="K27" s="75">
        <v>9.8482861959168382</v>
      </c>
      <c r="L27" s="75">
        <v>7.5532036395477213</v>
      </c>
      <c r="M27" s="75"/>
      <c r="N27" s="75">
        <v>7.6519812459198002</v>
      </c>
      <c r="O27" s="75">
        <v>8.8806552262090488</v>
      </c>
      <c r="P27" s="75">
        <v>6.3872495885021472</v>
      </c>
      <c r="Q27" s="75"/>
      <c r="R27" s="75">
        <v>10.256111757857974</v>
      </c>
      <c r="S27" s="75">
        <v>11.998147719379485</v>
      </c>
      <c r="T27" s="75">
        <v>8.4944977756965585</v>
      </c>
      <c r="U27" s="75"/>
      <c r="V27" s="75">
        <v>5.0942097345809643</v>
      </c>
      <c r="W27" s="75">
        <v>6.1902053058902622</v>
      </c>
      <c r="X27" s="75">
        <v>4.0283645141822566</v>
      </c>
      <c r="Y27" s="75"/>
      <c r="Z27" s="75">
        <v>2.3529411764705883</v>
      </c>
      <c r="AA27" s="75">
        <v>5</v>
      </c>
      <c r="AB27" s="75" t="s">
        <v>276</v>
      </c>
    </row>
    <row r="28" spans="1:28" x14ac:dyDescent="0.35">
      <c r="A28" s="20" t="s">
        <v>271</v>
      </c>
      <c r="B28" s="63">
        <v>9.6118934776610008</v>
      </c>
      <c r="C28" s="63">
        <v>11.01406479200023</v>
      </c>
      <c r="D28" s="63">
        <v>8.1817648439333492</v>
      </c>
      <c r="E28" s="63"/>
      <c r="F28" s="63">
        <v>10.815923671656522</v>
      </c>
      <c r="G28" s="63">
        <v>11.886450573786995</v>
      </c>
      <c r="H28" s="63">
        <v>9.6987015169979411</v>
      </c>
      <c r="I28" s="63"/>
      <c r="J28" s="63">
        <v>9.9849683894071362</v>
      </c>
      <c r="K28" s="63">
        <v>11.282343154853116</v>
      </c>
      <c r="L28" s="63">
        <v>8.6618743581729696</v>
      </c>
      <c r="M28" s="63"/>
      <c r="N28" s="63">
        <v>8.721118673889892</v>
      </c>
      <c r="O28" s="63">
        <v>10.110469609492204</v>
      </c>
      <c r="P28" s="63">
        <v>7.2793319809406993</v>
      </c>
      <c r="Q28" s="63"/>
      <c r="R28" s="63">
        <v>11.905612174820757</v>
      </c>
      <c r="S28" s="63">
        <v>13.929234465436277</v>
      </c>
      <c r="T28" s="63">
        <v>9.8568190613079771</v>
      </c>
      <c r="U28" s="63"/>
      <c r="V28" s="63">
        <v>5.9763367325324532</v>
      </c>
      <c r="W28" s="63">
        <v>7.2555398686391257</v>
      </c>
      <c r="X28" s="63">
        <v>4.7326330866555262</v>
      </c>
      <c r="Y28" s="63"/>
      <c r="Z28" s="63">
        <v>3.7735849056603774</v>
      </c>
      <c r="AA28" s="63">
        <v>8</v>
      </c>
      <c r="AB28" s="63" t="s">
        <v>276</v>
      </c>
    </row>
    <row r="29" spans="1:28" x14ac:dyDescent="0.35">
      <c r="A29" s="20" t="s">
        <v>272</v>
      </c>
      <c r="B29" s="63">
        <v>1.0034457949941309</v>
      </c>
      <c r="C29" s="63">
        <v>1.1124295461287452</v>
      </c>
      <c r="D29" s="63">
        <v>0.88974854932301739</v>
      </c>
      <c r="E29" s="63"/>
      <c r="F29" s="63">
        <v>1.0348226018396847</v>
      </c>
      <c r="G29" s="63">
        <v>1.0139416983523446</v>
      </c>
      <c r="H29" s="63">
        <v>1.0572987721691678</v>
      </c>
      <c r="I29" s="63"/>
      <c r="J29" s="63">
        <v>1.2156448202959831</v>
      </c>
      <c r="K29" s="63">
        <v>1.3518197573656845</v>
      </c>
      <c r="L29" s="63">
        <v>1.0748835542816195</v>
      </c>
      <c r="M29" s="63"/>
      <c r="N29" s="63">
        <v>1.1729659281325637</v>
      </c>
      <c r="O29" s="63">
        <v>1.2977382276603633</v>
      </c>
      <c r="P29" s="63">
        <v>1.0471204188481675</v>
      </c>
      <c r="Q29" s="63"/>
      <c r="R29" s="63">
        <v>1.0707537266428722</v>
      </c>
      <c r="S29" s="63">
        <v>1.2254901960784315</v>
      </c>
      <c r="T29" s="63">
        <v>0.90712742980561556</v>
      </c>
      <c r="U29" s="63"/>
      <c r="V29" s="63">
        <v>0.42420183076579593</v>
      </c>
      <c r="W29" s="63">
        <v>0.61322820849759097</v>
      </c>
      <c r="X29" s="63">
        <v>0.22768670309653918</v>
      </c>
      <c r="Y29" s="63"/>
      <c r="Z29" s="63" t="s">
        <v>276</v>
      </c>
      <c r="AA29" s="63" t="s">
        <v>276</v>
      </c>
      <c r="AB29" s="63" t="s">
        <v>276</v>
      </c>
    </row>
    <row r="30" spans="1:28" x14ac:dyDescent="0.35">
      <c r="A30" s="20" t="s">
        <v>273</v>
      </c>
      <c r="B30" s="63">
        <v>1.3214949411521784</v>
      </c>
      <c r="C30" s="63">
        <v>1.408140814081408</v>
      </c>
      <c r="D30" s="63">
        <v>1.244893989496207</v>
      </c>
      <c r="E30" s="63"/>
      <c r="F30" s="63">
        <v>1.7931034482758619</v>
      </c>
      <c r="G30" s="63">
        <v>2.1276595744680851</v>
      </c>
      <c r="H30" s="63">
        <v>1.4899211218229622</v>
      </c>
      <c r="I30" s="63"/>
      <c r="J30" s="63">
        <v>1.318359375</v>
      </c>
      <c r="K30" s="63">
        <v>1.3415892672858616</v>
      </c>
      <c r="L30" s="63">
        <v>1.2974976830398517</v>
      </c>
      <c r="M30" s="63"/>
      <c r="N30" s="63">
        <v>1.9153225806451613</v>
      </c>
      <c r="O30" s="63">
        <v>1.9027484143763214</v>
      </c>
      <c r="P30" s="63">
        <v>1.9267822736030826</v>
      </c>
      <c r="Q30" s="63"/>
      <c r="R30" s="63">
        <v>1.1210762331838564</v>
      </c>
      <c r="S30" s="63">
        <v>1.2004801920768309</v>
      </c>
      <c r="T30" s="63">
        <v>1.0515247108307046</v>
      </c>
      <c r="U30" s="63"/>
      <c r="V30" s="63">
        <v>0.2359882005899705</v>
      </c>
      <c r="W30" s="63">
        <v>0.13106159895150721</v>
      </c>
      <c r="X30" s="63">
        <v>0.32188841201716739</v>
      </c>
      <c r="Y30" s="63"/>
      <c r="Z30" s="63" t="s">
        <v>276</v>
      </c>
      <c r="AA30" s="63" t="s">
        <v>276</v>
      </c>
      <c r="AB30" s="63" t="s">
        <v>276</v>
      </c>
    </row>
    <row r="31" spans="1:28" x14ac:dyDescent="0.35">
      <c r="A31" s="18" t="s">
        <v>274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</row>
    <row r="32" spans="1:28" s="22" customFormat="1" x14ac:dyDescent="0.35">
      <c r="A32" s="19" t="s">
        <v>214</v>
      </c>
      <c r="B32" s="75">
        <v>8.7728154308031563</v>
      </c>
      <c r="C32" s="75">
        <v>9.8802868062794147</v>
      </c>
      <c r="D32" s="75">
        <v>7.644446351563003</v>
      </c>
      <c r="E32" s="75"/>
      <c r="F32" s="75">
        <v>10.195793724618282</v>
      </c>
      <c r="G32" s="75">
        <v>11.065994377760921</v>
      </c>
      <c r="H32" s="75">
        <v>9.2956706360195689</v>
      </c>
      <c r="I32" s="75"/>
      <c r="J32" s="75">
        <v>9.2945511334520869</v>
      </c>
      <c r="K32" s="75">
        <v>10.329182353509026</v>
      </c>
      <c r="L32" s="75">
        <v>8.236687558604352</v>
      </c>
      <c r="M32" s="75"/>
      <c r="N32" s="75">
        <v>8.0020271126314455</v>
      </c>
      <c r="O32" s="75">
        <v>9.1880555278138409</v>
      </c>
      <c r="P32" s="75">
        <v>6.7801841658521527</v>
      </c>
      <c r="Q32" s="75"/>
      <c r="R32" s="75">
        <v>10.507670599537661</v>
      </c>
      <c r="S32" s="75">
        <v>11.97120247515916</v>
      </c>
      <c r="T32" s="75">
        <v>9.0170888377166403</v>
      </c>
      <c r="U32" s="75"/>
      <c r="V32" s="75">
        <v>5.1071275296292633</v>
      </c>
      <c r="W32" s="75">
        <v>6.0751719073369381</v>
      </c>
      <c r="X32" s="75">
        <v>4.160135841170324</v>
      </c>
      <c r="Y32" s="75"/>
      <c r="Z32" s="75">
        <v>2.7777777777777777</v>
      </c>
      <c r="AA32" s="75">
        <v>5.5555555555555554</v>
      </c>
      <c r="AB32" s="75" t="s">
        <v>276</v>
      </c>
    </row>
    <row r="33" spans="1:28" x14ac:dyDescent="0.35">
      <c r="A33" s="20" t="s">
        <v>271</v>
      </c>
      <c r="B33" s="63">
        <v>10.53198925960527</v>
      </c>
      <c r="C33" s="63">
        <v>11.845605516671402</v>
      </c>
      <c r="D33" s="63">
        <v>9.1869520950957959</v>
      </c>
      <c r="E33" s="63"/>
      <c r="F33" s="63">
        <v>12.173358827278522</v>
      </c>
      <c r="G33" s="63">
        <v>13.22111456120281</v>
      </c>
      <c r="H33" s="63">
        <v>11.088550479413424</v>
      </c>
      <c r="I33" s="63"/>
      <c r="J33" s="63">
        <v>11.087553750597229</v>
      </c>
      <c r="K33" s="63">
        <v>12.297544024972023</v>
      </c>
      <c r="L33" s="63">
        <v>9.8431158761887456</v>
      </c>
      <c r="M33" s="63"/>
      <c r="N33" s="63">
        <v>9.4653134476143315</v>
      </c>
      <c r="O33" s="63">
        <v>10.84096283271691</v>
      </c>
      <c r="P33" s="63">
        <v>8.0315955766192726</v>
      </c>
      <c r="Q33" s="63"/>
      <c r="R33" s="63">
        <v>12.74863367661821</v>
      </c>
      <c r="S33" s="63">
        <v>14.514941851906373</v>
      </c>
      <c r="T33" s="63">
        <v>10.94583427240628</v>
      </c>
      <c r="U33" s="63"/>
      <c r="V33" s="63">
        <v>6.2954095112285335</v>
      </c>
      <c r="W33" s="63">
        <v>7.4679113185530914</v>
      </c>
      <c r="X33" s="63">
        <v>5.1447734336659581</v>
      </c>
      <c r="Y33" s="63"/>
      <c r="Z33" s="63">
        <v>3.7735849056603774</v>
      </c>
      <c r="AA33" s="63">
        <v>8</v>
      </c>
      <c r="AB33" s="63" t="s">
        <v>276</v>
      </c>
    </row>
    <row r="34" spans="1:28" x14ac:dyDescent="0.35">
      <c r="A34" s="20" t="s">
        <v>272</v>
      </c>
      <c r="B34" s="63">
        <v>1.0258627466394152</v>
      </c>
      <c r="C34" s="63">
        <v>1.1312913652454979</v>
      </c>
      <c r="D34" s="63">
        <v>0.91580976863753216</v>
      </c>
      <c r="E34" s="63"/>
      <c r="F34" s="63">
        <v>1.0662080825451419</v>
      </c>
      <c r="G34" s="63">
        <v>1.0264900662251655</v>
      </c>
      <c r="H34" s="63">
        <v>1.10912343470483</v>
      </c>
      <c r="I34" s="63"/>
      <c r="J34" s="63">
        <v>1.2672176308539946</v>
      </c>
      <c r="K34" s="63">
        <v>1.407942238267148</v>
      </c>
      <c r="L34" s="63">
        <v>1.1214953271028036</v>
      </c>
      <c r="M34" s="63"/>
      <c r="N34" s="63">
        <v>1.1814836335463879</v>
      </c>
      <c r="O34" s="63">
        <v>1.3142636258214146</v>
      </c>
      <c r="P34" s="63">
        <v>1.048136645962733</v>
      </c>
      <c r="Q34" s="63"/>
      <c r="R34" s="63">
        <v>1.1019878997407089</v>
      </c>
      <c r="S34" s="63">
        <v>1.256281407035176</v>
      </c>
      <c r="T34" s="63">
        <v>0.9375</v>
      </c>
      <c r="U34" s="63"/>
      <c r="V34" s="63">
        <v>0.41171088746569073</v>
      </c>
      <c r="W34" s="63">
        <v>0.58611361587015331</v>
      </c>
      <c r="X34" s="63">
        <v>0.23212627669452179</v>
      </c>
      <c r="Y34" s="63"/>
      <c r="Z34" s="63" t="s">
        <v>276</v>
      </c>
      <c r="AA34" s="63" t="s">
        <v>276</v>
      </c>
      <c r="AB34" s="63" t="s">
        <v>276</v>
      </c>
    </row>
    <row r="35" spans="1:28" x14ac:dyDescent="0.35">
      <c r="A35" s="20" t="s">
        <v>273</v>
      </c>
      <c r="B35" s="63">
        <v>1.3214949411521784</v>
      </c>
      <c r="C35" s="63">
        <v>1.408140814081408</v>
      </c>
      <c r="D35" s="63">
        <v>1.244893989496207</v>
      </c>
      <c r="E35" s="63"/>
      <c r="F35" s="63">
        <v>1.7931034482758619</v>
      </c>
      <c r="G35" s="63">
        <v>2.1276595744680851</v>
      </c>
      <c r="H35" s="63">
        <v>1.4899211218229622</v>
      </c>
      <c r="I35" s="63"/>
      <c r="J35" s="63">
        <v>1.318359375</v>
      </c>
      <c r="K35" s="63">
        <v>1.3415892672858616</v>
      </c>
      <c r="L35" s="63">
        <v>1.2974976830398517</v>
      </c>
      <c r="M35" s="63"/>
      <c r="N35" s="63">
        <v>1.9153225806451613</v>
      </c>
      <c r="O35" s="63">
        <v>1.9027484143763214</v>
      </c>
      <c r="P35" s="63">
        <v>1.9267822736030826</v>
      </c>
      <c r="Q35" s="63"/>
      <c r="R35" s="63">
        <v>1.1210762331838564</v>
      </c>
      <c r="S35" s="63">
        <v>1.2004801920768309</v>
      </c>
      <c r="T35" s="63">
        <v>1.0515247108307046</v>
      </c>
      <c r="U35" s="63"/>
      <c r="V35" s="63">
        <v>0.2359882005899705</v>
      </c>
      <c r="W35" s="63">
        <v>0.13106159895150721</v>
      </c>
      <c r="X35" s="63">
        <v>0.32188841201716739</v>
      </c>
      <c r="Y35" s="63"/>
      <c r="Z35" s="63" t="s">
        <v>276</v>
      </c>
      <c r="AA35" s="63" t="s">
        <v>276</v>
      </c>
      <c r="AB35" s="63" t="s">
        <v>276</v>
      </c>
    </row>
    <row r="36" spans="1:28" x14ac:dyDescent="0.35">
      <c r="A36" s="18" t="s">
        <v>275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</row>
    <row r="37" spans="1:28" s="22" customFormat="1" x14ac:dyDescent="0.35">
      <c r="A37" s="21" t="s">
        <v>214</v>
      </c>
      <c r="B37" s="75">
        <v>6.86287109626012</v>
      </c>
      <c r="C37" s="75">
        <v>8.4737707914458049</v>
      </c>
      <c r="D37" s="75">
        <v>5.2375331956329294</v>
      </c>
      <c r="E37" s="75"/>
      <c r="F37" s="75">
        <v>6.7717272585426747</v>
      </c>
      <c r="G37" s="75">
        <v>7.9528273359540362</v>
      </c>
      <c r="H37" s="75">
        <v>5.5125725338491298</v>
      </c>
      <c r="I37" s="75"/>
      <c r="J37" s="75">
        <v>6.7106251564977875</v>
      </c>
      <c r="K37" s="75">
        <v>8.1813618872343987</v>
      </c>
      <c r="L37" s="75">
        <v>5.2465023317788146</v>
      </c>
      <c r="M37" s="75"/>
      <c r="N37" s="75">
        <v>6.4056297365572004</v>
      </c>
      <c r="O37" s="75">
        <v>7.7841111506946916</v>
      </c>
      <c r="P37" s="75">
        <v>4.9908592321755023</v>
      </c>
      <c r="Q37" s="75"/>
      <c r="R37" s="75">
        <v>9.386993050513432</v>
      </c>
      <c r="S37" s="75">
        <v>12.092731829573934</v>
      </c>
      <c r="T37" s="75">
        <v>6.7174943334020192</v>
      </c>
      <c r="U37" s="75"/>
      <c r="V37" s="75">
        <v>5.0503919372900334</v>
      </c>
      <c r="W37" s="75">
        <v>6.5855897200550713</v>
      </c>
      <c r="X37" s="75">
        <v>3.5870516185476813</v>
      </c>
      <c r="Y37" s="75"/>
      <c r="Z37" s="75" t="s">
        <v>276</v>
      </c>
      <c r="AA37" s="75" t="s">
        <v>276</v>
      </c>
      <c r="AB37" s="75" t="s">
        <v>276</v>
      </c>
    </row>
    <row r="38" spans="1:28" x14ac:dyDescent="0.35">
      <c r="A38" s="20" t="s">
        <v>271</v>
      </c>
      <c r="B38" s="63">
        <v>6.9794392523364488</v>
      </c>
      <c r="C38" s="63">
        <v>8.6171598734412811</v>
      </c>
      <c r="D38" s="63">
        <v>5.3275764970902948</v>
      </c>
      <c r="E38" s="63"/>
      <c r="F38" s="63">
        <v>6.9111199681147877</v>
      </c>
      <c r="G38" s="63">
        <v>8.1043531954306882</v>
      </c>
      <c r="H38" s="63">
        <v>5.6370529091808139</v>
      </c>
      <c r="I38" s="63"/>
      <c r="J38" s="63">
        <v>6.8425531914893618</v>
      </c>
      <c r="K38" s="63">
        <v>8.3418628454452399</v>
      </c>
      <c r="L38" s="63">
        <v>5.3498641304347823</v>
      </c>
      <c r="M38" s="63"/>
      <c r="N38" s="63">
        <v>6.5097462302317028</v>
      </c>
      <c r="O38" s="63">
        <v>7.9215116279069768</v>
      </c>
      <c r="P38" s="63">
        <v>5.0632911392405067</v>
      </c>
      <c r="Q38" s="63"/>
      <c r="R38" s="63">
        <v>9.5203029665474439</v>
      </c>
      <c r="S38" s="63">
        <v>12.246192893401016</v>
      </c>
      <c r="T38" s="63">
        <v>6.8229384679782328</v>
      </c>
      <c r="U38" s="63"/>
      <c r="V38" s="63">
        <v>5.1003060183611018</v>
      </c>
      <c r="W38" s="63">
        <v>6.6620079198695548</v>
      </c>
      <c r="X38" s="63">
        <v>3.6203090507726272</v>
      </c>
      <c r="Y38" s="63"/>
      <c r="Z38" s="63" t="s">
        <v>276</v>
      </c>
      <c r="AA38" s="63" t="s">
        <v>276</v>
      </c>
      <c r="AB38" s="63" t="s">
        <v>276</v>
      </c>
    </row>
    <row r="39" spans="1:28" x14ac:dyDescent="0.35">
      <c r="A39" s="20" t="s">
        <v>272</v>
      </c>
      <c r="B39" s="63">
        <v>0.41365046535677358</v>
      </c>
      <c r="C39" s="63">
        <v>0.61224489795918369</v>
      </c>
      <c r="D39" s="63">
        <v>0.20964360587002098</v>
      </c>
      <c r="E39" s="63"/>
      <c r="F39" s="63">
        <v>0.36630036630036628</v>
      </c>
      <c r="G39" s="63">
        <v>0.73529411764705876</v>
      </c>
      <c r="H39" s="63" t="s">
        <v>276</v>
      </c>
      <c r="I39" s="63"/>
      <c r="J39" s="63" t="s">
        <v>276</v>
      </c>
      <c r="K39" s="63" t="s">
        <v>276</v>
      </c>
      <c r="L39" s="63" t="s">
        <v>276</v>
      </c>
      <c r="M39" s="63"/>
      <c r="N39" s="63">
        <v>0.96153846153846156</v>
      </c>
      <c r="O39" s="63">
        <v>0.90909090909090906</v>
      </c>
      <c r="P39" s="63">
        <v>1.0204081632653061</v>
      </c>
      <c r="Q39" s="63"/>
      <c r="R39" s="63" t="s">
        <v>276</v>
      </c>
      <c r="S39" s="63" t="s">
        <v>276</v>
      </c>
      <c r="T39" s="63" t="s">
        <v>276</v>
      </c>
      <c r="U39" s="63"/>
      <c r="V39" s="63">
        <v>0.93457943925233633</v>
      </c>
      <c r="W39" s="63">
        <v>1.5384615384615385</v>
      </c>
      <c r="X39" s="63" t="s">
        <v>276</v>
      </c>
      <c r="Y39" s="63"/>
      <c r="Z39" s="63" t="s">
        <v>276</v>
      </c>
      <c r="AA39" s="63" t="s">
        <v>276</v>
      </c>
      <c r="AB39" s="63" t="s">
        <v>276</v>
      </c>
    </row>
    <row r="40" spans="1:28" ht="15" thickBot="1" x14ac:dyDescent="0.4">
      <c r="A40" s="60" t="s">
        <v>273</v>
      </c>
      <c r="B40" s="64" t="s">
        <v>276</v>
      </c>
      <c r="C40" s="64" t="s">
        <v>276</v>
      </c>
      <c r="D40" s="64" t="s">
        <v>276</v>
      </c>
      <c r="E40" s="64"/>
      <c r="F40" s="64" t="s">
        <v>276</v>
      </c>
      <c r="G40" s="64" t="s">
        <v>276</v>
      </c>
      <c r="H40" s="64" t="s">
        <v>276</v>
      </c>
      <c r="I40" s="64"/>
      <c r="J40" s="64" t="s">
        <v>276</v>
      </c>
      <c r="K40" s="64" t="s">
        <v>276</v>
      </c>
      <c r="L40" s="64" t="s">
        <v>276</v>
      </c>
      <c r="M40" s="64"/>
      <c r="N40" s="64" t="s">
        <v>276</v>
      </c>
      <c r="O40" s="64" t="s">
        <v>276</v>
      </c>
      <c r="P40" s="64" t="s">
        <v>276</v>
      </c>
      <c r="Q40" s="64"/>
      <c r="R40" s="64" t="s">
        <v>276</v>
      </c>
      <c r="S40" s="64" t="s">
        <v>276</v>
      </c>
      <c r="T40" s="64" t="s">
        <v>276</v>
      </c>
      <c r="U40" s="64"/>
      <c r="V40" s="64" t="s">
        <v>276</v>
      </c>
      <c r="W40" s="64" t="s">
        <v>276</v>
      </c>
      <c r="X40" s="64" t="s">
        <v>276</v>
      </c>
      <c r="Y40" s="64"/>
      <c r="Z40" s="64" t="s">
        <v>276</v>
      </c>
      <c r="AA40" s="64" t="s">
        <v>276</v>
      </c>
      <c r="AB40" s="64" t="s">
        <v>276</v>
      </c>
    </row>
    <row r="41" spans="1:28" x14ac:dyDescent="0.35">
      <c r="A41" t="s">
        <v>341</v>
      </c>
    </row>
  </sheetData>
  <mergeCells count="13">
    <mergeCell ref="R6:T6"/>
    <mergeCell ref="V6:X6"/>
    <mergeCell ref="Z6:AB6"/>
    <mergeCell ref="A6:A7"/>
    <mergeCell ref="B6:D6"/>
    <mergeCell ref="F6:H6"/>
    <mergeCell ref="J6:L6"/>
    <mergeCell ref="N6:P6"/>
    <mergeCell ref="A1:AB1"/>
    <mergeCell ref="A2:AB2"/>
    <mergeCell ref="AD2:AD3"/>
    <mergeCell ref="A3:AB3"/>
    <mergeCell ref="A4:AB4"/>
  </mergeCells>
  <hyperlinks>
    <hyperlink ref="AD2" location="INDICE!A1" display="INDICE" xr:uid="{04045845-6AD6-481D-8280-477263AB5A69}"/>
    <hyperlink ref="AD2:AD3" location="CONTENIDO!A1" display="Contenido" xr:uid="{239554F1-C0CD-41EA-8982-0CA6BE8CDC66}"/>
  </hyperlinks>
  <pageMargins left="0.7" right="0.7" top="0.75" bottom="0.75" header="0.3" footer="0.3"/>
  <pageSetup scale="5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B7348-715D-4390-B54A-B5ADA3E37ADB}">
  <sheetPr>
    <tabColor rgb="FFF2DAB1"/>
    <pageSetUpPr fitToPage="1"/>
  </sheetPr>
  <dimension ref="A1:X42"/>
  <sheetViews>
    <sheetView showGridLines="0" zoomScale="80" zoomScaleNormal="8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8" sqref="B8:V8"/>
    </sheetView>
  </sheetViews>
  <sheetFormatPr baseColWidth="10" defaultColWidth="11.453125" defaultRowHeight="14.5" x14ac:dyDescent="0.35"/>
  <cols>
    <col min="1" max="1" width="28.453125" customWidth="1"/>
    <col min="2" max="22" width="8.453125" customWidth="1"/>
  </cols>
  <sheetData>
    <row r="1" spans="1:24" x14ac:dyDescent="0.35">
      <c r="A1" s="224" t="s">
        <v>206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31"/>
      <c r="X1" s="36"/>
    </row>
    <row r="2" spans="1:24" ht="14.5" customHeight="1" x14ac:dyDescent="0.35">
      <c r="A2" s="224" t="s">
        <v>194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31"/>
      <c r="X2" s="222" t="s">
        <v>1</v>
      </c>
    </row>
    <row r="3" spans="1:24" ht="14.5" customHeight="1" x14ac:dyDescent="0.35">
      <c r="A3" s="224" t="s">
        <v>195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31"/>
      <c r="X3" s="222"/>
    </row>
    <row r="4" spans="1:24" x14ac:dyDescent="0.35">
      <c r="A4" s="224" t="s">
        <v>196</v>
      </c>
      <c r="B4" s="224"/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224"/>
      <c r="R4" s="224"/>
      <c r="S4" s="224"/>
      <c r="T4" s="224"/>
      <c r="U4" s="224"/>
      <c r="V4" s="31"/>
      <c r="X4" s="36"/>
    </row>
    <row r="5" spans="1:24" x14ac:dyDescent="0.35">
      <c r="A5" s="224" t="s">
        <v>197</v>
      </c>
      <c r="B5" s="224"/>
      <c r="C5" s="224"/>
      <c r="D5" s="224"/>
      <c r="E5" s="224"/>
      <c r="F5" s="224"/>
      <c r="G5" s="224"/>
      <c r="H5" s="224"/>
      <c r="I5" s="224"/>
      <c r="J5" s="224"/>
      <c r="K5" s="224"/>
      <c r="L5" s="224"/>
      <c r="M5" s="224"/>
      <c r="N5" s="224"/>
      <c r="O5" s="224"/>
      <c r="P5" s="224"/>
      <c r="Q5" s="224"/>
      <c r="R5" s="224"/>
      <c r="S5" s="224"/>
      <c r="T5" s="224"/>
      <c r="U5" s="224"/>
      <c r="V5" s="31"/>
      <c r="X5" s="36"/>
    </row>
    <row r="6" spans="1:24" x14ac:dyDescent="0.35">
      <c r="A6" s="225" t="s">
        <v>207</v>
      </c>
      <c r="B6" s="225"/>
      <c r="C6" s="225"/>
      <c r="D6" s="225"/>
      <c r="E6" s="225"/>
      <c r="F6" s="225"/>
      <c r="G6" s="225"/>
      <c r="H6" s="225"/>
      <c r="I6" s="225"/>
      <c r="J6" s="225"/>
      <c r="K6" s="225"/>
      <c r="L6" s="225"/>
      <c r="M6" s="225"/>
      <c r="N6" s="225"/>
      <c r="O6" s="225"/>
      <c r="P6" s="225"/>
      <c r="Q6" s="225"/>
      <c r="R6" s="225"/>
      <c r="S6" s="225"/>
      <c r="T6" s="225"/>
      <c r="U6" s="225"/>
      <c r="V6" s="34"/>
      <c r="X6" s="36"/>
    </row>
    <row r="7" spans="1:24" x14ac:dyDescent="0.35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4"/>
      <c r="P7" s="4"/>
      <c r="Q7" s="4"/>
      <c r="R7" s="4"/>
      <c r="S7" s="4"/>
      <c r="T7" s="4"/>
      <c r="U7" s="36"/>
      <c r="V7" s="36"/>
      <c r="X7" s="36"/>
    </row>
    <row r="8" spans="1:24" x14ac:dyDescent="0.35">
      <c r="A8" s="148" t="s">
        <v>198</v>
      </c>
      <c r="B8" s="201">
        <v>2002</v>
      </c>
      <c r="C8" s="201">
        <v>2003</v>
      </c>
      <c r="D8" s="201">
        <v>2004</v>
      </c>
      <c r="E8" s="201">
        <v>2005</v>
      </c>
      <c r="F8" s="201">
        <v>2006</v>
      </c>
      <c r="G8" s="201">
        <v>2007</v>
      </c>
      <c r="H8" s="201">
        <v>2008</v>
      </c>
      <c r="I8" s="201">
        <v>2009</v>
      </c>
      <c r="J8" s="201">
        <v>2010</v>
      </c>
      <c r="K8" s="201">
        <v>2011</v>
      </c>
      <c r="L8" s="201">
        <v>2012</v>
      </c>
      <c r="M8" s="201">
        <v>2013</v>
      </c>
      <c r="N8" s="201">
        <v>2014</v>
      </c>
      <c r="O8" s="201">
        <v>2015</v>
      </c>
      <c r="P8" s="201">
        <v>2016</v>
      </c>
      <c r="Q8" s="201">
        <v>2017</v>
      </c>
      <c r="R8" s="201">
        <v>2018</v>
      </c>
      <c r="S8" s="201">
        <v>2019</v>
      </c>
      <c r="T8" s="201">
        <v>2020</v>
      </c>
      <c r="U8" s="201">
        <v>2021</v>
      </c>
      <c r="V8" s="201">
        <v>2022</v>
      </c>
      <c r="X8" s="36"/>
    </row>
    <row r="9" spans="1:24" x14ac:dyDescent="0.35">
      <c r="A9" s="1" t="s">
        <v>52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4"/>
      <c r="V9" s="4"/>
      <c r="X9" s="22"/>
    </row>
    <row r="10" spans="1:24" x14ac:dyDescent="0.35">
      <c r="A10" s="5" t="s">
        <v>199</v>
      </c>
      <c r="B10" s="37">
        <v>100</v>
      </c>
      <c r="C10" s="37">
        <v>100</v>
      </c>
      <c r="D10" s="37">
        <v>100.00000000000001</v>
      </c>
      <c r="E10" s="37">
        <v>99.999999999999986</v>
      </c>
      <c r="F10" s="37">
        <v>100</v>
      </c>
      <c r="G10" s="37">
        <v>100</v>
      </c>
      <c r="H10" s="37">
        <v>100</v>
      </c>
      <c r="I10" s="37">
        <v>100</v>
      </c>
      <c r="J10" s="37">
        <v>100</v>
      </c>
      <c r="K10" s="37">
        <v>100</v>
      </c>
      <c r="L10" s="37">
        <v>100</v>
      </c>
      <c r="M10" s="37">
        <v>99.999999999999986</v>
      </c>
      <c r="N10" s="37">
        <v>100</v>
      </c>
      <c r="O10" s="37">
        <v>100</v>
      </c>
      <c r="P10" s="37">
        <v>100</v>
      </c>
      <c r="Q10" s="37">
        <v>100</v>
      </c>
      <c r="R10" s="37">
        <v>99.999999999999986</v>
      </c>
      <c r="S10" s="37">
        <v>99.999999999999986</v>
      </c>
      <c r="T10" s="37">
        <v>100</v>
      </c>
      <c r="U10" s="37">
        <f>+U11+U12</f>
        <v>100</v>
      </c>
      <c r="V10" s="42">
        <v>100</v>
      </c>
    </row>
    <row r="11" spans="1:24" x14ac:dyDescent="0.35">
      <c r="A11" s="5" t="s">
        <v>200</v>
      </c>
      <c r="B11" s="37">
        <v>91.224305464788955</v>
      </c>
      <c r="C11" s="37">
        <v>90.714426817556827</v>
      </c>
      <c r="D11" s="37">
        <v>90.543867702378051</v>
      </c>
      <c r="E11" s="37">
        <v>88.77582824194134</v>
      </c>
      <c r="F11" s="37">
        <v>88.708254215346329</v>
      </c>
      <c r="G11" s="37">
        <v>89.336542759050559</v>
      </c>
      <c r="H11" s="37">
        <v>92.998853698745549</v>
      </c>
      <c r="I11" s="37">
        <v>91.590174810165323</v>
      </c>
      <c r="J11" s="37">
        <v>91.464501497933014</v>
      </c>
      <c r="K11" s="37">
        <v>91.980842388986503</v>
      </c>
      <c r="L11" s="37">
        <v>92.143686816268669</v>
      </c>
      <c r="M11" s="37">
        <v>93.661130106536945</v>
      </c>
      <c r="N11" s="37">
        <v>95.571603822754909</v>
      </c>
      <c r="O11" s="37">
        <v>95.215242150274335</v>
      </c>
      <c r="P11" s="37">
        <v>94.977843426883311</v>
      </c>
      <c r="Q11" s="37">
        <v>95.576107566483586</v>
      </c>
      <c r="R11" s="37">
        <v>98.736393037149725</v>
      </c>
      <c r="S11" s="37">
        <v>95.610077021128319</v>
      </c>
      <c r="T11" s="37">
        <v>99.522993282083249</v>
      </c>
      <c r="U11" s="37">
        <v>97.070105530498751</v>
      </c>
      <c r="V11" s="42">
        <v>95.71854965704911</v>
      </c>
    </row>
    <row r="12" spans="1:24" x14ac:dyDescent="0.35">
      <c r="A12" s="9" t="s">
        <v>201</v>
      </c>
      <c r="B12" s="37">
        <v>8.7756945352110485</v>
      </c>
      <c r="C12" s="37">
        <v>9.2855731824431764</v>
      </c>
      <c r="D12" s="37">
        <v>9.4561322976219575</v>
      </c>
      <c r="E12" s="37">
        <v>11.224171758058651</v>
      </c>
      <c r="F12" s="37">
        <v>11.291745784653678</v>
      </c>
      <c r="G12" s="37">
        <v>10.663457240949439</v>
      </c>
      <c r="H12" s="37">
        <v>7.0011463012544501</v>
      </c>
      <c r="I12" s="37">
        <v>8.4098251898346792</v>
      </c>
      <c r="J12" s="37">
        <v>8.5354985020669805</v>
      </c>
      <c r="K12" s="37">
        <v>8.0191576110134939</v>
      </c>
      <c r="L12" s="37">
        <v>7.8563131837313351</v>
      </c>
      <c r="M12" s="37">
        <v>6.3388698934630474</v>
      </c>
      <c r="N12" s="37">
        <v>4.4283961772450944</v>
      </c>
      <c r="O12" s="37">
        <v>4.7847578497256649</v>
      </c>
      <c r="P12" s="37">
        <v>5.0221565731166917</v>
      </c>
      <c r="Q12" s="37">
        <v>4.4238924335164196</v>
      </c>
      <c r="R12" s="37">
        <v>1.2636069628502666</v>
      </c>
      <c r="S12" s="37">
        <v>4.3899229788716694</v>
      </c>
      <c r="T12" s="37">
        <v>0.47700671791675325</v>
      </c>
      <c r="U12" s="37">
        <v>2.9298944695012477</v>
      </c>
      <c r="V12" s="42">
        <v>4.281450342950893</v>
      </c>
    </row>
    <row r="13" spans="1:24" x14ac:dyDescent="0.35">
      <c r="A13" s="9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42"/>
    </row>
    <row r="14" spans="1:24" x14ac:dyDescent="0.35">
      <c r="A14" s="1" t="s">
        <v>86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42"/>
    </row>
    <row r="15" spans="1:24" x14ac:dyDescent="0.35">
      <c r="A15" s="5" t="s">
        <v>199</v>
      </c>
      <c r="B15" s="37">
        <v>100</v>
      </c>
      <c r="C15" s="37">
        <v>100</v>
      </c>
      <c r="D15" s="37">
        <v>100</v>
      </c>
      <c r="E15" s="37">
        <v>100</v>
      </c>
      <c r="F15" s="37">
        <v>100</v>
      </c>
      <c r="G15" s="37">
        <v>100</v>
      </c>
      <c r="H15" s="37">
        <v>100</v>
      </c>
      <c r="I15" s="37">
        <v>100</v>
      </c>
      <c r="J15" s="37">
        <v>99.999999999999986</v>
      </c>
      <c r="K15" s="37">
        <v>100</v>
      </c>
      <c r="L15" s="37">
        <v>100</v>
      </c>
      <c r="M15" s="37">
        <v>100</v>
      </c>
      <c r="N15" s="37">
        <v>100</v>
      </c>
      <c r="O15" s="37">
        <v>100</v>
      </c>
      <c r="P15" s="37">
        <v>100</v>
      </c>
      <c r="Q15" s="37">
        <v>100</v>
      </c>
      <c r="R15" s="37">
        <v>100</v>
      </c>
      <c r="S15" s="37">
        <v>100</v>
      </c>
      <c r="T15" s="37">
        <v>100</v>
      </c>
      <c r="U15" s="37">
        <v>100</v>
      </c>
      <c r="V15" s="42">
        <v>100</v>
      </c>
    </row>
    <row r="16" spans="1:24" x14ac:dyDescent="0.35">
      <c r="A16" s="5" t="s">
        <v>200</v>
      </c>
      <c r="B16" s="37">
        <v>86.613119143239629</v>
      </c>
      <c r="C16" s="37">
        <v>91.271056661562028</v>
      </c>
      <c r="D16" s="37">
        <v>87.121212121212125</v>
      </c>
      <c r="E16" s="37">
        <v>90.756302521008408</v>
      </c>
      <c r="F16" s="37">
        <v>88.918918918918919</v>
      </c>
      <c r="G16" s="37">
        <v>95.2191235059761</v>
      </c>
      <c r="H16" s="37">
        <v>91.950464396284829</v>
      </c>
      <c r="I16" s="37">
        <v>93.710691823899367</v>
      </c>
      <c r="J16" s="37">
        <v>94.397759103641448</v>
      </c>
      <c r="K16" s="37">
        <v>85.761589403973517</v>
      </c>
      <c r="L16" s="37">
        <v>85.663082437275989</v>
      </c>
      <c r="M16" s="37">
        <v>91.517857142857139</v>
      </c>
      <c r="N16" s="37">
        <v>93.61702127659575</v>
      </c>
      <c r="O16" s="37">
        <v>93.03482587064677</v>
      </c>
      <c r="P16" s="37">
        <v>95.675675675675677</v>
      </c>
      <c r="Q16" s="37">
        <v>99.52153110047847</v>
      </c>
      <c r="R16" s="37">
        <v>97.41379310344827</v>
      </c>
      <c r="S16" s="37">
        <v>93.069306930693074</v>
      </c>
      <c r="T16" s="37">
        <v>88.931297709923669</v>
      </c>
      <c r="U16" s="37">
        <v>100</v>
      </c>
      <c r="V16" s="42">
        <v>80.21201413427562</v>
      </c>
    </row>
    <row r="17" spans="1:24" x14ac:dyDescent="0.35">
      <c r="A17" s="9" t="s">
        <v>201</v>
      </c>
      <c r="B17" s="37">
        <v>13.386880856760374</v>
      </c>
      <c r="C17" s="37">
        <v>8.7289433384379791</v>
      </c>
      <c r="D17" s="37">
        <v>12.878787878787879</v>
      </c>
      <c r="E17" s="37">
        <v>9.2436974789915975</v>
      </c>
      <c r="F17" s="37">
        <v>11.081081081081082</v>
      </c>
      <c r="G17" s="37">
        <v>4.7808764940239046</v>
      </c>
      <c r="H17" s="37">
        <v>8.0495356037151709</v>
      </c>
      <c r="I17" s="37">
        <v>6.2893081761006293</v>
      </c>
      <c r="J17" s="37">
        <v>5.6022408963585439</v>
      </c>
      <c r="K17" s="37">
        <v>14.23841059602649</v>
      </c>
      <c r="L17" s="37">
        <v>14.336917562724013</v>
      </c>
      <c r="M17" s="37">
        <v>8.4821428571428577</v>
      </c>
      <c r="N17" s="37">
        <v>6.3829787234042552</v>
      </c>
      <c r="O17" s="37">
        <v>6.9651741293532341</v>
      </c>
      <c r="P17" s="37">
        <v>4.3243243243243246</v>
      </c>
      <c r="Q17" s="37">
        <v>0.4784688995215311</v>
      </c>
      <c r="R17" s="37">
        <v>2.5862068965517242</v>
      </c>
      <c r="S17" s="37">
        <v>6.9306930693069315</v>
      </c>
      <c r="T17" s="37">
        <v>11.068702290076336</v>
      </c>
      <c r="U17" s="37">
        <v>0</v>
      </c>
      <c r="V17" s="42">
        <v>19.78798586572438</v>
      </c>
    </row>
    <row r="18" spans="1:24" x14ac:dyDescent="0.35">
      <c r="A18" s="9"/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42"/>
    </row>
    <row r="19" spans="1:24" x14ac:dyDescent="0.35">
      <c r="A19" s="1" t="s">
        <v>202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42"/>
    </row>
    <row r="20" spans="1:24" x14ac:dyDescent="0.35">
      <c r="A20" s="5" t="s">
        <v>199</v>
      </c>
      <c r="B20" s="37">
        <v>100</v>
      </c>
      <c r="C20" s="37">
        <v>100</v>
      </c>
      <c r="D20" s="37">
        <v>100</v>
      </c>
      <c r="E20" s="37">
        <v>100</v>
      </c>
      <c r="F20" s="37">
        <v>100</v>
      </c>
      <c r="G20" s="37">
        <v>100</v>
      </c>
      <c r="H20" s="37">
        <v>100</v>
      </c>
      <c r="I20" s="37">
        <v>100</v>
      </c>
      <c r="J20" s="37">
        <v>100</v>
      </c>
      <c r="K20" s="37">
        <v>100</v>
      </c>
      <c r="L20" s="37">
        <v>100</v>
      </c>
      <c r="M20" s="37">
        <v>100</v>
      </c>
      <c r="N20" s="37">
        <v>100</v>
      </c>
      <c r="O20" s="37">
        <v>100</v>
      </c>
      <c r="P20" s="37">
        <v>100</v>
      </c>
      <c r="Q20" s="37">
        <v>100</v>
      </c>
      <c r="R20" s="37">
        <v>100.00000000000001</v>
      </c>
      <c r="S20" s="37">
        <v>99.999999999999986</v>
      </c>
      <c r="T20" s="37">
        <v>100.00000000000001</v>
      </c>
      <c r="U20" s="37">
        <v>100</v>
      </c>
      <c r="V20" s="42">
        <v>100</v>
      </c>
    </row>
    <row r="21" spans="1:24" x14ac:dyDescent="0.35">
      <c r="A21" s="5" t="s">
        <v>200</v>
      </c>
      <c r="B21" s="37">
        <v>81.077593377787167</v>
      </c>
      <c r="C21" s="37">
        <v>81.878555911865107</v>
      </c>
      <c r="D21" s="37">
        <v>79.974205129863833</v>
      </c>
      <c r="E21" s="37">
        <v>78.9827735279179</v>
      </c>
      <c r="F21" s="37">
        <v>78.358626517305566</v>
      </c>
      <c r="G21" s="37">
        <v>79.445485426461218</v>
      </c>
      <c r="H21" s="37">
        <v>81.977182016718132</v>
      </c>
      <c r="I21" s="37">
        <v>78.63143955018127</v>
      </c>
      <c r="J21" s="37">
        <v>78.038176296962973</v>
      </c>
      <c r="K21" s="37">
        <v>80.142722423184651</v>
      </c>
      <c r="L21" s="37">
        <v>80.388406342437264</v>
      </c>
      <c r="M21" s="37">
        <v>80.466318401820843</v>
      </c>
      <c r="N21" s="37">
        <v>80.514311240307492</v>
      </c>
      <c r="O21" s="37">
        <v>80.508793990800754</v>
      </c>
      <c r="P21" s="37">
        <v>81.716034042780606</v>
      </c>
      <c r="Q21" s="37">
        <v>83.068620249227365</v>
      </c>
      <c r="R21" s="37">
        <v>97.080433039036009</v>
      </c>
      <c r="S21" s="37">
        <v>92.223073217131343</v>
      </c>
      <c r="T21" s="37">
        <v>97.710099424385149</v>
      </c>
      <c r="U21" s="37">
        <v>94.409969933130597</v>
      </c>
      <c r="V21" s="42">
        <v>92.157515509250544</v>
      </c>
    </row>
    <row r="22" spans="1:24" x14ac:dyDescent="0.35">
      <c r="A22" s="9" t="s">
        <v>201</v>
      </c>
      <c r="B22" s="37">
        <v>18.922406622212833</v>
      </c>
      <c r="C22" s="37">
        <v>18.12144408813489</v>
      </c>
      <c r="D22" s="37">
        <v>20.025794870136171</v>
      </c>
      <c r="E22" s="37">
        <v>21.017226472082104</v>
      </c>
      <c r="F22" s="37">
        <v>21.641373482694437</v>
      </c>
      <c r="G22" s="37">
        <v>20.554514573538782</v>
      </c>
      <c r="H22" s="37">
        <v>18.022817983281875</v>
      </c>
      <c r="I22" s="37">
        <v>21.368560449818727</v>
      </c>
      <c r="J22" s="37">
        <v>21.961823703037027</v>
      </c>
      <c r="K22" s="37">
        <v>19.857277576815346</v>
      </c>
      <c r="L22" s="37">
        <v>19.611593657562739</v>
      </c>
      <c r="M22" s="37">
        <v>19.53368159817915</v>
      </c>
      <c r="N22" s="37">
        <v>19.485688759692508</v>
      </c>
      <c r="O22" s="37">
        <v>19.491206009199253</v>
      </c>
      <c r="P22" s="37">
        <v>18.283965957219394</v>
      </c>
      <c r="Q22" s="37">
        <v>16.931379750772631</v>
      </c>
      <c r="R22" s="37">
        <v>2.9195669609639983</v>
      </c>
      <c r="S22" s="37">
        <v>7.7769267828686486</v>
      </c>
      <c r="T22" s="37">
        <v>2.2899005756148614</v>
      </c>
      <c r="U22" s="37">
        <v>5.5900300668694047</v>
      </c>
      <c r="V22" s="42">
        <v>7.8424844907494515</v>
      </c>
    </row>
    <row r="23" spans="1:24" x14ac:dyDescent="0.35">
      <c r="A23" s="1" t="s">
        <v>203</v>
      </c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42"/>
    </row>
    <row r="24" spans="1:24" x14ac:dyDescent="0.35">
      <c r="A24" s="5" t="s">
        <v>199</v>
      </c>
      <c r="B24" s="37">
        <v>100.00000000000001</v>
      </c>
      <c r="C24" s="37">
        <v>100</v>
      </c>
      <c r="D24" s="37">
        <v>100</v>
      </c>
      <c r="E24" s="37">
        <v>100</v>
      </c>
      <c r="F24" s="37">
        <v>100</v>
      </c>
      <c r="G24" s="37">
        <v>100</v>
      </c>
      <c r="H24" s="37">
        <v>100</v>
      </c>
      <c r="I24" s="37">
        <v>100</v>
      </c>
      <c r="J24" s="37">
        <v>100</v>
      </c>
      <c r="K24" s="37">
        <v>100</v>
      </c>
      <c r="L24" s="37">
        <v>99.999999999999986</v>
      </c>
      <c r="M24" s="37">
        <v>100</v>
      </c>
      <c r="N24" s="37">
        <v>100</v>
      </c>
      <c r="O24" s="37">
        <v>100</v>
      </c>
      <c r="P24" s="37">
        <v>100.00000000000001</v>
      </c>
      <c r="Q24" s="37">
        <v>100</v>
      </c>
      <c r="R24" s="37">
        <v>100</v>
      </c>
      <c r="S24" s="37">
        <v>100.00000000000001</v>
      </c>
      <c r="T24" s="37">
        <v>100</v>
      </c>
      <c r="U24" s="37">
        <v>100</v>
      </c>
      <c r="V24" s="42">
        <v>100</v>
      </c>
    </row>
    <row r="25" spans="1:24" x14ac:dyDescent="0.35">
      <c r="A25" s="5" t="s">
        <v>200</v>
      </c>
      <c r="B25" s="37">
        <v>80.546625601366856</v>
      </c>
      <c r="C25" s="37">
        <v>81.324201389613364</v>
      </c>
      <c r="D25" s="37">
        <v>79.599522272761931</v>
      </c>
      <c r="E25" s="37">
        <v>78.671420129234761</v>
      </c>
      <c r="F25" s="37">
        <v>77.938101113265347</v>
      </c>
      <c r="G25" s="37">
        <v>79.066570910837683</v>
      </c>
      <c r="H25" s="37">
        <v>81.45786248626446</v>
      </c>
      <c r="I25" s="37">
        <v>77.916012176983273</v>
      </c>
      <c r="J25" s="37">
        <v>77.086240454481825</v>
      </c>
      <c r="K25" s="37">
        <v>79.248469495461265</v>
      </c>
      <c r="L25" s="37">
        <v>79.860310602416192</v>
      </c>
      <c r="M25" s="37">
        <v>80.020755519185144</v>
      </c>
      <c r="N25" s="37">
        <v>79.517347050454205</v>
      </c>
      <c r="O25" s="37">
        <v>79.442212679503172</v>
      </c>
      <c r="P25" s="37">
        <v>80.611404620694131</v>
      </c>
      <c r="Q25" s="37">
        <v>81.617997492122399</v>
      </c>
      <c r="R25" s="37">
        <v>97.016205910390852</v>
      </c>
      <c r="S25" s="37">
        <v>91.800631922502703</v>
      </c>
      <c r="T25" s="37">
        <v>97.777483794152658</v>
      </c>
      <c r="U25" s="37">
        <v>93.97805469245661</v>
      </c>
      <c r="V25" s="42">
        <v>91.655883492264962</v>
      </c>
    </row>
    <row r="26" spans="1:24" x14ac:dyDescent="0.35">
      <c r="A26" s="9" t="s">
        <v>201</v>
      </c>
      <c r="B26" s="37">
        <v>19.453374398633155</v>
      </c>
      <c r="C26" s="37">
        <v>18.675798610386629</v>
      </c>
      <c r="D26" s="37">
        <v>20.400477727238076</v>
      </c>
      <c r="E26" s="37">
        <v>21.328579870765235</v>
      </c>
      <c r="F26" s="37">
        <v>22.06189888673466</v>
      </c>
      <c r="G26" s="37">
        <v>20.93342908916231</v>
      </c>
      <c r="H26" s="37">
        <v>18.542137513735536</v>
      </c>
      <c r="I26" s="37">
        <v>22.083987823016724</v>
      </c>
      <c r="J26" s="37">
        <v>22.913759545518179</v>
      </c>
      <c r="K26" s="37">
        <v>20.751530504538739</v>
      </c>
      <c r="L26" s="37">
        <v>20.139689397583798</v>
      </c>
      <c r="M26" s="37">
        <v>19.979244480814859</v>
      </c>
      <c r="N26" s="37">
        <v>20.482652949545802</v>
      </c>
      <c r="O26" s="37">
        <v>20.557787320496836</v>
      </c>
      <c r="P26" s="37">
        <v>19.38859537930588</v>
      </c>
      <c r="Q26" s="37">
        <v>18.382002507877605</v>
      </c>
      <c r="R26" s="37">
        <v>2.9837940896091517</v>
      </c>
      <c r="S26" s="37">
        <v>8.1993680774973079</v>
      </c>
      <c r="T26" s="37">
        <v>2.2225162058473344</v>
      </c>
      <c r="U26" s="37">
        <v>6.021945307543394</v>
      </c>
      <c r="V26" s="42">
        <v>8.3441165077350394</v>
      </c>
    </row>
    <row r="27" spans="1:24" x14ac:dyDescent="0.35">
      <c r="A27" s="1" t="s">
        <v>204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42"/>
      <c r="X27" s="107"/>
    </row>
    <row r="28" spans="1:24" x14ac:dyDescent="0.35">
      <c r="A28" s="5" t="s">
        <v>199</v>
      </c>
      <c r="B28" s="37">
        <v>100</v>
      </c>
      <c r="C28" s="37">
        <v>100</v>
      </c>
      <c r="D28" s="37">
        <v>100</v>
      </c>
      <c r="E28" s="37">
        <v>100.00000000000001</v>
      </c>
      <c r="F28" s="37">
        <v>100</v>
      </c>
      <c r="G28" s="37">
        <v>100</v>
      </c>
      <c r="H28" s="37">
        <v>100</v>
      </c>
      <c r="I28" s="37">
        <v>100</v>
      </c>
      <c r="J28" s="37">
        <v>100</v>
      </c>
      <c r="K28" s="37">
        <v>100</v>
      </c>
      <c r="L28" s="37">
        <v>100</v>
      </c>
      <c r="M28" s="37">
        <v>100</v>
      </c>
      <c r="N28" s="37">
        <v>100</v>
      </c>
      <c r="O28" s="37">
        <v>100</v>
      </c>
      <c r="P28" s="37">
        <v>100</v>
      </c>
      <c r="Q28" s="37">
        <v>100</v>
      </c>
      <c r="R28" s="37">
        <v>100</v>
      </c>
      <c r="S28" s="37">
        <v>100</v>
      </c>
      <c r="T28" s="37">
        <v>100.00000000000001</v>
      </c>
      <c r="U28" s="37">
        <v>100</v>
      </c>
      <c r="V28" s="42">
        <v>100</v>
      </c>
      <c r="X28" s="107"/>
    </row>
    <row r="29" spans="1:24" x14ac:dyDescent="0.35">
      <c r="A29" s="5" t="s">
        <v>200</v>
      </c>
      <c r="B29" s="37">
        <v>83.201798763350197</v>
      </c>
      <c r="C29" s="37">
        <v>84.005443592771229</v>
      </c>
      <c r="D29" s="37">
        <v>81.432046034288433</v>
      </c>
      <c r="E29" s="37">
        <v>80.231586718734832</v>
      </c>
      <c r="F29" s="37">
        <v>80.030684142738082</v>
      </c>
      <c r="G29" s="37">
        <v>80.89444201949658</v>
      </c>
      <c r="H29" s="37">
        <v>83.869952255198584</v>
      </c>
      <c r="I29" s="37">
        <v>81.180958042304454</v>
      </c>
      <c r="J29" s="37">
        <v>81.506466155516804</v>
      </c>
      <c r="K29" s="37">
        <v>83.377471607987133</v>
      </c>
      <c r="L29" s="37">
        <v>82.133697298756616</v>
      </c>
      <c r="M29" s="37">
        <v>81.80149325296253</v>
      </c>
      <c r="N29" s="37">
        <v>83.223855439605387</v>
      </c>
      <c r="O29" s="37">
        <v>83.283876160841928</v>
      </c>
      <c r="P29" s="37">
        <v>84.584885257719577</v>
      </c>
      <c r="Q29" s="37">
        <v>86.710029618444736</v>
      </c>
      <c r="R29" s="37">
        <v>97.237348475606382</v>
      </c>
      <c r="S29" s="37">
        <v>93.265236198552401</v>
      </c>
      <c r="T29" s="37">
        <v>97.552349744245532</v>
      </c>
      <c r="U29" s="37">
        <v>95.440998009805341</v>
      </c>
      <c r="V29" s="42">
        <v>93.341895560290723</v>
      </c>
      <c r="X29" s="107"/>
    </row>
    <row r="30" spans="1:24" ht="15" thickBot="1" x14ac:dyDescent="0.4">
      <c r="A30" s="29" t="s">
        <v>201</v>
      </c>
      <c r="B30" s="39">
        <v>16.798201236649803</v>
      </c>
      <c r="C30" s="39">
        <v>15.994556407228771</v>
      </c>
      <c r="D30" s="39">
        <v>18.567953965711574</v>
      </c>
      <c r="E30" s="39">
        <v>19.768413281265179</v>
      </c>
      <c r="F30" s="39">
        <v>19.969315857261911</v>
      </c>
      <c r="G30" s="39">
        <v>19.10555798050342</v>
      </c>
      <c r="H30" s="39">
        <v>16.130047744801413</v>
      </c>
      <c r="I30" s="39">
        <v>18.819041957695546</v>
      </c>
      <c r="J30" s="39">
        <v>18.493533844483203</v>
      </c>
      <c r="K30" s="39">
        <v>16.622528392012867</v>
      </c>
      <c r="L30" s="39">
        <v>17.866302701243381</v>
      </c>
      <c r="M30" s="39">
        <v>18.19850674703747</v>
      </c>
      <c r="N30" s="39">
        <v>16.776144560394616</v>
      </c>
      <c r="O30" s="39">
        <v>16.716123839158069</v>
      </c>
      <c r="P30" s="39">
        <v>15.415114742280428</v>
      </c>
      <c r="Q30" s="39">
        <v>13.289970381555257</v>
      </c>
      <c r="R30" s="39">
        <v>2.7626515243936249</v>
      </c>
      <c r="S30" s="39">
        <v>6.734763801447599</v>
      </c>
      <c r="T30" s="39">
        <v>2.4476502557544757</v>
      </c>
      <c r="U30" s="39">
        <v>4.559001990194651</v>
      </c>
      <c r="V30" s="43">
        <v>6.6581044397092741</v>
      </c>
      <c r="X30" s="107"/>
    </row>
    <row r="31" spans="1:24" x14ac:dyDescent="0.35">
      <c r="A31" s="223" t="s">
        <v>205</v>
      </c>
      <c r="B31" s="223"/>
      <c r="C31" s="223"/>
      <c r="D31" s="223"/>
      <c r="E31" s="223"/>
      <c r="F31" s="223"/>
      <c r="G31" s="223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  <c r="S31" s="223"/>
      <c r="T31" s="223"/>
      <c r="U31" s="4"/>
      <c r="V31" s="4"/>
      <c r="X31" s="107"/>
    </row>
    <row r="32" spans="1:24" x14ac:dyDescent="0.35">
      <c r="X32" s="107"/>
    </row>
    <row r="33" spans="24:24" x14ac:dyDescent="0.35">
      <c r="X33" s="107"/>
    </row>
    <row r="34" spans="24:24" x14ac:dyDescent="0.35">
      <c r="X34" s="107"/>
    </row>
    <row r="35" spans="24:24" x14ac:dyDescent="0.35">
      <c r="X35" s="107"/>
    </row>
    <row r="36" spans="24:24" x14ac:dyDescent="0.35">
      <c r="X36" s="107"/>
    </row>
    <row r="37" spans="24:24" x14ac:dyDescent="0.35">
      <c r="X37" s="107"/>
    </row>
    <row r="38" spans="24:24" x14ac:dyDescent="0.35">
      <c r="X38" s="107"/>
    </row>
    <row r="39" spans="24:24" x14ac:dyDescent="0.35">
      <c r="X39" s="107"/>
    </row>
    <row r="40" spans="24:24" x14ac:dyDescent="0.35">
      <c r="X40" s="107"/>
    </row>
    <row r="41" spans="24:24" x14ac:dyDescent="0.35">
      <c r="X41" s="107"/>
    </row>
    <row r="42" spans="24:24" x14ac:dyDescent="0.35">
      <c r="X42" s="107"/>
    </row>
  </sheetData>
  <mergeCells count="8">
    <mergeCell ref="X2:X3"/>
    <mergeCell ref="A31:T31"/>
    <mergeCell ref="A1:U1"/>
    <mergeCell ref="A2:U2"/>
    <mergeCell ref="A3:U3"/>
    <mergeCell ref="A4:U4"/>
    <mergeCell ref="A5:U5"/>
    <mergeCell ref="A6:U6"/>
  </mergeCells>
  <hyperlinks>
    <hyperlink ref="X2" location="INDICE!A1" display="INDICE" xr:uid="{AAC2B2D9-E903-42D2-8D2C-A3154D6A9E46}"/>
    <hyperlink ref="X2:X3" location="CONTENIDO!A1" display="Contenido" xr:uid="{5A96F73E-D62D-40BF-9A9F-36CE725C2DA3}"/>
  </hyperlinks>
  <pageMargins left="0.7" right="0.7" top="0.75" bottom="0.75" header="0.3" footer="0.3"/>
  <pageSetup paperSize="9" scale="66" orientation="landscape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DC676-B806-49A0-B3EE-B00FB6735DB4}">
  <sheetPr>
    <tabColor rgb="FFF2DAB1"/>
    <pageSetUpPr fitToPage="1"/>
  </sheetPr>
  <dimension ref="A1:AD45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10" sqref="B10"/>
    </sheetView>
  </sheetViews>
  <sheetFormatPr baseColWidth="10" defaultColWidth="11.453125" defaultRowHeight="14.5" x14ac:dyDescent="0.35"/>
  <cols>
    <col min="1" max="1" width="18.54296875" style="113" customWidth="1"/>
    <col min="2" max="4" width="8.81640625" bestFit="1" customWidth="1"/>
    <col min="5" max="5" width="1.453125" customWidth="1"/>
    <col min="6" max="8" width="8.453125" customWidth="1"/>
    <col min="9" max="9" width="1.1796875" customWidth="1"/>
    <col min="10" max="12" width="8.453125" customWidth="1"/>
    <col min="13" max="13" width="1.453125" customWidth="1"/>
    <col min="14" max="16" width="8.453125" customWidth="1"/>
    <col min="17" max="17" width="1.453125" customWidth="1"/>
    <col min="18" max="20" width="8.453125" customWidth="1"/>
    <col min="21" max="21" width="1.453125" customWidth="1"/>
    <col min="22" max="24" width="8.453125" customWidth="1"/>
    <col min="25" max="25" width="1.453125" customWidth="1"/>
    <col min="26" max="28" width="8.453125" customWidth="1"/>
  </cols>
  <sheetData>
    <row r="1" spans="1:30" x14ac:dyDescent="0.35">
      <c r="A1" s="230" t="s">
        <v>359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356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196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D5" s="36"/>
    </row>
    <row r="6" spans="1:30" x14ac:dyDescent="0.35">
      <c r="A6" s="124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D6" s="36"/>
    </row>
    <row r="7" spans="1:30" x14ac:dyDescent="0.35">
      <c r="A7" s="235" t="s">
        <v>281</v>
      </c>
      <c r="B7" s="229" t="s">
        <v>214</v>
      </c>
      <c r="C7" s="229"/>
      <c r="D7" s="229"/>
      <c r="E7" s="16"/>
      <c r="F7" s="229" t="s">
        <v>242</v>
      </c>
      <c r="G7" s="229"/>
      <c r="H7" s="229"/>
      <c r="I7" s="16"/>
      <c r="J7" s="229" t="s">
        <v>243</v>
      </c>
      <c r="K7" s="229"/>
      <c r="L7" s="229"/>
      <c r="M7" s="16"/>
      <c r="N7" s="229" t="s">
        <v>244</v>
      </c>
      <c r="O7" s="229"/>
      <c r="P7" s="229"/>
      <c r="Q7" s="16"/>
      <c r="R7" s="229" t="s">
        <v>246</v>
      </c>
      <c r="S7" s="229"/>
      <c r="T7" s="229"/>
      <c r="U7" s="16"/>
      <c r="V7" s="229" t="s">
        <v>247</v>
      </c>
      <c r="W7" s="229"/>
      <c r="X7" s="229"/>
      <c r="Y7" s="16"/>
      <c r="Z7" s="229" t="s">
        <v>248</v>
      </c>
      <c r="AA7" s="229"/>
      <c r="AB7" s="229"/>
      <c r="AD7" s="36"/>
    </row>
    <row r="8" spans="1:30" x14ac:dyDescent="0.35">
      <c r="A8" s="235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D8" s="36"/>
    </row>
    <row r="9" spans="1:30" s="22" customFormat="1" x14ac:dyDescent="0.35">
      <c r="A9" s="110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D9" s="107"/>
    </row>
    <row r="10" spans="1:30" s="22" customFormat="1" x14ac:dyDescent="0.35">
      <c r="A10" s="110" t="s">
        <v>214</v>
      </c>
      <c r="B10" s="101">
        <f>SUM(B12:B38)</f>
        <v>222414</v>
      </c>
      <c r="C10" s="101">
        <f t="shared" ref="C10:AB10" si="0">SUM(C12:C38)</f>
        <v>110630</v>
      </c>
      <c r="D10" s="101">
        <f t="shared" si="0"/>
        <v>111784</v>
      </c>
      <c r="E10" s="101"/>
      <c r="F10" s="101">
        <f t="shared" si="0"/>
        <v>51533</v>
      </c>
      <c r="G10" s="101">
        <f t="shared" si="0"/>
        <v>26019</v>
      </c>
      <c r="H10" s="101">
        <f t="shared" si="0"/>
        <v>25514</v>
      </c>
      <c r="I10" s="101"/>
      <c r="J10" s="101">
        <f t="shared" si="0"/>
        <v>48349</v>
      </c>
      <c r="K10" s="101">
        <f t="shared" si="0"/>
        <v>24066</v>
      </c>
      <c r="L10" s="101">
        <f t="shared" si="0"/>
        <v>24283</v>
      </c>
      <c r="M10" s="101"/>
      <c r="N10" s="101">
        <f t="shared" si="0"/>
        <v>46681</v>
      </c>
      <c r="O10" s="101">
        <f t="shared" si="0"/>
        <v>23363</v>
      </c>
      <c r="P10" s="101">
        <f t="shared" si="0"/>
        <v>23318</v>
      </c>
      <c r="Q10" s="101"/>
      <c r="R10" s="101">
        <f t="shared" si="0"/>
        <v>38545</v>
      </c>
      <c r="S10" s="101">
        <f t="shared" si="0"/>
        <v>19004</v>
      </c>
      <c r="T10" s="101">
        <f t="shared" si="0"/>
        <v>19541</v>
      </c>
      <c r="U10" s="101"/>
      <c r="V10" s="101">
        <f t="shared" si="0"/>
        <v>37223</v>
      </c>
      <c r="W10" s="101">
        <f t="shared" si="0"/>
        <v>18140</v>
      </c>
      <c r="X10" s="101">
        <f t="shared" si="0"/>
        <v>19083</v>
      </c>
      <c r="Y10" s="101"/>
      <c r="Z10" s="101">
        <f t="shared" si="0"/>
        <v>83</v>
      </c>
      <c r="AA10" s="101">
        <f t="shared" si="0"/>
        <v>38</v>
      </c>
      <c r="AB10" s="101">
        <f t="shared" si="0"/>
        <v>45</v>
      </c>
      <c r="AD10" s="107"/>
    </row>
    <row r="11" spans="1:30" s="22" customFormat="1" x14ac:dyDescent="0.35">
      <c r="A11" s="110"/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101"/>
      <c r="W11" s="101"/>
      <c r="X11" s="101"/>
      <c r="Y11" s="101"/>
      <c r="Z11" s="101"/>
      <c r="AA11" s="101"/>
      <c r="AB11" s="101"/>
      <c r="AD11" s="107"/>
    </row>
    <row r="12" spans="1:30" x14ac:dyDescent="0.35">
      <c r="A12" s="95" t="s">
        <v>282</v>
      </c>
      <c r="B12" s="102">
        <f t="shared" ref="B12:D13" si="1">+F12+J12+N12+R12+V12</f>
        <v>14511</v>
      </c>
      <c r="C12" s="102">
        <f t="shared" si="1"/>
        <v>7374</v>
      </c>
      <c r="D12" s="102">
        <f t="shared" si="1"/>
        <v>7137</v>
      </c>
      <c r="E12" s="102"/>
      <c r="F12" s="102">
        <v>3328</v>
      </c>
      <c r="G12" s="102">
        <v>1689</v>
      </c>
      <c r="H12" s="102">
        <v>1639</v>
      </c>
      <c r="I12" s="102"/>
      <c r="J12" s="102">
        <v>3280</v>
      </c>
      <c r="K12" s="102">
        <v>1645</v>
      </c>
      <c r="L12" s="102">
        <v>1635</v>
      </c>
      <c r="M12" s="102"/>
      <c r="N12" s="102">
        <v>3077</v>
      </c>
      <c r="O12" s="102">
        <v>1564</v>
      </c>
      <c r="P12" s="102">
        <v>1513</v>
      </c>
      <c r="Q12" s="102"/>
      <c r="R12" s="102">
        <v>2376</v>
      </c>
      <c r="S12" s="102">
        <v>1249</v>
      </c>
      <c r="T12" s="102">
        <v>1127</v>
      </c>
      <c r="U12" s="102"/>
      <c r="V12" s="102">
        <v>2450</v>
      </c>
      <c r="W12" s="102">
        <v>1227</v>
      </c>
      <c r="X12" s="102">
        <v>1223</v>
      </c>
      <c r="Y12" s="102"/>
      <c r="Z12" s="102" t="s">
        <v>276</v>
      </c>
      <c r="AA12" s="102" t="s">
        <v>276</v>
      </c>
      <c r="AB12" s="102" t="s">
        <v>276</v>
      </c>
      <c r="AD12" s="22"/>
    </row>
    <row r="13" spans="1:30" x14ac:dyDescent="0.35">
      <c r="A13" s="95" t="s">
        <v>283</v>
      </c>
      <c r="B13" s="102">
        <f t="shared" si="1"/>
        <v>18067</v>
      </c>
      <c r="C13" s="102">
        <f t="shared" si="1"/>
        <v>9200</v>
      </c>
      <c r="D13" s="102">
        <f t="shared" si="1"/>
        <v>8867</v>
      </c>
      <c r="E13" s="102"/>
      <c r="F13" s="102">
        <v>4108</v>
      </c>
      <c r="G13" s="102">
        <v>2088</v>
      </c>
      <c r="H13" s="102">
        <v>2020</v>
      </c>
      <c r="I13" s="102"/>
      <c r="J13" s="102">
        <v>3891</v>
      </c>
      <c r="K13" s="102">
        <v>1977</v>
      </c>
      <c r="L13" s="102">
        <v>1914</v>
      </c>
      <c r="M13" s="102"/>
      <c r="N13" s="102">
        <v>3872</v>
      </c>
      <c r="O13" s="102">
        <v>1996</v>
      </c>
      <c r="P13" s="102">
        <v>1876</v>
      </c>
      <c r="Q13" s="102"/>
      <c r="R13" s="102">
        <v>3126</v>
      </c>
      <c r="S13" s="102">
        <v>1598</v>
      </c>
      <c r="T13" s="102">
        <v>1528</v>
      </c>
      <c r="U13" s="102"/>
      <c r="V13" s="102">
        <v>3070</v>
      </c>
      <c r="W13" s="102">
        <v>1541</v>
      </c>
      <c r="X13" s="102">
        <v>1529</v>
      </c>
      <c r="Y13" s="102"/>
      <c r="Z13" s="102" t="s">
        <v>276</v>
      </c>
      <c r="AA13" s="102" t="s">
        <v>276</v>
      </c>
      <c r="AB13" s="102" t="s">
        <v>276</v>
      </c>
    </row>
    <row r="14" spans="1:30" x14ac:dyDescent="0.35">
      <c r="A14" s="95" t="s">
        <v>284</v>
      </c>
      <c r="B14" s="102">
        <f t="shared" ref="B14:D29" si="2">+F14+J14+N14+R14+V14+Z14</f>
        <v>14167</v>
      </c>
      <c r="C14" s="102">
        <f t="shared" ref="C14:D27" si="3">+G14+K14+O14+S14+W14+AA14</f>
        <v>7038</v>
      </c>
      <c r="D14" s="102">
        <f t="shared" si="3"/>
        <v>7129</v>
      </c>
      <c r="E14" s="102"/>
      <c r="F14" s="102">
        <v>3566</v>
      </c>
      <c r="G14" s="102">
        <v>1817</v>
      </c>
      <c r="H14" s="102">
        <v>1749</v>
      </c>
      <c r="I14" s="102"/>
      <c r="J14" s="102">
        <v>3251</v>
      </c>
      <c r="K14" s="102">
        <v>1659</v>
      </c>
      <c r="L14" s="102">
        <v>1592</v>
      </c>
      <c r="M14" s="102"/>
      <c r="N14" s="102">
        <v>3088</v>
      </c>
      <c r="O14" s="102">
        <v>1516</v>
      </c>
      <c r="P14" s="102">
        <v>1572</v>
      </c>
      <c r="Q14" s="102"/>
      <c r="R14" s="102">
        <v>2421</v>
      </c>
      <c r="S14" s="102">
        <v>1172</v>
      </c>
      <c r="T14" s="102">
        <v>1249</v>
      </c>
      <c r="U14" s="102"/>
      <c r="V14" s="102">
        <v>1838</v>
      </c>
      <c r="W14" s="102">
        <v>873</v>
      </c>
      <c r="X14" s="102">
        <v>965</v>
      </c>
      <c r="Y14" s="102"/>
      <c r="Z14" s="102">
        <v>3</v>
      </c>
      <c r="AA14" s="102">
        <v>1</v>
      </c>
      <c r="AB14" s="102">
        <v>2</v>
      </c>
    </row>
    <row r="15" spans="1:30" x14ac:dyDescent="0.35">
      <c r="A15" s="95" t="s">
        <v>285</v>
      </c>
      <c r="B15" s="102">
        <f t="shared" ref="B15:B24" si="4">+F15+J15+N15+R15+V15</f>
        <v>11251</v>
      </c>
      <c r="C15" s="102">
        <f t="shared" ref="C15:C24" si="5">+G15+K15+O15+S15+W15</f>
        <v>5710</v>
      </c>
      <c r="D15" s="102">
        <f t="shared" ref="D15:D24" si="6">+H15+L15+P15+T15+X15</f>
        <v>5541</v>
      </c>
      <c r="E15" s="102"/>
      <c r="F15" s="102">
        <v>2635</v>
      </c>
      <c r="G15" s="102">
        <v>1327</v>
      </c>
      <c r="H15" s="102">
        <v>1308</v>
      </c>
      <c r="I15" s="102"/>
      <c r="J15" s="102">
        <v>2467</v>
      </c>
      <c r="K15" s="102">
        <v>1277</v>
      </c>
      <c r="L15" s="102">
        <v>1190</v>
      </c>
      <c r="M15" s="102"/>
      <c r="N15" s="102">
        <v>2593</v>
      </c>
      <c r="O15" s="102">
        <v>1301</v>
      </c>
      <c r="P15" s="102">
        <v>1292</v>
      </c>
      <c r="Q15" s="102"/>
      <c r="R15" s="102">
        <v>1719</v>
      </c>
      <c r="S15" s="102">
        <v>877</v>
      </c>
      <c r="T15" s="102">
        <v>842</v>
      </c>
      <c r="U15" s="102"/>
      <c r="V15" s="102">
        <v>1837</v>
      </c>
      <c r="W15" s="102">
        <v>928</v>
      </c>
      <c r="X15" s="102">
        <v>909</v>
      </c>
      <c r="Y15" s="102"/>
      <c r="Z15" s="102" t="s">
        <v>276</v>
      </c>
      <c r="AA15" s="102" t="s">
        <v>276</v>
      </c>
      <c r="AB15" s="102" t="s">
        <v>276</v>
      </c>
    </row>
    <row r="16" spans="1:30" x14ac:dyDescent="0.35">
      <c r="A16" s="95" t="s">
        <v>286</v>
      </c>
      <c r="B16" s="102">
        <f t="shared" si="4"/>
        <v>2902</v>
      </c>
      <c r="C16" s="102">
        <f t="shared" si="5"/>
        <v>1503</v>
      </c>
      <c r="D16" s="102">
        <f t="shared" si="6"/>
        <v>1399</v>
      </c>
      <c r="E16" s="102"/>
      <c r="F16" s="102">
        <v>668</v>
      </c>
      <c r="G16" s="102">
        <v>364</v>
      </c>
      <c r="H16" s="102">
        <v>304</v>
      </c>
      <c r="I16" s="102"/>
      <c r="J16" s="102">
        <v>634</v>
      </c>
      <c r="K16" s="102">
        <v>316</v>
      </c>
      <c r="L16" s="102">
        <v>318</v>
      </c>
      <c r="M16" s="102"/>
      <c r="N16" s="102">
        <v>573</v>
      </c>
      <c r="O16" s="102">
        <v>300</v>
      </c>
      <c r="P16" s="102">
        <v>273</v>
      </c>
      <c r="Q16" s="102"/>
      <c r="R16" s="102">
        <v>504</v>
      </c>
      <c r="S16" s="102">
        <v>246</v>
      </c>
      <c r="T16" s="102">
        <v>258</v>
      </c>
      <c r="U16" s="102"/>
      <c r="V16" s="102">
        <v>523</v>
      </c>
      <c r="W16" s="102">
        <v>277</v>
      </c>
      <c r="X16" s="102">
        <v>246</v>
      </c>
      <c r="Y16" s="102"/>
      <c r="Z16" s="102" t="s">
        <v>276</v>
      </c>
      <c r="AA16" s="102" t="s">
        <v>276</v>
      </c>
      <c r="AB16" s="102" t="s">
        <v>276</v>
      </c>
    </row>
    <row r="17" spans="1:30" x14ac:dyDescent="0.35">
      <c r="A17" s="95" t="s">
        <v>287</v>
      </c>
      <c r="B17" s="102">
        <f t="shared" si="4"/>
        <v>7266</v>
      </c>
      <c r="C17" s="102">
        <f t="shared" si="5"/>
        <v>3636</v>
      </c>
      <c r="D17" s="102">
        <f t="shared" si="6"/>
        <v>3630</v>
      </c>
      <c r="E17" s="102"/>
      <c r="F17" s="102">
        <v>1719</v>
      </c>
      <c r="G17" s="102">
        <v>881</v>
      </c>
      <c r="H17" s="102">
        <v>838</v>
      </c>
      <c r="I17" s="102"/>
      <c r="J17" s="102">
        <v>1497</v>
      </c>
      <c r="K17" s="102">
        <v>730</v>
      </c>
      <c r="L17" s="102">
        <v>767</v>
      </c>
      <c r="M17" s="102"/>
      <c r="N17" s="102">
        <v>1482</v>
      </c>
      <c r="O17" s="102">
        <v>747</v>
      </c>
      <c r="P17" s="102">
        <v>735</v>
      </c>
      <c r="Q17" s="102"/>
      <c r="R17" s="102">
        <v>1344</v>
      </c>
      <c r="S17" s="102">
        <v>665</v>
      </c>
      <c r="T17" s="102">
        <v>679</v>
      </c>
      <c r="U17" s="102"/>
      <c r="V17" s="102">
        <v>1224</v>
      </c>
      <c r="W17" s="102">
        <v>613</v>
      </c>
      <c r="X17" s="102">
        <v>611</v>
      </c>
      <c r="Y17" s="102"/>
      <c r="Z17" s="102" t="s">
        <v>276</v>
      </c>
      <c r="AA17" s="102" t="s">
        <v>276</v>
      </c>
      <c r="AB17" s="102" t="s">
        <v>276</v>
      </c>
    </row>
    <row r="18" spans="1:30" x14ac:dyDescent="0.35">
      <c r="A18" s="95" t="s">
        <v>288</v>
      </c>
      <c r="B18" s="102">
        <f t="shared" si="4"/>
        <v>1451</v>
      </c>
      <c r="C18" s="102">
        <f t="shared" si="5"/>
        <v>717</v>
      </c>
      <c r="D18" s="102">
        <f t="shared" si="6"/>
        <v>734</v>
      </c>
      <c r="E18" s="102"/>
      <c r="F18" s="102">
        <v>315</v>
      </c>
      <c r="G18" s="102">
        <v>169</v>
      </c>
      <c r="H18" s="102">
        <v>146</v>
      </c>
      <c r="I18" s="102"/>
      <c r="J18" s="102">
        <v>280</v>
      </c>
      <c r="K18" s="102">
        <v>128</v>
      </c>
      <c r="L18" s="102">
        <v>152</v>
      </c>
      <c r="M18" s="102"/>
      <c r="N18" s="102">
        <v>268</v>
      </c>
      <c r="O18" s="102">
        <v>155</v>
      </c>
      <c r="P18" s="102">
        <v>113</v>
      </c>
      <c r="Q18" s="102"/>
      <c r="R18" s="102">
        <v>303</v>
      </c>
      <c r="S18" s="102">
        <v>142</v>
      </c>
      <c r="T18" s="102">
        <v>161</v>
      </c>
      <c r="U18" s="102"/>
      <c r="V18" s="102">
        <v>285</v>
      </c>
      <c r="W18" s="102">
        <v>123</v>
      </c>
      <c r="X18" s="102">
        <v>162</v>
      </c>
      <c r="Y18" s="102"/>
      <c r="Z18" s="102" t="s">
        <v>276</v>
      </c>
      <c r="AA18" s="102" t="s">
        <v>276</v>
      </c>
      <c r="AB18" s="102" t="s">
        <v>276</v>
      </c>
    </row>
    <row r="19" spans="1:30" x14ac:dyDescent="0.35">
      <c r="A19" s="95" t="s">
        <v>289</v>
      </c>
      <c r="B19" s="102">
        <f t="shared" si="4"/>
        <v>21778</v>
      </c>
      <c r="C19" s="102">
        <f t="shared" si="5"/>
        <v>10887</v>
      </c>
      <c r="D19" s="102">
        <f t="shared" si="6"/>
        <v>10891</v>
      </c>
      <c r="E19" s="102"/>
      <c r="F19" s="102">
        <v>4946</v>
      </c>
      <c r="G19" s="102">
        <v>2470</v>
      </c>
      <c r="H19" s="102">
        <v>2476</v>
      </c>
      <c r="I19" s="102"/>
      <c r="J19" s="102">
        <v>4936</v>
      </c>
      <c r="K19" s="102">
        <v>2574</v>
      </c>
      <c r="L19" s="102">
        <v>2362</v>
      </c>
      <c r="M19" s="102"/>
      <c r="N19" s="102">
        <v>4417</v>
      </c>
      <c r="O19" s="102">
        <v>2181</v>
      </c>
      <c r="P19" s="102">
        <v>2236</v>
      </c>
      <c r="Q19" s="102"/>
      <c r="R19" s="102">
        <v>3875</v>
      </c>
      <c r="S19" s="102">
        <v>1899</v>
      </c>
      <c r="T19" s="102">
        <v>1976</v>
      </c>
      <c r="U19" s="102"/>
      <c r="V19" s="102">
        <v>3604</v>
      </c>
      <c r="W19" s="102">
        <v>1763</v>
      </c>
      <c r="X19" s="102">
        <v>1841</v>
      </c>
      <c r="Y19" s="102"/>
      <c r="Z19" s="102" t="s">
        <v>276</v>
      </c>
      <c r="AA19" s="102" t="s">
        <v>276</v>
      </c>
      <c r="AB19" s="102" t="s">
        <v>276</v>
      </c>
    </row>
    <row r="20" spans="1:30" x14ac:dyDescent="0.35">
      <c r="A20" s="95" t="s">
        <v>290</v>
      </c>
      <c r="B20" s="102">
        <f t="shared" si="4"/>
        <v>9830</v>
      </c>
      <c r="C20" s="102">
        <f t="shared" si="5"/>
        <v>4911</v>
      </c>
      <c r="D20" s="102">
        <f t="shared" si="6"/>
        <v>4919</v>
      </c>
      <c r="E20" s="102"/>
      <c r="F20" s="102">
        <v>2144</v>
      </c>
      <c r="G20" s="102">
        <v>1093</v>
      </c>
      <c r="H20" s="102">
        <v>1051</v>
      </c>
      <c r="I20" s="102"/>
      <c r="J20" s="102">
        <v>2123</v>
      </c>
      <c r="K20" s="102">
        <v>1064</v>
      </c>
      <c r="L20" s="102">
        <v>1059</v>
      </c>
      <c r="M20" s="102"/>
      <c r="N20" s="102">
        <v>1946</v>
      </c>
      <c r="O20" s="102">
        <v>1003</v>
      </c>
      <c r="P20" s="102">
        <v>943</v>
      </c>
      <c r="Q20" s="102"/>
      <c r="R20" s="102">
        <v>1888</v>
      </c>
      <c r="S20" s="102">
        <v>932</v>
      </c>
      <c r="T20" s="102">
        <v>956</v>
      </c>
      <c r="U20" s="102"/>
      <c r="V20" s="102">
        <v>1729</v>
      </c>
      <c r="W20" s="102">
        <v>819</v>
      </c>
      <c r="X20" s="102">
        <v>910</v>
      </c>
      <c r="Y20" s="102"/>
      <c r="Z20" s="102" t="s">
        <v>276</v>
      </c>
      <c r="AA20" s="102" t="s">
        <v>276</v>
      </c>
      <c r="AB20" s="102" t="s">
        <v>276</v>
      </c>
    </row>
    <row r="21" spans="1:30" x14ac:dyDescent="0.35">
      <c r="A21" s="95" t="s">
        <v>291</v>
      </c>
      <c r="B21" s="102">
        <f t="shared" si="4"/>
        <v>10298</v>
      </c>
      <c r="C21" s="102">
        <f t="shared" si="5"/>
        <v>5032</v>
      </c>
      <c r="D21" s="102">
        <f t="shared" si="6"/>
        <v>5266</v>
      </c>
      <c r="E21" s="102"/>
      <c r="F21" s="102">
        <v>2375</v>
      </c>
      <c r="G21" s="102">
        <v>1193</v>
      </c>
      <c r="H21" s="102">
        <v>1182</v>
      </c>
      <c r="I21" s="102"/>
      <c r="J21" s="102">
        <v>2135</v>
      </c>
      <c r="K21" s="102">
        <v>1043</v>
      </c>
      <c r="L21" s="102">
        <v>1092</v>
      </c>
      <c r="M21" s="102"/>
      <c r="N21" s="102">
        <v>2178</v>
      </c>
      <c r="O21" s="102">
        <v>1083</v>
      </c>
      <c r="P21" s="102">
        <v>1095</v>
      </c>
      <c r="Q21" s="102"/>
      <c r="R21" s="102">
        <v>1759</v>
      </c>
      <c r="S21" s="102">
        <v>826</v>
      </c>
      <c r="T21" s="102">
        <v>933</v>
      </c>
      <c r="U21" s="102"/>
      <c r="V21" s="102">
        <v>1851</v>
      </c>
      <c r="W21" s="102">
        <v>887</v>
      </c>
      <c r="X21" s="102">
        <v>964</v>
      </c>
      <c r="Y21" s="102"/>
      <c r="Z21" s="102" t="s">
        <v>276</v>
      </c>
      <c r="AA21" s="102" t="s">
        <v>276</v>
      </c>
      <c r="AB21" s="102" t="s">
        <v>276</v>
      </c>
    </row>
    <row r="22" spans="1:30" x14ac:dyDescent="0.35">
      <c r="A22" s="95" t="s">
        <v>292</v>
      </c>
      <c r="B22" s="102">
        <f t="shared" si="4"/>
        <v>3616</v>
      </c>
      <c r="C22" s="102">
        <f t="shared" si="5"/>
        <v>1766</v>
      </c>
      <c r="D22" s="102">
        <f t="shared" si="6"/>
        <v>1850</v>
      </c>
      <c r="E22" s="102"/>
      <c r="F22" s="102">
        <v>884</v>
      </c>
      <c r="G22" s="102">
        <v>456</v>
      </c>
      <c r="H22" s="102">
        <v>428</v>
      </c>
      <c r="I22" s="102"/>
      <c r="J22" s="102">
        <v>807</v>
      </c>
      <c r="K22" s="102">
        <v>370</v>
      </c>
      <c r="L22" s="102">
        <v>437</v>
      </c>
      <c r="M22" s="102"/>
      <c r="N22" s="102">
        <v>737</v>
      </c>
      <c r="O22" s="102">
        <v>366</v>
      </c>
      <c r="P22" s="102">
        <v>371</v>
      </c>
      <c r="Q22" s="102"/>
      <c r="R22" s="102">
        <v>603</v>
      </c>
      <c r="S22" s="102">
        <v>298</v>
      </c>
      <c r="T22" s="102">
        <v>305</v>
      </c>
      <c r="U22" s="102"/>
      <c r="V22" s="102">
        <v>585</v>
      </c>
      <c r="W22" s="102">
        <v>276</v>
      </c>
      <c r="X22" s="102">
        <v>309</v>
      </c>
      <c r="Y22" s="102"/>
      <c r="Z22" s="102" t="s">
        <v>276</v>
      </c>
      <c r="AA22" s="102" t="s">
        <v>276</v>
      </c>
      <c r="AB22" s="102" t="s">
        <v>276</v>
      </c>
    </row>
    <row r="23" spans="1:30" x14ac:dyDescent="0.35">
      <c r="A23" s="122" t="s">
        <v>293</v>
      </c>
      <c r="B23" s="102">
        <f t="shared" si="4"/>
        <v>19011</v>
      </c>
      <c r="C23" s="102">
        <f t="shared" si="5"/>
        <v>9472</v>
      </c>
      <c r="D23" s="102">
        <f t="shared" si="6"/>
        <v>9539</v>
      </c>
      <c r="E23" s="102"/>
      <c r="F23" s="102">
        <v>4413</v>
      </c>
      <c r="G23" s="102">
        <v>2267</v>
      </c>
      <c r="H23" s="102">
        <v>2146</v>
      </c>
      <c r="I23" s="102"/>
      <c r="J23" s="102">
        <v>3980</v>
      </c>
      <c r="K23" s="102">
        <v>1963</v>
      </c>
      <c r="L23" s="102">
        <v>2017</v>
      </c>
      <c r="M23" s="102"/>
      <c r="N23" s="102">
        <v>4143</v>
      </c>
      <c r="O23" s="102">
        <v>2094</v>
      </c>
      <c r="P23" s="102">
        <v>2049</v>
      </c>
      <c r="Q23" s="102"/>
      <c r="R23" s="102">
        <v>3239</v>
      </c>
      <c r="S23" s="102">
        <v>1562</v>
      </c>
      <c r="T23" s="102">
        <v>1677</v>
      </c>
      <c r="U23" s="102"/>
      <c r="V23" s="102">
        <v>3236</v>
      </c>
      <c r="W23" s="102">
        <v>1586</v>
      </c>
      <c r="X23" s="102">
        <v>1650</v>
      </c>
      <c r="Y23" s="102"/>
      <c r="Z23" s="102" t="s">
        <v>276</v>
      </c>
      <c r="AA23" s="102" t="s">
        <v>276</v>
      </c>
      <c r="AB23" s="102" t="s">
        <v>276</v>
      </c>
    </row>
    <row r="24" spans="1:30" x14ac:dyDescent="0.35">
      <c r="A24" s="95" t="s">
        <v>294</v>
      </c>
      <c r="B24" s="102">
        <f t="shared" si="4"/>
        <v>5563</v>
      </c>
      <c r="C24" s="102">
        <f t="shared" si="5"/>
        <v>2745</v>
      </c>
      <c r="D24" s="102">
        <f t="shared" si="6"/>
        <v>2818</v>
      </c>
      <c r="E24" s="102"/>
      <c r="F24" s="102">
        <v>1221</v>
      </c>
      <c r="G24" s="102">
        <v>612</v>
      </c>
      <c r="H24" s="102">
        <v>609</v>
      </c>
      <c r="I24" s="102"/>
      <c r="J24" s="102">
        <v>1184</v>
      </c>
      <c r="K24" s="102">
        <v>597</v>
      </c>
      <c r="L24" s="102">
        <v>587</v>
      </c>
      <c r="M24" s="102"/>
      <c r="N24" s="102">
        <v>1182</v>
      </c>
      <c r="O24" s="102">
        <v>550</v>
      </c>
      <c r="P24" s="102">
        <v>632</v>
      </c>
      <c r="Q24" s="102"/>
      <c r="R24" s="102">
        <v>992</v>
      </c>
      <c r="S24" s="102">
        <v>495</v>
      </c>
      <c r="T24" s="102">
        <v>497</v>
      </c>
      <c r="U24" s="102"/>
      <c r="V24" s="102">
        <v>984</v>
      </c>
      <c r="W24" s="102">
        <v>491</v>
      </c>
      <c r="X24" s="102">
        <v>493</v>
      </c>
      <c r="Y24" s="102"/>
      <c r="Z24" s="102" t="s">
        <v>276</v>
      </c>
      <c r="AA24" s="102" t="s">
        <v>276</v>
      </c>
      <c r="AB24" s="102" t="s">
        <v>276</v>
      </c>
    </row>
    <row r="25" spans="1:30" x14ac:dyDescent="0.35">
      <c r="A25" s="95" t="s">
        <v>295</v>
      </c>
      <c r="B25" s="102">
        <f t="shared" si="2"/>
        <v>21394</v>
      </c>
      <c r="C25" s="102">
        <f t="shared" si="3"/>
        <v>10634</v>
      </c>
      <c r="D25" s="102">
        <f t="shared" si="3"/>
        <v>10760</v>
      </c>
      <c r="E25" s="102"/>
      <c r="F25" s="102">
        <v>5011</v>
      </c>
      <c r="G25" s="102">
        <v>2453</v>
      </c>
      <c r="H25" s="102">
        <v>2558</v>
      </c>
      <c r="I25" s="102"/>
      <c r="J25" s="102">
        <v>4453</v>
      </c>
      <c r="K25" s="102">
        <v>2185</v>
      </c>
      <c r="L25" s="102">
        <v>2268</v>
      </c>
      <c r="M25" s="102"/>
      <c r="N25" s="102">
        <v>4726</v>
      </c>
      <c r="O25" s="102">
        <v>2348</v>
      </c>
      <c r="P25" s="102">
        <v>2378</v>
      </c>
      <c r="Q25" s="102"/>
      <c r="R25" s="102">
        <v>3604</v>
      </c>
      <c r="S25" s="102">
        <v>1830</v>
      </c>
      <c r="T25" s="102">
        <v>1774</v>
      </c>
      <c r="U25" s="102"/>
      <c r="V25" s="102">
        <v>3584</v>
      </c>
      <c r="W25" s="102">
        <v>1808</v>
      </c>
      <c r="X25" s="102">
        <v>1776</v>
      </c>
      <c r="Y25" s="102"/>
      <c r="Z25" s="102">
        <v>16</v>
      </c>
      <c r="AA25" s="102">
        <v>10</v>
      </c>
      <c r="AB25" s="102">
        <v>6</v>
      </c>
    </row>
    <row r="26" spans="1:30" x14ac:dyDescent="0.35">
      <c r="A26" s="95" t="s">
        <v>296</v>
      </c>
      <c r="B26" s="102">
        <f>+F26+J26+N26+R26+V26</f>
        <v>3834</v>
      </c>
      <c r="C26" s="102">
        <f>+G26+K26+O26+S26+W26</f>
        <v>1843</v>
      </c>
      <c r="D26" s="102">
        <f>+H26+L26+P26+T26+X26</f>
        <v>1991</v>
      </c>
      <c r="E26" s="102"/>
      <c r="F26" s="102">
        <v>976</v>
      </c>
      <c r="G26" s="102">
        <v>490</v>
      </c>
      <c r="H26" s="102">
        <v>486</v>
      </c>
      <c r="I26" s="102"/>
      <c r="J26" s="102">
        <v>807</v>
      </c>
      <c r="K26" s="102">
        <v>377</v>
      </c>
      <c r="L26" s="102">
        <v>430</v>
      </c>
      <c r="M26" s="102"/>
      <c r="N26" s="102">
        <v>815</v>
      </c>
      <c r="O26" s="102">
        <v>395</v>
      </c>
      <c r="P26" s="102">
        <v>420</v>
      </c>
      <c r="Q26" s="102"/>
      <c r="R26" s="102">
        <v>644</v>
      </c>
      <c r="S26" s="102">
        <v>309</v>
      </c>
      <c r="T26" s="102">
        <v>335</v>
      </c>
      <c r="U26" s="102"/>
      <c r="V26" s="102">
        <v>592</v>
      </c>
      <c r="W26" s="102">
        <v>272</v>
      </c>
      <c r="X26" s="102">
        <v>320</v>
      </c>
      <c r="Y26" s="102"/>
      <c r="Z26" s="102" t="s">
        <v>276</v>
      </c>
      <c r="AA26" s="102" t="s">
        <v>276</v>
      </c>
      <c r="AB26" s="102" t="s">
        <v>276</v>
      </c>
    </row>
    <row r="27" spans="1:30" x14ac:dyDescent="0.35">
      <c r="A27" s="95" t="s">
        <v>297</v>
      </c>
      <c r="B27" s="102">
        <f t="shared" si="2"/>
        <v>6751</v>
      </c>
      <c r="C27" s="102">
        <f t="shared" si="3"/>
        <v>3224</v>
      </c>
      <c r="D27" s="102">
        <f t="shared" si="3"/>
        <v>3527</v>
      </c>
      <c r="E27" s="102"/>
      <c r="F27" s="102">
        <v>1526</v>
      </c>
      <c r="G27" s="102">
        <v>772</v>
      </c>
      <c r="H27" s="102">
        <v>754</v>
      </c>
      <c r="I27" s="102"/>
      <c r="J27" s="102">
        <v>1580</v>
      </c>
      <c r="K27" s="102">
        <v>748</v>
      </c>
      <c r="L27" s="102">
        <v>832</v>
      </c>
      <c r="M27" s="102"/>
      <c r="N27" s="102">
        <v>1338</v>
      </c>
      <c r="O27" s="102">
        <v>631</v>
      </c>
      <c r="P27" s="102">
        <v>707</v>
      </c>
      <c r="Q27" s="102"/>
      <c r="R27" s="102">
        <v>1185</v>
      </c>
      <c r="S27" s="102">
        <v>570</v>
      </c>
      <c r="T27" s="102">
        <v>615</v>
      </c>
      <c r="U27" s="102"/>
      <c r="V27" s="102">
        <v>1071</v>
      </c>
      <c r="W27" s="102">
        <v>480</v>
      </c>
      <c r="X27" s="102">
        <v>591</v>
      </c>
      <c r="Y27" s="102"/>
      <c r="Z27" s="102">
        <v>51</v>
      </c>
      <c r="AA27" s="102">
        <v>23</v>
      </c>
      <c r="AB27" s="102">
        <v>28</v>
      </c>
    </row>
    <row r="28" spans="1:30" x14ac:dyDescent="0.35">
      <c r="A28" s="95" t="s">
        <v>298</v>
      </c>
      <c r="B28" s="102">
        <f>+F28+J28+N28+R28+V28</f>
        <v>2930</v>
      </c>
      <c r="C28" s="102">
        <f>+G28+K28+O28+S28+W28</f>
        <v>1433</v>
      </c>
      <c r="D28" s="102">
        <f>+H28+L28+P28+T28+X28</f>
        <v>1497</v>
      </c>
      <c r="E28" s="102"/>
      <c r="F28" s="102">
        <v>664</v>
      </c>
      <c r="G28" s="102">
        <v>331</v>
      </c>
      <c r="H28" s="102">
        <v>333</v>
      </c>
      <c r="I28" s="102"/>
      <c r="J28" s="102">
        <v>624</v>
      </c>
      <c r="K28" s="102">
        <v>294</v>
      </c>
      <c r="L28" s="102">
        <v>330</v>
      </c>
      <c r="M28" s="102"/>
      <c r="N28" s="102">
        <v>574</v>
      </c>
      <c r="O28" s="102">
        <v>294</v>
      </c>
      <c r="P28" s="102">
        <v>280</v>
      </c>
      <c r="Q28" s="102"/>
      <c r="R28" s="102">
        <v>565</v>
      </c>
      <c r="S28" s="102">
        <v>270</v>
      </c>
      <c r="T28" s="102">
        <v>295</v>
      </c>
      <c r="U28" s="102"/>
      <c r="V28" s="102">
        <v>503</v>
      </c>
      <c r="W28" s="102">
        <v>244</v>
      </c>
      <c r="X28" s="102">
        <v>259</v>
      </c>
      <c r="Y28" s="102"/>
      <c r="Z28" s="102" t="s">
        <v>276</v>
      </c>
      <c r="AA28" s="102" t="s">
        <v>276</v>
      </c>
      <c r="AB28" s="102" t="s">
        <v>276</v>
      </c>
    </row>
    <row r="29" spans="1:30" x14ac:dyDescent="0.35">
      <c r="A29" s="95" t="s">
        <v>299</v>
      </c>
      <c r="B29" s="102">
        <f t="shared" si="2"/>
        <v>4857</v>
      </c>
      <c r="C29" s="102">
        <f t="shared" si="2"/>
        <v>2388</v>
      </c>
      <c r="D29" s="102">
        <f t="shared" si="2"/>
        <v>2469</v>
      </c>
      <c r="E29" s="102"/>
      <c r="F29" s="102">
        <v>1032</v>
      </c>
      <c r="G29" s="102">
        <v>538</v>
      </c>
      <c r="H29" s="102">
        <v>494</v>
      </c>
      <c r="I29" s="102"/>
      <c r="J29" s="102">
        <v>1058</v>
      </c>
      <c r="K29" s="102">
        <v>481</v>
      </c>
      <c r="L29" s="102">
        <v>577</v>
      </c>
      <c r="M29" s="102"/>
      <c r="N29" s="102">
        <v>975</v>
      </c>
      <c r="O29" s="102">
        <v>479</v>
      </c>
      <c r="P29" s="102">
        <v>496</v>
      </c>
      <c r="Q29" s="102"/>
      <c r="R29" s="102">
        <v>933</v>
      </c>
      <c r="S29" s="102">
        <v>474</v>
      </c>
      <c r="T29" s="102">
        <v>459</v>
      </c>
      <c r="U29" s="102"/>
      <c r="V29" s="102">
        <v>846</v>
      </c>
      <c r="W29" s="102">
        <v>412</v>
      </c>
      <c r="X29" s="102">
        <v>434</v>
      </c>
      <c r="Y29" s="102"/>
      <c r="Z29" s="102">
        <v>13</v>
      </c>
      <c r="AA29" s="102">
        <v>4</v>
      </c>
      <c r="AB29" s="102">
        <v>9</v>
      </c>
    </row>
    <row r="30" spans="1:30" x14ac:dyDescent="0.35">
      <c r="A30" s="95" t="s">
        <v>300</v>
      </c>
      <c r="B30" s="102">
        <f t="shared" ref="B30:B38" si="7">+F30+J30+N30+R30+V30</f>
        <v>2989</v>
      </c>
      <c r="C30" s="102">
        <f t="shared" ref="C30:C38" si="8">+G30+K30+O30+S30+W30</f>
        <v>1476</v>
      </c>
      <c r="D30" s="102">
        <f t="shared" ref="D30:D38" si="9">+H30+L30+P30+T30+X30</f>
        <v>1513</v>
      </c>
      <c r="E30" s="102"/>
      <c r="F30" s="102">
        <v>709</v>
      </c>
      <c r="G30" s="102">
        <v>361</v>
      </c>
      <c r="H30" s="102">
        <v>348</v>
      </c>
      <c r="I30" s="102"/>
      <c r="J30" s="102">
        <v>621</v>
      </c>
      <c r="K30" s="102">
        <v>318</v>
      </c>
      <c r="L30" s="102">
        <v>303</v>
      </c>
      <c r="M30" s="102"/>
      <c r="N30" s="102">
        <v>616</v>
      </c>
      <c r="O30" s="102">
        <v>299</v>
      </c>
      <c r="P30" s="102">
        <v>317</v>
      </c>
      <c r="Q30" s="102"/>
      <c r="R30" s="102">
        <v>513</v>
      </c>
      <c r="S30" s="102">
        <v>249</v>
      </c>
      <c r="T30" s="102">
        <v>264</v>
      </c>
      <c r="U30" s="102"/>
      <c r="V30" s="102">
        <v>530</v>
      </c>
      <c r="W30" s="102">
        <v>249</v>
      </c>
      <c r="X30" s="102">
        <v>281</v>
      </c>
      <c r="Y30" s="102"/>
      <c r="Z30" s="102" t="s">
        <v>276</v>
      </c>
      <c r="AA30" s="102" t="s">
        <v>276</v>
      </c>
      <c r="AB30" s="102" t="s">
        <v>276</v>
      </c>
      <c r="AD30" s="107"/>
    </row>
    <row r="31" spans="1:30" x14ac:dyDescent="0.35">
      <c r="A31" s="95" t="s">
        <v>301</v>
      </c>
      <c r="B31" s="102">
        <f t="shared" si="7"/>
        <v>7580</v>
      </c>
      <c r="C31" s="102">
        <f t="shared" si="8"/>
        <v>3688</v>
      </c>
      <c r="D31" s="102">
        <f t="shared" si="9"/>
        <v>3892</v>
      </c>
      <c r="E31" s="102"/>
      <c r="F31" s="102">
        <v>1699</v>
      </c>
      <c r="G31" s="102">
        <v>804</v>
      </c>
      <c r="H31" s="102">
        <v>895</v>
      </c>
      <c r="I31" s="102"/>
      <c r="J31" s="102">
        <v>1652</v>
      </c>
      <c r="K31" s="102">
        <v>788</v>
      </c>
      <c r="L31" s="102">
        <v>864</v>
      </c>
      <c r="M31" s="102"/>
      <c r="N31" s="102">
        <v>1554</v>
      </c>
      <c r="O31" s="102">
        <v>799</v>
      </c>
      <c r="P31" s="102">
        <v>755</v>
      </c>
      <c r="Q31" s="102"/>
      <c r="R31" s="102">
        <v>1358</v>
      </c>
      <c r="S31" s="102">
        <v>668</v>
      </c>
      <c r="T31" s="102">
        <v>690</v>
      </c>
      <c r="U31" s="102"/>
      <c r="V31" s="102">
        <v>1317</v>
      </c>
      <c r="W31" s="102">
        <v>629</v>
      </c>
      <c r="X31" s="102">
        <v>688</v>
      </c>
      <c r="Y31" s="102"/>
      <c r="Z31" s="102" t="s">
        <v>276</v>
      </c>
      <c r="AA31" s="102" t="s">
        <v>276</v>
      </c>
      <c r="AB31" s="102" t="s">
        <v>276</v>
      </c>
      <c r="AD31" s="107"/>
    </row>
    <row r="32" spans="1:30" x14ac:dyDescent="0.35">
      <c r="A32" s="95" t="s">
        <v>302</v>
      </c>
      <c r="B32" s="102">
        <f t="shared" si="7"/>
        <v>5149</v>
      </c>
      <c r="C32" s="102">
        <f t="shared" si="8"/>
        <v>2445</v>
      </c>
      <c r="D32" s="102">
        <f t="shared" si="9"/>
        <v>2704</v>
      </c>
      <c r="E32" s="102"/>
      <c r="F32" s="102">
        <v>1227</v>
      </c>
      <c r="G32" s="102">
        <v>601</v>
      </c>
      <c r="H32" s="102">
        <v>626</v>
      </c>
      <c r="I32" s="102"/>
      <c r="J32" s="102">
        <v>1072</v>
      </c>
      <c r="K32" s="102">
        <v>512</v>
      </c>
      <c r="L32" s="102">
        <v>560</v>
      </c>
      <c r="M32" s="102"/>
      <c r="N32" s="102">
        <v>937</v>
      </c>
      <c r="O32" s="102">
        <v>455</v>
      </c>
      <c r="P32" s="102">
        <v>482</v>
      </c>
      <c r="Q32" s="102"/>
      <c r="R32" s="102">
        <v>964</v>
      </c>
      <c r="S32" s="102">
        <v>422</v>
      </c>
      <c r="T32" s="102">
        <v>542</v>
      </c>
      <c r="U32" s="102"/>
      <c r="V32" s="102">
        <v>949</v>
      </c>
      <c r="W32" s="102">
        <v>455</v>
      </c>
      <c r="X32" s="102">
        <v>494</v>
      </c>
      <c r="Y32" s="102"/>
      <c r="Z32" s="102" t="s">
        <v>276</v>
      </c>
      <c r="AA32" s="102" t="s">
        <v>276</v>
      </c>
      <c r="AB32" s="102" t="s">
        <v>276</v>
      </c>
      <c r="AD32" s="107"/>
    </row>
    <row r="33" spans="1:30" x14ac:dyDescent="0.35">
      <c r="A33" s="95" t="s">
        <v>303</v>
      </c>
      <c r="B33" s="102">
        <f t="shared" si="7"/>
        <v>1421</v>
      </c>
      <c r="C33" s="102">
        <f t="shared" si="8"/>
        <v>720</v>
      </c>
      <c r="D33" s="102">
        <f t="shared" si="9"/>
        <v>701</v>
      </c>
      <c r="E33" s="102"/>
      <c r="F33" s="102">
        <v>334</v>
      </c>
      <c r="G33" s="102">
        <v>171</v>
      </c>
      <c r="H33" s="102">
        <v>163</v>
      </c>
      <c r="I33" s="102"/>
      <c r="J33" s="102">
        <v>315</v>
      </c>
      <c r="K33" s="102">
        <v>158</v>
      </c>
      <c r="L33" s="102">
        <v>157</v>
      </c>
      <c r="M33" s="102"/>
      <c r="N33" s="102">
        <v>284</v>
      </c>
      <c r="O33" s="102">
        <v>149</v>
      </c>
      <c r="P33" s="102">
        <v>135</v>
      </c>
      <c r="Q33" s="102"/>
      <c r="R33" s="102">
        <v>238</v>
      </c>
      <c r="S33" s="102">
        <v>123</v>
      </c>
      <c r="T33" s="102">
        <v>115</v>
      </c>
      <c r="U33" s="102"/>
      <c r="V33" s="102">
        <v>250</v>
      </c>
      <c r="W33" s="102">
        <v>119</v>
      </c>
      <c r="X33" s="102">
        <v>131</v>
      </c>
      <c r="Y33" s="102"/>
      <c r="Z33" s="102" t="s">
        <v>276</v>
      </c>
      <c r="AA33" s="102" t="s">
        <v>276</v>
      </c>
      <c r="AB33" s="102" t="s">
        <v>276</v>
      </c>
      <c r="AD33" s="107"/>
    </row>
    <row r="34" spans="1:30" x14ac:dyDescent="0.35">
      <c r="A34" s="95" t="s">
        <v>304</v>
      </c>
      <c r="B34" s="102">
        <f t="shared" si="7"/>
        <v>4029</v>
      </c>
      <c r="C34" s="102">
        <f t="shared" si="8"/>
        <v>2041</v>
      </c>
      <c r="D34" s="102">
        <f t="shared" si="9"/>
        <v>1988</v>
      </c>
      <c r="E34" s="102"/>
      <c r="F34" s="102">
        <v>904</v>
      </c>
      <c r="G34" s="102">
        <v>458</v>
      </c>
      <c r="H34" s="102">
        <v>446</v>
      </c>
      <c r="I34" s="102"/>
      <c r="J34" s="102">
        <v>923</v>
      </c>
      <c r="K34" s="102">
        <v>472</v>
      </c>
      <c r="L34" s="102">
        <v>451</v>
      </c>
      <c r="M34" s="102"/>
      <c r="N34" s="102">
        <v>870</v>
      </c>
      <c r="O34" s="102">
        <v>463</v>
      </c>
      <c r="P34" s="102">
        <v>407</v>
      </c>
      <c r="Q34" s="102"/>
      <c r="R34" s="102">
        <v>662</v>
      </c>
      <c r="S34" s="102">
        <v>331</v>
      </c>
      <c r="T34" s="102">
        <v>331</v>
      </c>
      <c r="U34" s="102"/>
      <c r="V34" s="102">
        <v>670</v>
      </c>
      <c r="W34" s="102">
        <v>317</v>
      </c>
      <c r="X34" s="102">
        <v>353</v>
      </c>
      <c r="Y34" s="102"/>
      <c r="Z34" s="102" t="s">
        <v>276</v>
      </c>
      <c r="AA34" s="102" t="s">
        <v>276</v>
      </c>
      <c r="AB34" s="102" t="s">
        <v>276</v>
      </c>
      <c r="AD34" s="107"/>
    </row>
    <row r="35" spans="1:30" x14ac:dyDescent="0.35">
      <c r="A35" s="95" t="s">
        <v>305</v>
      </c>
      <c r="B35" s="102">
        <f t="shared" si="7"/>
        <v>913</v>
      </c>
      <c r="C35" s="102">
        <f t="shared" si="8"/>
        <v>471</v>
      </c>
      <c r="D35" s="102">
        <f t="shared" si="9"/>
        <v>442</v>
      </c>
      <c r="E35" s="102"/>
      <c r="F35" s="102">
        <v>214</v>
      </c>
      <c r="G35" s="102">
        <v>110</v>
      </c>
      <c r="H35" s="102">
        <v>104</v>
      </c>
      <c r="I35" s="102"/>
      <c r="J35" s="102">
        <v>220</v>
      </c>
      <c r="K35" s="102">
        <v>118</v>
      </c>
      <c r="L35" s="102">
        <v>102</v>
      </c>
      <c r="M35" s="102"/>
      <c r="N35" s="102">
        <v>186</v>
      </c>
      <c r="O35" s="102">
        <v>100</v>
      </c>
      <c r="P35" s="102">
        <v>86</v>
      </c>
      <c r="Q35" s="102"/>
      <c r="R35" s="102">
        <v>143</v>
      </c>
      <c r="S35" s="102">
        <v>69</v>
      </c>
      <c r="T35" s="102">
        <v>74</v>
      </c>
      <c r="U35" s="102"/>
      <c r="V35" s="102">
        <v>150</v>
      </c>
      <c r="W35" s="102">
        <v>74</v>
      </c>
      <c r="X35" s="102">
        <v>76</v>
      </c>
      <c r="Y35" s="102"/>
      <c r="Z35" s="102" t="s">
        <v>276</v>
      </c>
      <c r="AA35" s="102" t="s">
        <v>276</v>
      </c>
      <c r="AB35" s="102" t="s">
        <v>276</v>
      </c>
      <c r="AD35" s="107"/>
    </row>
    <row r="36" spans="1:30" x14ac:dyDescent="0.35">
      <c r="A36" s="95" t="s">
        <v>306</v>
      </c>
      <c r="B36" s="102">
        <f t="shared" si="7"/>
        <v>10162</v>
      </c>
      <c r="C36" s="102">
        <f t="shared" si="8"/>
        <v>5010</v>
      </c>
      <c r="D36" s="102">
        <f t="shared" si="9"/>
        <v>5152</v>
      </c>
      <c r="E36" s="102"/>
      <c r="F36" s="102">
        <v>2346</v>
      </c>
      <c r="G36" s="102">
        <v>1189</v>
      </c>
      <c r="H36" s="102">
        <v>1157</v>
      </c>
      <c r="I36" s="102"/>
      <c r="J36" s="102">
        <v>2205</v>
      </c>
      <c r="K36" s="102">
        <v>1087</v>
      </c>
      <c r="L36" s="102">
        <v>1118</v>
      </c>
      <c r="M36" s="102"/>
      <c r="N36" s="102">
        <v>2028</v>
      </c>
      <c r="O36" s="102">
        <v>1014</v>
      </c>
      <c r="P36" s="102">
        <v>1014</v>
      </c>
      <c r="Q36" s="102"/>
      <c r="R36" s="102">
        <v>1779</v>
      </c>
      <c r="S36" s="102">
        <v>876</v>
      </c>
      <c r="T36" s="102">
        <v>903</v>
      </c>
      <c r="U36" s="102"/>
      <c r="V36" s="102">
        <v>1804</v>
      </c>
      <c r="W36" s="102">
        <v>844</v>
      </c>
      <c r="X36" s="102">
        <v>960</v>
      </c>
      <c r="Y36" s="102"/>
      <c r="Z36" s="102" t="s">
        <v>276</v>
      </c>
      <c r="AA36" s="102" t="s">
        <v>276</v>
      </c>
      <c r="AB36" s="102" t="s">
        <v>276</v>
      </c>
      <c r="AD36" s="107"/>
    </row>
    <row r="37" spans="1:30" x14ac:dyDescent="0.35">
      <c r="A37" s="95" t="s">
        <v>307</v>
      </c>
      <c r="B37" s="102">
        <f t="shared" si="7"/>
        <v>9347</v>
      </c>
      <c r="C37" s="102">
        <f t="shared" si="8"/>
        <v>4594</v>
      </c>
      <c r="D37" s="102">
        <f t="shared" si="9"/>
        <v>4753</v>
      </c>
      <c r="E37" s="102"/>
      <c r="F37" s="102">
        <v>2219</v>
      </c>
      <c r="G37" s="102">
        <v>1138</v>
      </c>
      <c r="H37" s="102">
        <v>1081</v>
      </c>
      <c r="I37" s="102"/>
      <c r="J37" s="102">
        <v>2057</v>
      </c>
      <c r="K37" s="102">
        <v>1051</v>
      </c>
      <c r="L37" s="102">
        <v>1006</v>
      </c>
      <c r="M37" s="102"/>
      <c r="N37" s="102">
        <v>1933</v>
      </c>
      <c r="O37" s="102">
        <v>935</v>
      </c>
      <c r="P37" s="102">
        <v>998</v>
      </c>
      <c r="Q37" s="102"/>
      <c r="R37" s="102">
        <v>1600</v>
      </c>
      <c r="S37" s="102">
        <v>751</v>
      </c>
      <c r="T37" s="102">
        <v>849</v>
      </c>
      <c r="U37" s="102"/>
      <c r="V37" s="102">
        <v>1538</v>
      </c>
      <c r="W37" s="102">
        <v>719</v>
      </c>
      <c r="X37" s="102">
        <v>819</v>
      </c>
      <c r="Y37" s="102"/>
      <c r="Z37" s="102" t="s">
        <v>276</v>
      </c>
      <c r="AA37" s="102" t="s">
        <v>276</v>
      </c>
      <c r="AB37" s="102" t="s">
        <v>276</v>
      </c>
      <c r="AD37" s="107"/>
    </row>
    <row r="38" spans="1:30" ht="15" thickBot="1" x14ac:dyDescent="0.4">
      <c r="A38" s="123" t="s">
        <v>308</v>
      </c>
      <c r="B38" s="103">
        <f t="shared" si="7"/>
        <v>1347</v>
      </c>
      <c r="C38" s="103">
        <f t="shared" si="8"/>
        <v>672</v>
      </c>
      <c r="D38" s="103">
        <f t="shared" si="9"/>
        <v>675</v>
      </c>
      <c r="E38" s="103"/>
      <c r="F38" s="103">
        <v>350</v>
      </c>
      <c r="G38" s="103">
        <v>177</v>
      </c>
      <c r="H38" s="103">
        <v>173</v>
      </c>
      <c r="I38" s="103"/>
      <c r="J38" s="103">
        <v>297</v>
      </c>
      <c r="K38" s="103">
        <v>134</v>
      </c>
      <c r="L38" s="103">
        <v>163</v>
      </c>
      <c r="M38" s="103"/>
      <c r="N38" s="103">
        <v>289</v>
      </c>
      <c r="O38" s="103">
        <v>146</v>
      </c>
      <c r="P38" s="103">
        <v>143</v>
      </c>
      <c r="Q38" s="103"/>
      <c r="R38" s="103">
        <v>208</v>
      </c>
      <c r="S38" s="103">
        <v>101</v>
      </c>
      <c r="T38" s="103">
        <v>107</v>
      </c>
      <c r="U38" s="103"/>
      <c r="V38" s="103">
        <v>203</v>
      </c>
      <c r="W38" s="103">
        <v>114</v>
      </c>
      <c r="X38" s="103">
        <v>89</v>
      </c>
      <c r="Y38" s="103"/>
      <c r="Z38" s="103" t="s">
        <v>276</v>
      </c>
      <c r="AA38" s="103" t="s">
        <v>276</v>
      </c>
      <c r="AB38" s="103" t="s">
        <v>276</v>
      </c>
      <c r="AD38" s="107"/>
    </row>
    <row r="39" spans="1:30" x14ac:dyDescent="0.35">
      <c r="A39" s="113" t="s">
        <v>341</v>
      </c>
      <c r="AD39" s="107"/>
    </row>
    <row r="40" spans="1:30" x14ac:dyDescent="0.35">
      <c r="AD40" s="107"/>
    </row>
    <row r="41" spans="1:30" x14ac:dyDescent="0.35">
      <c r="AD41" s="107"/>
    </row>
    <row r="42" spans="1:30" x14ac:dyDescent="0.35">
      <c r="AD42" s="107"/>
    </row>
    <row r="43" spans="1:30" x14ac:dyDescent="0.35">
      <c r="AD43" s="107"/>
    </row>
    <row r="44" spans="1:30" x14ac:dyDescent="0.35">
      <c r="AD44" s="107"/>
    </row>
    <row r="45" spans="1:30" x14ac:dyDescent="0.35">
      <c r="AD45" s="107"/>
    </row>
  </sheetData>
  <mergeCells count="14">
    <mergeCell ref="AD2:AD3"/>
    <mergeCell ref="R7:T7"/>
    <mergeCell ref="V7:X7"/>
    <mergeCell ref="Z7:AB7"/>
    <mergeCell ref="A1:AB1"/>
    <mergeCell ref="A2:AB2"/>
    <mergeCell ref="A3:AB3"/>
    <mergeCell ref="A4:AB4"/>
    <mergeCell ref="A5:AB5"/>
    <mergeCell ref="A7:A8"/>
    <mergeCell ref="B7:D7"/>
    <mergeCell ref="F7:H7"/>
    <mergeCell ref="J7:L7"/>
    <mergeCell ref="N7:P7"/>
  </mergeCells>
  <hyperlinks>
    <hyperlink ref="AD2" location="INDICE!A1" display="INDICE" xr:uid="{88C0479D-209D-4A54-8C4C-0A63172D0BC2}"/>
    <hyperlink ref="AD2:AD3" location="CONTENIDO!A1" display="Contenido" xr:uid="{1AAC242F-6B5F-41C5-9CC7-FECC7AF4CFD3}"/>
  </hyperlinks>
  <pageMargins left="0.7" right="0.7" top="0.75" bottom="0.75" header="0.3" footer="0.3"/>
  <pageSetup paperSize="9" scale="63" orientation="landscape" r:id="rId1"/>
  <ignoredErrors>
    <ignoredError sqref="B14:D14 B25:D25 B27:D27 B29:D29 B26:D26 B28:D28" formula="1"/>
  </ignoredError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500BF0-C7E1-4BA4-8187-291EAB8FC60B}">
  <sheetPr>
    <tabColor rgb="FFF2DAB1"/>
    <pageSetUpPr fitToPage="1"/>
  </sheetPr>
  <dimension ref="A1:AD39"/>
  <sheetViews>
    <sheetView showGridLines="0" zoomScale="90" zoomScaleNormal="9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L21" sqref="L21"/>
    </sheetView>
  </sheetViews>
  <sheetFormatPr baseColWidth="10" defaultColWidth="11.453125" defaultRowHeight="14.5" x14ac:dyDescent="0.35"/>
  <cols>
    <col min="1" max="1" width="18.54296875" customWidth="1"/>
    <col min="2" max="4" width="8.453125" customWidth="1"/>
    <col min="5" max="5" width="1.1796875" customWidth="1"/>
    <col min="6" max="8" width="8.453125" customWidth="1"/>
    <col min="9" max="9" width="1.1796875" customWidth="1"/>
    <col min="10" max="12" width="8.453125" customWidth="1"/>
    <col min="13" max="13" width="1.54296875" customWidth="1"/>
    <col min="14" max="16" width="8.453125" customWidth="1"/>
    <col min="17" max="17" width="1.453125" customWidth="1"/>
    <col min="18" max="20" width="8.453125" customWidth="1"/>
    <col min="21" max="21" width="1.1796875" customWidth="1"/>
    <col min="22" max="24" width="8.453125" customWidth="1"/>
    <col min="25" max="25" width="1" customWidth="1"/>
    <col min="26" max="28" width="8.453125" customWidth="1"/>
  </cols>
  <sheetData>
    <row r="1" spans="1:30" x14ac:dyDescent="0.35">
      <c r="A1" s="230" t="s">
        <v>360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131"/>
      <c r="AD1" s="36"/>
    </row>
    <row r="2" spans="1:30" ht="14.5" customHeight="1" x14ac:dyDescent="0.35">
      <c r="A2" s="231" t="s">
        <v>361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C2" s="1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C3" s="131"/>
      <c r="AD3" s="222"/>
    </row>
    <row r="4" spans="1:30" x14ac:dyDescent="0.35">
      <c r="A4" s="231" t="s">
        <v>196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36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36"/>
      <c r="AD5" s="36"/>
    </row>
    <row r="6" spans="1:30" x14ac:dyDescent="0.35">
      <c r="A6" s="15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36"/>
      <c r="AD6" s="36"/>
    </row>
    <row r="7" spans="1:30" x14ac:dyDescent="0.35">
      <c r="A7" s="234" t="s">
        <v>281</v>
      </c>
      <c r="B7" s="229" t="s">
        <v>214</v>
      </c>
      <c r="C7" s="229"/>
      <c r="D7" s="229"/>
      <c r="E7" s="16"/>
      <c r="F7" s="229" t="s">
        <v>242</v>
      </c>
      <c r="G7" s="229"/>
      <c r="H7" s="229"/>
      <c r="I7" s="16"/>
      <c r="J7" s="229" t="s">
        <v>243</v>
      </c>
      <c r="K7" s="229"/>
      <c r="L7" s="229"/>
      <c r="M7" s="16"/>
      <c r="N7" s="229" t="s">
        <v>244</v>
      </c>
      <c r="O7" s="229"/>
      <c r="P7" s="229"/>
      <c r="Q7" s="16"/>
      <c r="R7" s="229" t="s">
        <v>246</v>
      </c>
      <c r="S7" s="229"/>
      <c r="T7" s="229"/>
      <c r="U7" s="16"/>
      <c r="V7" s="229" t="s">
        <v>247</v>
      </c>
      <c r="W7" s="229"/>
      <c r="X7" s="229"/>
      <c r="Y7" s="16"/>
      <c r="Z7" s="229" t="s">
        <v>248</v>
      </c>
      <c r="AA7" s="229"/>
      <c r="AB7" s="229"/>
      <c r="AC7" s="36"/>
      <c r="AD7" s="36"/>
    </row>
    <row r="8" spans="1:30" x14ac:dyDescent="0.35">
      <c r="A8" s="234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C8" s="36"/>
      <c r="AD8" s="36"/>
    </row>
    <row r="9" spans="1:30" s="22" customFormat="1" x14ac:dyDescent="0.35">
      <c r="A9" s="110"/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</row>
    <row r="10" spans="1:30" s="22" customFormat="1" x14ac:dyDescent="0.35">
      <c r="A10" s="110" t="s">
        <v>214</v>
      </c>
      <c r="B10" s="75">
        <v>91.655883492264962</v>
      </c>
      <c r="C10" s="75">
        <v>90.434228165974559</v>
      </c>
      <c r="D10" s="75">
        <v>92.897864206764737</v>
      </c>
      <c r="E10" s="75"/>
      <c r="F10" s="75">
        <v>90.57562175938132</v>
      </c>
      <c r="G10" s="75">
        <v>89.643410852713174</v>
      </c>
      <c r="H10" s="75">
        <v>91.54646573376391</v>
      </c>
      <c r="I10" s="75"/>
      <c r="J10" s="75">
        <v>91.289981496167059</v>
      </c>
      <c r="K10" s="75">
        <v>90.151713804083172</v>
      </c>
      <c r="L10" s="75">
        <v>92.446796360452282</v>
      </c>
      <c r="M10" s="75"/>
      <c r="N10" s="75">
        <v>92.348018754080201</v>
      </c>
      <c r="O10" s="75">
        <v>91.119344773790957</v>
      </c>
      <c r="P10" s="75">
        <v>93.612750411497842</v>
      </c>
      <c r="Q10" s="75"/>
      <c r="R10" s="75">
        <v>89.74388824214202</v>
      </c>
      <c r="S10" s="75">
        <v>88.001852280620511</v>
      </c>
      <c r="T10" s="75">
        <v>91.505502224303441</v>
      </c>
      <c r="U10" s="75"/>
      <c r="V10" s="75">
        <v>94.905790265419029</v>
      </c>
      <c r="W10" s="75">
        <v>93.80979469410974</v>
      </c>
      <c r="X10" s="75">
        <v>95.971635485817743</v>
      </c>
      <c r="Y10" s="75"/>
      <c r="Z10" s="75">
        <v>97.647058823529406</v>
      </c>
      <c r="AA10" s="75">
        <v>95</v>
      </c>
      <c r="AB10" s="75">
        <v>100</v>
      </c>
    </row>
    <row r="11" spans="1:30" s="22" customFormat="1" x14ac:dyDescent="0.35">
      <c r="A11" s="110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</row>
    <row r="12" spans="1:30" x14ac:dyDescent="0.35">
      <c r="A12" s="95" t="s">
        <v>282</v>
      </c>
      <c r="B12" s="63">
        <v>89.718066031903049</v>
      </c>
      <c r="C12" s="63">
        <v>89.718943910451401</v>
      </c>
      <c r="D12" s="63">
        <v>89.717159019484598</v>
      </c>
      <c r="E12" s="63"/>
      <c r="F12" s="63">
        <v>85.79530806908997</v>
      </c>
      <c r="G12" s="63">
        <v>85.823170731707322</v>
      </c>
      <c r="H12" s="63">
        <v>85.766614338042913</v>
      </c>
      <c r="I12" s="63"/>
      <c r="J12" s="63">
        <v>91.492329149232916</v>
      </c>
      <c r="K12" s="63">
        <v>91.694537346711257</v>
      </c>
      <c r="L12" s="63">
        <v>91.289782244556122</v>
      </c>
      <c r="M12" s="63"/>
      <c r="N12" s="63">
        <v>90.71344339622641</v>
      </c>
      <c r="O12" s="63">
        <v>91.089108910891099</v>
      </c>
      <c r="P12" s="63">
        <v>90.328358208955223</v>
      </c>
      <c r="Q12" s="63"/>
      <c r="R12" s="63">
        <v>87.934863064396737</v>
      </c>
      <c r="S12" s="63">
        <v>88.268551236749119</v>
      </c>
      <c r="T12" s="63">
        <v>87.567987567987572</v>
      </c>
      <c r="U12" s="63"/>
      <c r="V12" s="63">
        <v>93.654434250764524</v>
      </c>
      <c r="W12" s="63">
        <v>92.603773584905653</v>
      </c>
      <c r="X12" s="63">
        <v>94.732765298218439</v>
      </c>
      <c r="Y12" s="63"/>
      <c r="Z12" s="63" t="s">
        <v>276</v>
      </c>
      <c r="AA12" s="63" t="s">
        <v>276</v>
      </c>
      <c r="AB12" s="63" t="s">
        <v>276</v>
      </c>
    </row>
    <row r="13" spans="1:30" x14ac:dyDescent="0.35">
      <c r="A13" s="95" t="s">
        <v>283</v>
      </c>
      <c r="B13" s="63">
        <v>94.201991761822825</v>
      </c>
      <c r="C13" s="63">
        <v>93.572009764035798</v>
      </c>
      <c r="D13" s="63">
        <v>94.864662458542853</v>
      </c>
      <c r="E13" s="63"/>
      <c r="F13" s="63">
        <v>93.36363636363636</v>
      </c>
      <c r="G13" s="63">
        <v>93.006681514476625</v>
      </c>
      <c r="H13" s="63">
        <v>93.735498839907194</v>
      </c>
      <c r="I13" s="63"/>
      <c r="J13" s="63">
        <v>94.213075060532688</v>
      </c>
      <c r="K13" s="63">
        <v>93.874643874643866</v>
      </c>
      <c r="L13" s="63">
        <v>94.565217391304344</v>
      </c>
      <c r="M13" s="63"/>
      <c r="N13" s="63">
        <v>94.049064853048336</v>
      </c>
      <c r="O13" s="63">
        <v>92.7078495123084</v>
      </c>
      <c r="P13" s="63">
        <v>95.519348268839096</v>
      </c>
      <c r="Q13" s="63"/>
      <c r="R13" s="63">
        <v>92.130857648099024</v>
      </c>
      <c r="S13" s="63">
        <v>91.575931232091691</v>
      </c>
      <c r="T13" s="63">
        <v>92.71844660194175</v>
      </c>
      <c r="U13" s="63"/>
      <c r="V13" s="63">
        <v>97.801847722204528</v>
      </c>
      <c r="W13" s="63">
        <v>97.346809854706251</v>
      </c>
      <c r="X13" s="63">
        <v>98.264781491002566</v>
      </c>
      <c r="Y13" s="63"/>
      <c r="Z13" s="63" t="s">
        <v>276</v>
      </c>
      <c r="AA13" s="63" t="s">
        <v>276</v>
      </c>
      <c r="AB13" s="63" t="s">
        <v>276</v>
      </c>
    </row>
    <row r="14" spans="1:30" x14ac:dyDescent="0.35">
      <c r="A14" s="95" t="s">
        <v>284</v>
      </c>
      <c r="B14" s="63">
        <v>87.743094264833402</v>
      </c>
      <c r="C14" s="63">
        <v>86.461916461916459</v>
      </c>
      <c r="D14" s="63">
        <v>89.045715713215088</v>
      </c>
      <c r="E14" s="63"/>
      <c r="F14" s="63">
        <v>85.597695631301008</v>
      </c>
      <c r="G14" s="63">
        <v>83.964879852125691</v>
      </c>
      <c r="H14" s="63">
        <v>87.362637362637358</v>
      </c>
      <c r="I14" s="63"/>
      <c r="J14" s="63">
        <v>89.732266077836044</v>
      </c>
      <c r="K14" s="63">
        <v>89.433962264150949</v>
      </c>
      <c r="L14" s="63">
        <v>90.045248868778287</v>
      </c>
      <c r="M14" s="63"/>
      <c r="N14" s="63">
        <v>88.659201837496411</v>
      </c>
      <c r="O14" s="63">
        <v>87.782281412854658</v>
      </c>
      <c r="P14" s="63">
        <v>89.521640091116168</v>
      </c>
      <c r="Q14" s="63"/>
      <c r="R14" s="63">
        <v>86.526090064331669</v>
      </c>
      <c r="S14" s="63">
        <v>84.620938628158854</v>
      </c>
      <c r="T14" s="63">
        <v>88.393489030431709</v>
      </c>
      <c r="U14" s="63"/>
      <c r="V14" s="63">
        <v>88.663772310660889</v>
      </c>
      <c r="W14" s="63">
        <v>86.607142857142861</v>
      </c>
      <c r="X14" s="63">
        <v>90.610328638497649</v>
      </c>
      <c r="Y14" s="63"/>
      <c r="Z14" s="63">
        <v>100</v>
      </c>
      <c r="AA14" s="63">
        <v>100</v>
      </c>
      <c r="AB14" s="63">
        <v>100</v>
      </c>
    </row>
    <row r="15" spans="1:30" x14ac:dyDescent="0.35">
      <c r="A15" s="95" t="s">
        <v>285</v>
      </c>
      <c r="B15" s="63">
        <v>86.967612274870532</v>
      </c>
      <c r="C15" s="63">
        <v>86.084727875772643</v>
      </c>
      <c r="D15" s="63">
        <v>87.896573604060919</v>
      </c>
      <c r="E15" s="63"/>
      <c r="F15" s="63">
        <v>85.942596216568816</v>
      </c>
      <c r="G15" s="63">
        <v>84.900831733845166</v>
      </c>
      <c r="H15" s="63">
        <v>87.025948103792416</v>
      </c>
      <c r="I15" s="63"/>
      <c r="J15" s="63">
        <v>85.392869505019036</v>
      </c>
      <c r="K15" s="63">
        <v>84.401850627891605</v>
      </c>
      <c r="L15" s="63">
        <v>86.482558139534888</v>
      </c>
      <c r="M15" s="63"/>
      <c r="N15" s="63">
        <v>89.014761414349465</v>
      </c>
      <c r="O15" s="63">
        <v>87.964841108857343</v>
      </c>
      <c r="P15" s="63">
        <v>90.097629009762898</v>
      </c>
      <c r="Q15" s="63"/>
      <c r="R15" s="63">
        <v>83.935546875</v>
      </c>
      <c r="S15" s="63">
        <v>82.970671712393568</v>
      </c>
      <c r="T15" s="63">
        <v>84.964682139253284</v>
      </c>
      <c r="U15" s="63"/>
      <c r="V15" s="63">
        <v>90.8955962394854</v>
      </c>
      <c r="W15" s="63">
        <v>90.891283055827614</v>
      </c>
      <c r="X15" s="63">
        <v>90.9</v>
      </c>
      <c r="Y15" s="63"/>
      <c r="Z15" s="63" t="s">
        <v>276</v>
      </c>
      <c r="AA15" s="63" t="s">
        <v>276</v>
      </c>
      <c r="AB15" s="63" t="s">
        <v>276</v>
      </c>
    </row>
    <row r="16" spans="1:30" x14ac:dyDescent="0.35">
      <c r="A16" s="95" t="s">
        <v>286</v>
      </c>
      <c r="B16" s="63">
        <v>96.220159151193627</v>
      </c>
      <c r="C16" s="63">
        <v>94.766708701134931</v>
      </c>
      <c r="D16" s="63">
        <v>97.832167832167826</v>
      </c>
      <c r="E16" s="63"/>
      <c r="F16" s="63">
        <v>96.811594202898561</v>
      </c>
      <c r="G16" s="63">
        <v>96.296296296296291</v>
      </c>
      <c r="H16" s="63">
        <v>97.435897435897431</v>
      </c>
      <c r="I16" s="63"/>
      <c r="J16" s="63">
        <v>95.338345864661662</v>
      </c>
      <c r="K16" s="63">
        <v>92.941176470588232</v>
      </c>
      <c r="L16" s="63">
        <v>97.846153846153854</v>
      </c>
      <c r="M16" s="63"/>
      <c r="N16" s="63">
        <v>96.954314720812178</v>
      </c>
      <c r="O16" s="63">
        <v>95.541401273885356</v>
      </c>
      <c r="P16" s="63">
        <v>98.555956678700369</v>
      </c>
      <c r="Q16" s="63"/>
      <c r="R16" s="63">
        <v>93.85474860335195</v>
      </c>
      <c r="S16" s="63">
        <v>90.774907749077499</v>
      </c>
      <c r="T16" s="63">
        <v>96.992481203007515</v>
      </c>
      <c r="U16" s="63"/>
      <c r="V16" s="63">
        <v>98.123827392120077</v>
      </c>
      <c r="W16" s="63">
        <v>97.879858657243815</v>
      </c>
      <c r="X16" s="63">
        <v>98.4</v>
      </c>
      <c r="Y16" s="63"/>
      <c r="Z16" s="63" t="s">
        <v>276</v>
      </c>
      <c r="AA16" s="63" t="s">
        <v>276</v>
      </c>
      <c r="AB16" s="63" t="s">
        <v>276</v>
      </c>
    </row>
    <row r="17" spans="1:28" x14ac:dyDescent="0.35">
      <c r="A17" s="95" t="s">
        <v>287</v>
      </c>
      <c r="B17" s="63">
        <v>95.067381918094981</v>
      </c>
      <c r="C17" s="63">
        <v>94.441558441558442</v>
      </c>
      <c r="D17" s="63">
        <v>95.702610071183756</v>
      </c>
      <c r="E17" s="63"/>
      <c r="F17" s="63">
        <v>96.51880965749578</v>
      </c>
      <c r="G17" s="63">
        <v>96.284153005464475</v>
      </c>
      <c r="H17" s="63">
        <v>96.766743648960741</v>
      </c>
      <c r="I17" s="63"/>
      <c r="J17" s="63">
        <v>95.716112531969316</v>
      </c>
      <c r="K17" s="63">
        <v>94.92847854356306</v>
      </c>
      <c r="L17" s="63">
        <v>96.477987421383645</v>
      </c>
      <c r="M17" s="63"/>
      <c r="N17" s="63">
        <v>94.334818586887337</v>
      </c>
      <c r="O17" s="63">
        <v>92.679900744416869</v>
      </c>
      <c r="P17" s="63">
        <v>96.078431372549019</v>
      </c>
      <c r="Q17" s="63"/>
      <c r="R17" s="63">
        <v>91.180461329715058</v>
      </c>
      <c r="S17" s="63">
        <v>90.353260869565219</v>
      </c>
      <c r="T17" s="63">
        <v>92.005420054200542</v>
      </c>
      <c r="U17" s="63"/>
      <c r="V17" s="63">
        <v>97.685554668794893</v>
      </c>
      <c r="W17" s="63">
        <v>98.237179487179489</v>
      </c>
      <c r="X17" s="63">
        <v>97.138314785373609</v>
      </c>
      <c r="Y17" s="63"/>
      <c r="Z17" s="63" t="s">
        <v>276</v>
      </c>
      <c r="AA17" s="63" t="s">
        <v>276</v>
      </c>
      <c r="AB17" s="63" t="s">
        <v>276</v>
      </c>
    </row>
    <row r="18" spans="1:28" x14ac:dyDescent="0.35">
      <c r="A18" s="95" t="s">
        <v>288</v>
      </c>
      <c r="B18" s="63">
        <v>98.040540540540547</v>
      </c>
      <c r="C18" s="63">
        <v>97.551020408163268</v>
      </c>
      <c r="D18" s="63">
        <v>98.523489932885909</v>
      </c>
      <c r="E18" s="63"/>
      <c r="F18" s="63">
        <v>96.92307692307692</v>
      </c>
      <c r="G18" s="63">
        <v>96.022727272727266</v>
      </c>
      <c r="H18" s="63">
        <v>97.986577181208062</v>
      </c>
      <c r="I18" s="63"/>
      <c r="J18" s="63">
        <v>98.245614035087712</v>
      </c>
      <c r="K18" s="63">
        <v>98.461538461538467</v>
      </c>
      <c r="L18" s="63">
        <v>98.064516129032256</v>
      </c>
      <c r="M18" s="63"/>
      <c r="N18" s="63">
        <v>98.168498168498161</v>
      </c>
      <c r="O18" s="63">
        <v>96.875</v>
      </c>
      <c r="P18" s="63">
        <v>100</v>
      </c>
      <c r="Q18" s="63"/>
      <c r="R18" s="63">
        <v>98.697068403908787</v>
      </c>
      <c r="S18" s="63">
        <v>98.611111111111114</v>
      </c>
      <c r="T18" s="63">
        <v>98.773006134969322</v>
      </c>
      <c r="U18" s="63"/>
      <c r="V18" s="63">
        <v>98.275862068965509</v>
      </c>
      <c r="W18" s="63">
        <v>98.4</v>
      </c>
      <c r="X18" s="63">
        <v>98.181818181818187</v>
      </c>
      <c r="Y18" s="63"/>
      <c r="Z18" s="63" t="s">
        <v>276</v>
      </c>
      <c r="AA18" s="63" t="s">
        <v>276</v>
      </c>
      <c r="AB18" s="63" t="s">
        <v>276</v>
      </c>
    </row>
    <row r="19" spans="1:28" x14ac:dyDescent="0.35">
      <c r="A19" s="95" t="s">
        <v>289</v>
      </c>
      <c r="B19" s="63">
        <v>91.289403085177739</v>
      </c>
      <c r="C19" s="63">
        <v>90.333554596747419</v>
      </c>
      <c r="D19" s="63">
        <v>92.26533378515758</v>
      </c>
      <c r="E19" s="63"/>
      <c r="F19" s="63">
        <v>87.804012071720223</v>
      </c>
      <c r="G19" s="63">
        <v>87.18672785033533</v>
      </c>
      <c r="H19" s="63">
        <v>88.428571428571416</v>
      </c>
      <c r="I19" s="63"/>
      <c r="J19" s="63">
        <v>90.535583272193691</v>
      </c>
      <c r="K19" s="63">
        <v>90.379213483146074</v>
      </c>
      <c r="L19" s="63">
        <v>90.706605222734254</v>
      </c>
      <c r="M19" s="63"/>
      <c r="N19" s="63">
        <v>92.155226371792196</v>
      </c>
      <c r="O19" s="63">
        <v>90.123966942148755</v>
      </c>
      <c r="P19" s="63">
        <v>94.226717235566795</v>
      </c>
      <c r="Q19" s="63"/>
      <c r="R19" s="63">
        <v>91.133584195672626</v>
      </c>
      <c r="S19" s="63">
        <v>89.914772727272734</v>
      </c>
      <c r="T19" s="63">
        <v>92.336448598130843</v>
      </c>
      <c r="U19" s="63"/>
      <c r="V19" s="63">
        <v>96.725711218464838</v>
      </c>
      <c r="W19" s="63">
        <v>95.86731919521479</v>
      </c>
      <c r="X19" s="63">
        <v>97.562268150503442</v>
      </c>
      <c r="Y19" s="63"/>
      <c r="Z19" s="63" t="s">
        <v>276</v>
      </c>
      <c r="AA19" s="63" t="s">
        <v>276</v>
      </c>
      <c r="AB19" s="63" t="s">
        <v>276</v>
      </c>
    </row>
    <row r="20" spans="1:28" x14ac:dyDescent="0.35">
      <c r="A20" s="95" t="s">
        <v>290</v>
      </c>
      <c r="B20" s="63">
        <v>95.557499756974821</v>
      </c>
      <c r="C20" s="63">
        <v>94.242947610823251</v>
      </c>
      <c r="D20" s="63">
        <v>96.907013396375092</v>
      </c>
      <c r="E20" s="63"/>
      <c r="F20" s="63">
        <v>94.657836644591612</v>
      </c>
      <c r="G20" s="63">
        <v>93.179880647911347</v>
      </c>
      <c r="H20" s="63">
        <v>96.245421245421241</v>
      </c>
      <c r="I20" s="63"/>
      <c r="J20" s="63">
        <v>95.88979223125564</v>
      </c>
      <c r="K20" s="63">
        <v>95.426008968609864</v>
      </c>
      <c r="L20" s="63">
        <v>96.360327570518649</v>
      </c>
      <c r="M20" s="63"/>
      <c r="N20" s="63">
        <v>94.973157637872134</v>
      </c>
      <c r="O20" s="63">
        <v>94.001874414245549</v>
      </c>
      <c r="P20" s="63">
        <v>96.028513238289207</v>
      </c>
      <c r="Q20" s="63"/>
      <c r="R20" s="63">
        <v>96.52351738241309</v>
      </c>
      <c r="S20" s="63">
        <v>94.811800610376395</v>
      </c>
      <c r="T20" s="63">
        <v>98.252826310380271</v>
      </c>
      <c r="U20" s="63"/>
      <c r="V20" s="63">
        <v>95.895729339988918</v>
      </c>
      <c r="W20" s="63">
        <v>93.814432989690715</v>
      </c>
      <c r="X20" s="63">
        <v>97.849462365591393</v>
      </c>
      <c r="Y20" s="63"/>
      <c r="Z20" s="63" t="s">
        <v>276</v>
      </c>
      <c r="AA20" s="63" t="s">
        <v>276</v>
      </c>
      <c r="AB20" s="63" t="s">
        <v>276</v>
      </c>
    </row>
    <row r="21" spans="1:28" x14ac:dyDescent="0.35">
      <c r="A21" s="95" t="s">
        <v>291</v>
      </c>
      <c r="B21" s="63">
        <v>92.984198645598198</v>
      </c>
      <c r="C21" s="63">
        <v>90.9288037585833</v>
      </c>
      <c r="D21" s="63">
        <v>95.036996931961738</v>
      </c>
      <c r="E21" s="63"/>
      <c r="F21" s="63">
        <v>91.135840368380656</v>
      </c>
      <c r="G21" s="63">
        <v>89.430284857571223</v>
      </c>
      <c r="H21" s="63">
        <v>92.924528301886795</v>
      </c>
      <c r="I21" s="63"/>
      <c r="J21" s="63">
        <v>91.749033089815214</v>
      </c>
      <c r="K21" s="63">
        <v>88.765957446808514</v>
      </c>
      <c r="L21" s="63">
        <v>94.791666666666657</v>
      </c>
      <c r="M21" s="63"/>
      <c r="N21" s="63">
        <v>94.901960784313715</v>
      </c>
      <c r="O21" s="63">
        <v>93.201376936316692</v>
      </c>
      <c r="P21" s="63">
        <v>96.646072374227714</v>
      </c>
      <c r="Q21" s="63"/>
      <c r="R21" s="63">
        <v>91.139896373056999</v>
      </c>
      <c r="S21" s="63">
        <v>88.626609442060087</v>
      </c>
      <c r="T21" s="63">
        <v>93.486973947895791</v>
      </c>
      <c r="U21" s="63"/>
      <c r="V21" s="63">
        <v>96.557120500782474</v>
      </c>
      <c r="W21" s="63">
        <v>95.273899033297525</v>
      </c>
      <c r="X21" s="63">
        <v>97.768762677484787</v>
      </c>
      <c r="Y21" s="63"/>
      <c r="Z21" s="63" t="s">
        <v>276</v>
      </c>
      <c r="AA21" s="63" t="s">
        <v>276</v>
      </c>
      <c r="AB21" s="63" t="s">
        <v>276</v>
      </c>
    </row>
    <row r="22" spans="1:28" x14ac:dyDescent="0.35">
      <c r="A22" s="95" t="s">
        <v>292</v>
      </c>
      <c r="B22" s="63">
        <v>91.106072058453009</v>
      </c>
      <c r="C22" s="63">
        <v>88.699146157709691</v>
      </c>
      <c r="D22" s="63">
        <v>93.528816986855418</v>
      </c>
      <c r="E22" s="63"/>
      <c r="F22" s="63">
        <v>89.837398373983731</v>
      </c>
      <c r="G22" s="63">
        <v>87.861271676300575</v>
      </c>
      <c r="H22" s="63">
        <v>92.043010752688176</v>
      </c>
      <c r="I22" s="63"/>
      <c r="J22" s="63">
        <v>90.470852017937219</v>
      </c>
      <c r="K22" s="63">
        <v>86.854460093896719</v>
      </c>
      <c r="L22" s="63">
        <v>93.776824034334766</v>
      </c>
      <c r="M22" s="63"/>
      <c r="N22" s="63">
        <v>91.666666666666657</v>
      </c>
      <c r="O22" s="63">
        <v>88.405797101449281</v>
      </c>
      <c r="P22" s="63">
        <v>95.128205128205124</v>
      </c>
      <c r="Q22" s="63"/>
      <c r="R22" s="63">
        <v>88.67647058823529</v>
      </c>
      <c r="S22" s="63">
        <v>88.165680473372774</v>
      </c>
      <c r="T22" s="63">
        <v>89.181286549707607</v>
      </c>
      <c r="U22" s="63"/>
      <c r="V22" s="63">
        <v>96.059113300492612</v>
      </c>
      <c r="W22" s="63">
        <v>93.877551020408163</v>
      </c>
      <c r="X22" s="63">
        <v>98.095238095238088</v>
      </c>
      <c r="Y22" s="63"/>
      <c r="Z22" s="63" t="s">
        <v>276</v>
      </c>
      <c r="AA22" s="63" t="s">
        <v>276</v>
      </c>
      <c r="AB22" s="63" t="s">
        <v>276</v>
      </c>
    </row>
    <row r="23" spans="1:28" x14ac:dyDescent="0.35">
      <c r="A23" s="122" t="s">
        <v>293</v>
      </c>
      <c r="B23" s="63">
        <v>89.25352112676056</v>
      </c>
      <c r="C23" s="63">
        <v>87.915351772786337</v>
      </c>
      <c r="D23" s="63">
        <v>90.623218696560897</v>
      </c>
      <c r="E23" s="63"/>
      <c r="F23" s="63">
        <v>90.079608083282309</v>
      </c>
      <c r="G23" s="63">
        <v>89.216843762298311</v>
      </c>
      <c r="H23" s="63">
        <v>91.009329940627651</v>
      </c>
      <c r="I23" s="63"/>
      <c r="J23" s="63">
        <v>87.280701754385973</v>
      </c>
      <c r="K23" s="63">
        <v>87.012411347517727</v>
      </c>
      <c r="L23" s="63">
        <v>87.543402777777786</v>
      </c>
      <c r="M23" s="63"/>
      <c r="N23" s="63">
        <v>89.365832614322699</v>
      </c>
      <c r="O23" s="63">
        <v>87.505223568742167</v>
      </c>
      <c r="P23" s="63">
        <v>91.350869371377613</v>
      </c>
      <c r="Q23" s="63"/>
      <c r="R23" s="63">
        <v>85.23684210526315</v>
      </c>
      <c r="S23" s="63">
        <v>82.733050847457619</v>
      </c>
      <c r="T23" s="63">
        <v>87.709205020920507</v>
      </c>
      <c r="U23" s="63"/>
      <c r="V23" s="63">
        <v>95.036710719530106</v>
      </c>
      <c r="W23" s="63">
        <v>93.514150943396217</v>
      </c>
      <c r="X23" s="63">
        <v>96.547688706846117</v>
      </c>
      <c r="Y23" s="63"/>
      <c r="Z23" s="63" t="s">
        <v>276</v>
      </c>
      <c r="AA23" s="63" t="s">
        <v>276</v>
      </c>
      <c r="AB23" s="63" t="s">
        <v>276</v>
      </c>
    </row>
    <row r="24" spans="1:28" x14ac:dyDescent="0.35">
      <c r="A24" s="95" t="s">
        <v>294</v>
      </c>
      <c r="B24" s="63">
        <v>90.794842500408038</v>
      </c>
      <c r="C24" s="63">
        <v>89.530332681017612</v>
      </c>
      <c r="D24" s="63">
        <v>92.06141783730807</v>
      </c>
      <c r="E24" s="63"/>
      <c r="F24" s="63">
        <v>89.647577092511014</v>
      </c>
      <c r="G24" s="63">
        <v>90</v>
      </c>
      <c r="H24" s="63">
        <v>89.296187683284458</v>
      </c>
      <c r="I24" s="63"/>
      <c r="J24" s="63">
        <v>91.640866873065022</v>
      </c>
      <c r="K24" s="63">
        <v>91.564417177914109</v>
      </c>
      <c r="L24" s="63">
        <v>91.71875</v>
      </c>
      <c r="M24" s="63"/>
      <c r="N24" s="63">
        <v>92.924528301886795</v>
      </c>
      <c r="O24" s="63">
        <v>91.210613598673291</v>
      </c>
      <c r="P24" s="63">
        <v>94.469357249626313</v>
      </c>
      <c r="Q24" s="63"/>
      <c r="R24" s="63">
        <v>85.813148788927336</v>
      </c>
      <c r="S24" s="63">
        <v>81.548599670510711</v>
      </c>
      <c r="T24" s="63">
        <v>90.528233151183969</v>
      </c>
      <c r="U24" s="63"/>
      <c r="V24" s="63">
        <v>94.162679425837325</v>
      </c>
      <c r="W24" s="63">
        <v>93.702290076335885</v>
      </c>
      <c r="X24" s="63">
        <v>94.625719769673694</v>
      </c>
      <c r="Y24" s="63"/>
      <c r="Z24" s="63" t="s">
        <v>276</v>
      </c>
      <c r="AA24" s="63" t="s">
        <v>276</v>
      </c>
      <c r="AB24" s="63" t="s">
        <v>276</v>
      </c>
    </row>
    <row r="25" spans="1:28" x14ac:dyDescent="0.35">
      <c r="A25" s="95" t="s">
        <v>295</v>
      </c>
      <c r="B25" s="63">
        <v>92.751235584843499</v>
      </c>
      <c r="C25" s="63">
        <v>91.404504039883108</v>
      </c>
      <c r="D25" s="63">
        <v>94.121763470958712</v>
      </c>
      <c r="E25" s="63"/>
      <c r="F25" s="63">
        <v>92.933976261127597</v>
      </c>
      <c r="G25" s="63">
        <v>92.079579579579587</v>
      </c>
      <c r="H25" s="63">
        <v>93.768328445747812</v>
      </c>
      <c r="I25" s="63"/>
      <c r="J25" s="63">
        <v>91.25</v>
      </c>
      <c r="K25" s="63">
        <v>89.659417316372597</v>
      </c>
      <c r="L25" s="63">
        <v>92.836676217765046</v>
      </c>
      <c r="M25" s="63"/>
      <c r="N25" s="63">
        <v>94.614614614614609</v>
      </c>
      <c r="O25" s="63">
        <v>93.769968051118212</v>
      </c>
      <c r="P25" s="63">
        <v>95.46366920915294</v>
      </c>
      <c r="Q25" s="63"/>
      <c r="R25" s="63">
        <v>88.921786331112756</v>
      </c>
      <c r="S25" s="63">
        <v>86.280056577086285</v>
      </c>
      <c r="T25" s="63">
        <v>91.821946169772261</v>
      </c>
      <c r="U25" s="63"/>
      <c r="V25" s="63">
        <v>96.085790884718506</v>
      </c>
      <c r="W25" s="63">
        <v>95.258166491043212</v>
      </c>
      <c r="X25" s="63">
        <v>96.943231441048042</v>
      </c>
      <c r="Y25" s="63"/>
      <c r="Z25" s="63">
        <v>100</v>
      </c>
      <c r="AA25" s="63">
        <v>100</v>
      </c>
      <c r="AB25" s="63">
        <v>100</v>
      </c>
    </row>
    <row r="26" spans="1:28" x14ac:dyDescent="0.35">
      <c r="A26" s="95" t="s">
        <v>296</v>
      </c>
      <c r="B26" s="63">
        <v>95.444361463778932</v>
      </c>
      <c r="C26" s="63">
        <v>94.126659856996923</v>
      </c>
      <c r="D26" s="63">
        <v>96.697425934919863</v>
      </c>
      <c r="E26" s="63"/>
      <c r="F26" s="63">
        <v>95.034079844206431</v>
      </c>
      <c r="G26" s="63">
        <v>92.803030303030297</v>
      </c>
      <c r="H26" s="63">
        <v>97.394789579158314</v>
      </c>
      <c r="I26" s="63"/>
      <c r="J26" s="63">
        <v>95.165094339622641</v>
      </c>
      <c r="K26" s="63">
        <v>93.316831683168317</v>
      </c>
      <c r="L26" s="63">
        <v>96.846846846846844</v>
      </c>
      <c r="M26" s="63"/>
      <c r="N26" s="63">
        <v>94.87776484284052</v>
      </c>
      <c r="O26" s="63">
        <v>95.180722891566262</v>
      </c>
      <c r="P26" s="63">
        <v>94.594594594594597</v>
      </c>
      <c r="Q26" s="63"/>
      <c r="R26" s="63">
        <v>94.985250737463119</v>
      </c>
      <c r="S26" s="63">
        <v>93.63636363636364</v>
      </c>
      <c r="T26" s="63">
        <v>96.264367816091962</v>
      </c>
      <c r="U26" s="63"/>
      <c r="V26" s="63">
        <v>97.851239669421489</v>
      </c>
      <c r="W26" s="63">
        <v>96.797153024911026</v>
      </c>
      <c r="X26" s="63">
        <v>98.76543209876543</v>
      </c>
      <c r="Y26" s="63"/>
      <c r="Z26" s="63" t="s">
        <v>276</v>
      </c>
      <c r="AA26" s="63" t="s">
        <v>276</v>
      </c>
      <c r="AB26" s="63" t="s">
        <v>276</v>
      </c>
    </row>
    <row r="27" spans="1:28" x14ac:dyDescent="0.35">
      <c r="A27" s="95" t="s">
        <v>297</v>
      </c>
      <c r="B27" s="63">
        <v>91.501761995120631</v>
      </c>
      <c r="C27" s="63">
        <v>89.110005527915987</v>
      </c>
      <c r="D27" s="63">
        <v>93.803191489361708</v>
      </c>
      <c r="E27" s="63"/>
      <c r="F27" s="63">
        <v>90.029498525073748</v>
      </c>
      <c r="G27" s="63">
        <v>89.248554913294797</v>
      </c>
      <c r="H27" s="63">
        <v>90.843373493975903</v>
      </c>
      <c r="I27" s="63"/>
      <c r="J27" s="63">
        <v>93.712930011862397</v>
      </c>
      <c r="K27" s="63">
        <v>90.997566909975674</v>
      </c>
      <c r="L27" s="63">
        <v>96.296296296296291</v>
      </c>
      <c r="M27" s="63"/>
      <c r="N27" s="63">
        <v>89.259506337558363</v>
      </c>
      <c r="O27" s="63">
        <v>86.675824175824175</v>
      </c>
      <c r="P27" s="63">
        <v>91.699092088197148</v>
      </c>
      <c r="Q27" s="63"/>
      <c r="R27" s="63">
        <v>91.860465116279073</v>
      </c>
      <c r="S27" s="63">
        <v>89.201877934272304</v>
      </c>
      <c r="T27" s="63">
        <v>94.47004608294931</v>
      </c>
      <c r="U27" s="63"/>
      <c r="V27" s="63">
        <v>92.72727272727272</v>
      </c>
      <c r="W27" s="63">
        <v>89.053803339517629</v>
      </c>
      <c r="X27" s="63">
        <v>95.941558441558442</v>
      </c>
      <c r="Y27" s="63"/>
      <c r="Z27" s="63">
        <v>96.226415094339629</v>
      </c>
      <c r="AA27" s="63">
        <v>92</v>
      </c>
      <c r="AB27" s="63">
        <v>100</v>
      </c>
    </row>
    <row r="28" spans="1:28" x14ac:dyDescent="0.35">
      <c r="A28" s="95" t="s">
        <v>298</v>
      </c>
      <c r="B28" s="63">
        <v>97.47172322022621</v>
      </c>
      <c r="C28" s="63">
        <v>96.498316498316498</v>
      </c>
      <c r="D28" s="63">
        <v>98.422090729783037</v>
      </c>
      <c r="E28" s="63"/>
      <c r="F28" s="63">
        <v>99.104477611940297</v>
      </c>
      <c r="G28" s="63">
        <v>98.511904761904773</v>
      </c>
      <c r="H28" s="63">
        <v>99.700598802395206</v>
      </c>
      <c r="I28" s="63"/>
      <c r="J28" s="63">
        <v>98.578199052132703</v>
      </c>
      <c r="K28" s="63">
        <v>97.674418604651152</v>
      </c>
      <c r="L28" s="63">
        <v>99.397590361445793</v>
      </c>
      <c r="M28" s="63"/>
      <c r="N28" s="63">
        <v>96.632996632996637</v>
      </c>
      <c r="O28" s="63">
        <v>95.765472312703579</v>
      </c>
      <c r="P28" s="63">
        <v>97.560975609756099</v>
      </c>
      <c r="Q28" s="63"/>
      <c r="R28" s="63">
        <v>95.60067681895093</v>
      </c>
      <c r="S28" s="63">
        <v>92.783505154639172</v>
      </c>
      <c r="T28" s="63">
        <v>98.333333333333329</v>
      </c>
      <c r="U28" s="63"/>
      <c r="V28" s="63">
        <v>97.104247104247094</v>
      </c>
      <c r="W28" s="63">
        <v>97.6</v>
      </c>
      <c r="X28" s="63">
        <v>96.641791044776113</v>
      </c>
      <c r="Y28" s="63"/>
      <c r="Z28" s="63" t="s">
        <v>276</v>
      </c>
      <c r="AA28" s="63" t="s">
        <v>276</v>
      </c>
      <c r="AB28" s="63" t="s">
        <v>276</v>
      </c>
    </row>
    <row r="29" spans="1:28" x14ac:dyDescent="0.35">
      <c r="A29" s="95" t="s">
        <v>299</v>
      </c>
      <c r="B29" s="63">
        <v>97.549708776862815</v>
      </c>
      <c r="C29" s="63">
        <v>96.719319562575947</v>
      </c>
      <c r="D29" s="63">
        <v>98.366533864541822</v>
      </c>
      <c r="E29" s="63"/>
      <c r="F29" s="63">
        <v>96.992481203007515</v>
      </c>
      <c r="G29" s="63">
        <v>96.243291592128799</v>
      </c>
      <c r="H29" s="63">
        <v>97.821782178217816</v>
      </c>
      <c r="I29" s="63"/>
      <c r="J29" s="63">
        <v>97.421731123388582</v>
      </c>
      <c r="K29" s="63">
        <v>96.2</v>
      </c>
      <c r="L29" s="63">
        <v>98.464163822525592</v>
      </c>
      <c r="M29" s="63"/>
      <c r="N29" s="63">
        <v>97.793380140421263</v>
      </c>
      <c r="O29" s="63">
        <v>96.378269617706238</v>
      </c>
      <c r="P29" s="63">
        <v>99.2</v>
      </c>
      <c r="Q29" s="63"/>
      <c r="R29" s="63">
        <v>96.683937823834199</v>
      </c>
      <c r="S29" s="63">
        <v>96.734693877551024</v>
      </c>
      <c r="T29" s="63">
        <v>96.631578947368425</v>
      </c>
      <c r="U29" s="63"/>
      <c r="V29" s="63">
        <v>99.063231850117091</v>
      </c>
      <c r="W29" s="63">
        <v>98.329355608591882</v>
      </c>
      <c r="X29" s="63">
        <v>99.770114942528735</v>
      </c>
      <c r="Y29" s="63"/>
      <c r="Z29" s="63">
        <v>100</v>
      </c>
      <c r="AA29" s="63">
        <v>100</v>
      </c>
      <c r="AB29" s="63">
        <v>100</v>
      </c>
    </row>
    <row r="30" spans="1:28" x14ac:dyDescent="0.35">
      <c r="A30" s="95" t="s">
        <v>300</v>
      </c>
      <c r="B30" s="63">
        <v>91.687116564417181</v>
      </c>
      <c r="C30" s="63">
        <v>89.07664453832227</v>
      </c>
      <c r="D30" s="63">
        <v>94.385527136618848</v>
      </c>
      <c r="E30" s="63"/>
      <c r="F30" s="63">
        <v>91.248391248391243</v>
      </c>
      <c r="G30" s="63">
        <v>89.356435643564353</v>
      </c>
      <c r="H30" s="63">
        <v>93.297587131367294</v>
      </c>
      <c r="I30" s="63"/>
      <c r="J30" s="63">
        <v>90.261627906976756</v>
      </c>
      <c r="K30" s="63">
        <v>86.178861788617894</v>
      </c>
      <c r="L30" s="63">
        <v>94.984326018808773</v>
      </c>
      <c r="M30" s="63"/>
      <c r="N30" s="63">
        <v>92.492492492492488</v>
      </c>
      <c r="O30" s="63">
        <v>88.988095238095227</v>
      </c>
      <c r="P30" s="63">
        <v>96.060606060606062</v>
      </c>
      <c r="Q30" s="63"/>
      <c r="R30" s="63">
        <v>88.908145580589263</v>
      </c>
      <c r="S30" s="63">
        <v>86.759581881533094</v>
      </c>
      <c r="T30" s="63">
        <v>91.034482758620697</v>
      </c>
      <c r="U30" s="63"/>
      <c r="V30" s="63">
        <v>96.014492753623188</v>
      </c>
      <c r="W30" s="63">
        <v>95.402298850574709</v>
      </c>
      <c r="X30" s="63">
        <v>96.56357388316151</v>
      </c>
      <c r="Y30" s="63"/>
      <c r="Z30" s="63" t="s">
        <v>276</v>
      </c>
      <c r="AA30" s="63" t="s">
        <v>276</v>
      </c>
      <c r="AB30" s="63" t="s">
        <v>276</v>
      </c>
    </row>
    <row r="31" spans="1:28" x14ac:dyDescent="0.35">
      <c r="A31" s="95" t="s">
        <v>301</v>
      </c>
      <c r="B31" s="63">
        <v>88.758782201405154</v>
      </c>
      <c r="C31" s="63">
        <v>86.83776783611961</v>
      </c>
      <c r="D31" s="63">
        <v>90.659212671791295</v>
      </c>
      <c r="E31" s="63"/>
      <c r="F31" s="63">
        <v>88.952879581151834</v>
      </c>
      <c r="G31" s="63">
        <v>85.98930481283422</v>
      </c>
      <c r="H31" s="63">
        <v>91.794871794871796</v>
      </c>
      <c r="I31" s="63"/>
      <c r="J31" s="63">
        <v>88.295029396044896</v>
      </c>
      <c r="K31" s="63">
        <v>84.731182795698928</v>
      </c>
      <c r="L31" s="63">
        <v>91.817215727948991</v>
      </c>
      <c r="M31" s="63"/>
      <c r="N31" s="63">
        <v>91.197183098591552</v>
      </c>
      <c r="O31" s="63">
        <v>91.314285714285717</v>
      </c>
      <c r="P31" s="63">
        <v>91.073582629674306</v>
      </c>
      <c r="Q31" s="63"/>
      <c r="R31" s="63">
        <v>86.884197056941787</v>
      </c>
      <c r="S31" s="63">
        <v>85.312899106002547</v>
      </c>
      <c r="T31" s="63">
        <v>88.461538461538453</v>
      </c>
      <c r="U31" s="63"/>
      <c r="V31" s="63">
        <v>88.270777479892757</v>
      </c>
      <c r="W31" s="63">
        <v>86.878453038674024</v>
      </c>
      <c r="X31" s="63">
        <v>89.583333333333343</v>
      </c>
      <c r="Y31" s="63"/>
      <c r="Z31" s="63" t="s">
        <v>276</v>
      </c>
      <c r="AA31" s="63" t="s">
        <v>276</v>
      </c>
      <c r="AB31" s="63" t="s">
        <v>276</v>
      </c>
    </row>
    <row r="32" spans="1:28" x14ac:dyDescent="0.35">
      <c r="A32" s="95" t="s">
        <v>302</v>
      </c>
      <c r="B32" s="63">
        <v>93.584151217739006</v>
      </c>
      <c r="C32" s="63">
        <v>91.504491017964071</v>
      </c>
      <c r="D32" s="63">
        <v>95.547703180212011</v>
      </c>
      <c r="E32" s="63"/>
      <c r="F32" s="63">
        <v>96.159874608150474</v>
      </c>
      <c r="G32" s="63">
        <v>94.794952681388011</v>
      </c>
      <c r="H32" s="63">
        <v>97.507788161993773</v>
      </c>
      <c r="I32" s="63"/>
      <c r="J32" s="63">
        <v>91.00169779286928</v>
      </c>
      <c r="K32" s="63">
        <v>88.888888888888886</v>
      </c>
      <c r="L32" s="63">
        <v>93.023255813953483</v>
      </c>
      <c r="M32" s="63"/>
      <c r="N32" s="63">
        <v>92.315270935960598</v>
      </c>
      <c r="O32" s="63">
        <v>89.215686274509807</v>
      </c>
      <c r="P32" s="63">
        <v>95.445544554455438</v>
      </c>
      <c r="Q32" s="63"/>
      <c r="R32" s="63">
        <v>92.692307692307693</v>
      </c>
      <c r="S32" s="63">
        <v>89.217758985200845</v>
      </c>
      <c r="T32" s="63">
        <v>95.590828924162253</v>
      </c>
      <c r="U32" s="63"/>
      <c r="V32" s="63">
        <v>95.56898288016113</v>
      </c>
      <c r="W32" s="63">
        <v>94.989561586638828</v>
      </c>
      <c r="X32" s="63">
        <v>96.108949416342412</v>
      </c>
      <c r="Y32" s="63"/>
      <c r="Z32" s="63" t="s">
        <v>276</v>
      </c>
      <c r="AA32" s="63" t="s">
        <v>276</v>
      </c>
      <c r="AB32" s="63" t="s">
        <v>276</v>
      </c>
    </row>
    <row r="33" spans="1:28" x14ac:dyDescent="0.35">
      <c r="A33" s="95" t="s">
        <v>303</v>
      </c>
      <c r="B33" s="63">
        <v>96.469789545145957</v>
      </c>
      <c r="C33" s="63">
        <v>94.986807387862797</v>
      </c>
      <c r="D33" s="63">
        <v>98.04195804195804</v>
      </c>
      <c r="E33" s="63"/>
      <c r="F33" s="63">
        <v>95.702005730659025</v>
      </c>
      <c r="G33" s="63">
        <v>95</v>
      </c>
      <c r="H33" s="63">
        <v>96.449704142011839</v>
      </c>
      <c r="I33" s="63"/>
      <c r="J33" s="63">
        <v>96.625766871165638</v>
      </c>
      <c r="K33" s="63">
        <v>95.757575757575751</v>
      </c>
      <c r="L33" s="63">
        <v>97.515527950310556</v>
      </c>
      <c r="M33" s="63"/>
      <c r="N33" s="63">
        <v>95.945945945945937</v>
      </c>
      <c r="O33" s="63">
        <v>93.125</v>
      </c>
      <c r="P33" s="63">
        <v>99.264705882352942</v>
      </c>
      <c r="Q33" s="63"/>
      <c r="R33" s="63">
        <v>96.747967479674799</v>
      </c>
      <c r="S33" s="63">
        <v>96.09375</v>
      </c>
      <c r="T33" s="63">
        <v>97.457627118644069</v>
      </c>
      <c r="U33" s="63"/>
      <c r="V33" s="63">
        <v>97.65625</v>
      </c>
      <c r="W33" s="63">
        <v>95.199999999999989</v>
      </c>
      <c r="X33" s="63">
        <v>100</v>
      </c>
      <c r="Y33" s="63"/>
      <c r="Z33" s="63" t="s">
        <v>276</v>
      </c>
      <c r="AA33" s="63" t="s">
        <v>276</v>
      </c>
      <c r="AB33" s="63" t="s">
        <v>276</v>
      </c>
    </row>
    <row r="34" spans="1:28" x14ac:dyDescent="0.35">
      <c r="A34" s="95" t="s">
        <v>304</v>
      </c>
      <c r="B34" s="63">
        <v>88.92076804237476</v>
      </c>
      <c r="C34" s="63">
        <v>88.278546712802765</v>
      </c>
      <c r="D34" s="63">
        <v>89.589905362776022</v>
      </c>
      <c r="E34" s="63"/>
      <c r="F34" s="63">
        <v>86.59003831417624</v>
      </c>
      <c r="G34" s="63">
        <v>85.928705440900572</v>
      </c>
      <c r="H34" s="63">
        <v>87.279843444226998</v>
      </c>
      <c r="I34" s="63"/>
      <c r="J34" s="63">
        <v>91.749502982107359</v>
      </c>
      <c r="K34" s="63">
        <v>91.295938104448737</v>
      </c>
      <c r="L34" s="63">
        <v>92.229038854805722</v>
      </c>
      <c r="M34" s="63"/>
      <c r="N34" s="63">
        <v>92.750533049040513</v>
      </c>
      <c r="O34" s="63">
        <v>94.683026584867079</v>
      </c>
      <c r="P34" s="63">
        <v>90.645879732739417</v>
      </c>
      <c r="Q34" s="63"/>
      <c r="R34" s="63">
        <v>82.032218091697644</v>
      </c>
      <c r="S34" s="63">
        <v>79.759036144578317</v>
      </c>
      <c r="T34" s="63">
        <v>84.438775510204081</v>
      </c>
      <c r="U34" s="63"/>
      <c r="V34" s="63">
        <v>91.032608695652172</v>
      </c>
      <c r="W34" s="63">
        <v>88.547486033519547</v>
      </c>
      <c r="X34" s="63">
        <v>93.386243386243379</v>
      </c>
      <c r="Y34" s="63"/>
      <c r="Z34" s="63" t="s">
        <v>276</v>
      </c>
      <c r="AA34" s="63" t="s">
        <v>276</v>
      </c>
      <c r="AB34" s="63" t="s">
        <v>276</v>
      </c>
    </row>
    <row r="35" spans="1:28" x14ac:dyDescent="0.35">
      <c r="A35" s="95" t="s">
        <v>305</v>
      </c>
      <c r="B35" s="63">
        <v>96.613756613756621</v>
      </c>
      <c r="C35" s="63">
        <v>95.537525354969574</v>
      </c>
      <c r="D35" s="63">
        <v>97.787610619469021</v>
      </c>
      <c r="E35" s="63"/>
      <c r="F35" s="63">
        <v>96.832579185520359</v>
      </c>
      <c r="G35" s="63">
        <v>96.491228070175438</v>
      </c>
      <c r="H35" s="63">
        <v>97.196261682242991</v>
      </c>
      <c r="I35" s="63"/>
      <c r="J35" s="63">
        <v>98.654708520179369</v>
      </c>
      <c r="K35" s="63">
        <v>98.333333333333329</v>
      </c>
      <c r="L35" s="63">
        <v>99.029126213592235</v>
      </c>
      <c r="M35" s="63"/>
      <c r="N35" s="63">
        <v>96.373056994818654</v>
      </c>
      <c r="O35" s="63">
        <v>97.087378640776706</v>
      </c>
      <c r="P35" s="63">
        <v>95.555555555555557</v>
      </c>
      <c r="Q35" s="63"/>
      <c r="R35" s="63">
        <v>94.701986754966882</v>
      </c>
      <c r="S35" s="63">
        <v>92</v>
      </c>
      <c r="T35" s="63">
        <v>97.368421052631575</v>
      </c>
      <c r="U35" s="63"/>
      <c r="V35" s="63">
        <v>95.541401273885356</v>
      </c>
      <c r="W35" s="63">
        <v>91.358024691358025</v>
      </c>
      <c r="X35" s="63">
        <v>100</v>
      </c>
      <c r="Y35" s="63"/>
      <c r="Z35" s="63" t="s">
        <v>276</v>
      </c>
      <c r="AA35" s="63" t="s">
        <v>276</v>
      </c>
      <c r="AB35" s="63" t="s">
        <v>276</v>
      </c>
    </row>
    <row r="36" spans="1:28" x14ac:dyDescent="0.35">
      <c r="A36" s="95" t="s">
        <v>306</v>
      </c>
      <c r="B36" s="63">
        <v>92.583819241982511</v>
      </c>
      <c r="C36" s="63">
        <v>91.356673960612682</v>
      </c>
      <c r="D36" s="63">
        <v>93.809176984705019</v>
      </c>
      <c r="E36" s="63"/>
      <c r="F36" s="63">
        <v>91.497659906396251</v>
      </c>
      <c r="G36" s="63">
        <v>90.487062404870628</v>
      </c>
      <c r="H36" s="63">
        <v>92.56</v>
      </c>
      <c r="I36" s="63"/>
      <c r="J36" s="63">
        <v>91.645885286783042</v>
      </c>
      <c r="K36" s="63">
        <v>89.317995069843874</v>
      </c>
      <c r="L36" s="63">
        <v>94.028595458368386</v>
      </c>
      <c r="M36" s="63"/>
      <c r="N36" s="63">
        <v>91.474966170500664</v>
      </c>
      <c r="O36" s="63">
        <v>90.778871978513877</v>
      </c>
      <c r="P36" s="63">
        <v>92.181818181818187</v>
      </c>
      <c r="Q36" s="63"/>
      <c r="R36" s="63">
        <v>92.319667877529838</v>
      </c>
      <c r="S36" s="63">
        <v>91.727748691099478</v>
      </c>
      <c r="T36" s="63">
        <v>92.901234567901241</v>
      </c>
      <c r="U36" s="63"/>
      <c r="V36" s="63">
        <v>96.885069817400648</v>
      </c>
      <c r="W36" s="63">
        <v>95.800227014755961</v>
      </c>
      <c r="X36" s="63">
        <v>97.859327217125383</v>
      </c>
      <c r="Y36" s="63"/>
      <c r="Z36" s="63" t="s">
        <v>276</v>
      </c>
      <c r="AA36" s="63" t="s">
        <v>276</v>
      </c>
      <c r="AB36" s="63" t="s">
        <v>276</v>
      </c>
    </row>
    <row r="37" spans="1:28" x14ac:dyDescent="0.35">
      <c r="A37" s="95" t="s">
        <v>307</v>
      </c>
      <c r="B37" s="63">
        <v>91.048120007792704</v>
      </c>
      <c r="C37" s="63">
        <v>89.447040498442362</v>
      </c>
      <c r="D37" s="63">
        <v>92.65107212475634</v>
      </c>
      <c r="E37" s="63"/>
      <c r="F37" s="63">
        <v>90.313390313390315</v>
      </c>
      <c r="G37" s="63">
        <v>89.324960753532181</v>
      </c>
      <c r="H37" s="63">
        <v>91.377852916314453</v>
      </c>
      <c r="I37" s="63"/>
      <c r="J37" s="63">
        <v>89.551589029168483</v>
      </c>
      <c r="K37" s="63">
        <v>88.542544229149115</v>
      </c>
      <c r="L37" s="63">
        <v>90.63063063063062</v>
      </c>
      <c r="M37" s="63"/>
      <c r="N37" s="63">
        <v>93.607748184019371</v>
      </c>
      <c r="O37" s="63">
        <v>92.027559055118118</v>
      </c>
      <c r="P37" s="63">
        <v>95.138226882745471</v>
      </c>
      <c r="Q37" s="63"/>
      <c r="R37" s="63">
        <v>89.68609865470853</v>
      </c>
      <c r="S37" s="63">
        <v>86.421173762945912</v>
      </c>
      <c r="T37" s="63">
        <v>92.786885245901644</v>
      </c>
      <c r="U37" s="63"/>
      <c r="V37" s="63">
        <v>92.483463619963928</v>
      </c>
      <c r="W37" s="63">
        <v>91.012658227848092</v>
      </c>
      <c r="X37" s="63">
        <v>93.814432989690715</v>
      </c>
      <c r="Y37" s="63"/>
      <c r="Z37" s="63" t="s">
        <v>276</v>
      </c>
      <c r="AA37" s="63" t="s">
        <v>276</v>
      </c>
      <c r="AB37" s="63" t="s">
        <v>276</v>
      </c>
    </row>
    <row r="38" spans="1:28" ht="15" thickBot="1" x14ac:dyDescent="0.4">
      <c r="A38" s="123" t="s">
        <v>308</v>
      </c>
      <c r="B38" s="64">
        <v>87.809647979139498</v>
      </c>
      <c r="C38" s="64">
        <v>85.496183206106863</v>
      </c>
      <c r="D38" s="64">
        <v>90.240641711229955</v>
      </c>
      <c r="E38" s="64"/>
      <c r="F38" s="64">
        <v>89.05852417302799</v>
      </c>
      <c r="G38" s="64">
        <v>90.306122448979593</v>
      </c>
      <c r="H38" s="64">
        <v>87.817258883248726</v>
      </c>
      <c r="I38" s="64"/>
      <c r="J38" s="64">
        <v>83.426966292134836</v>
      </c>
      <c r="K38" s="64">
        <v>78.362573099415201</v>
      </c>
      <c r="L38" s="64">
        <v>88.108108108108112</v>
      </c>
      <c r="M38" s="64"/>
      <c r="N38" s="64">
        <v>89.75155279503106</v>
      </c>
      <c r="O38" s="64">
        <v>86.904761904761912</v>
      </c>
      <c r="P38" s="64">
        <v>92.857142857142861</v>
      </c>
      <c r="Q38" s="64"/>
      <c r="R38" s="64">
        <v>84.897959183673464</v>
      </c>
      <c r="S38" s="64">
        <v>80.158730158730165</v>
      </c>
      <c r="T38" s="64">
        <v>89.915966386554629</v>
      </c>
      <c r="U38" s="64"/>
      <c r="V38" s="64">
        <v>93.11926605504587</v>
      </c>
      <c r="W38" s="64">
        <v>91.2</v>
      </c>
      <c r="X38" s="64">
        <v>95.6989247311828</v>
      </c>
      <c r="Y38" s="64"/>
      <c r="Z38" s="64" t="s">
        <v>276</v>
      </c>
      <c r="AA38" s="64" t="s">
        <v>276</v>
      </c>
      <c r="AB38" s="64" t="s">
        <v>276</v>
      </c>
    </row>
    <row r="39" spans="1:28" x14ac:dyDescent="0.35">
      <c r="A39" s="113" t="s">
        <v>341</v>
      </c>
    </row>
  </sheetData>
  <mergeCells count="14">
    <mergeCell ref="V7:X7"/>
    <mergeCell ref="Z7:AB7"/>
    <mergeCell ref="A7:A8"/>
    <mergeCell ref="B7:D7"/>
    <mergeCell ref="F7:H7"/>
    <mergeCell ref="J7:L7"/>
    <mergeCell ref="N7:P7"/>
    <mergeCell ref="R7:T7"/>
    <mergeCell ref="A5:AB5"/>
    <mergeCell ref="A1:AB1"/>
    <mergeCell ref="A2:AB2"/>
    <mergeCell ref="AD2:AD3"/>
    <mergeCell ref="A3:AB3"/>
    <mergeCell ref="A4:AB4"/>
  </mergeCells>
  <hyperlinks>
    <hyperlink ref="AD2" location="INDICE!A1" display="INDICE" xr:uid="{1AB0664E-9432-4D7C-9AAD-82DDF07FCF29}"/>
    <hyperlink ref="AD2:AD3" location="CONTENIDO!A1" display="Contenido" xr:uid="{8FB461E5-6049-4FB6-A276-B63EF7AB5FD2}"/>
  </hyperlinks>
  <pageMargins left="0.7" right="0.7" top="0.75" bottom="0.75" header="0.3" footer="0.3"/>
  <pageSetup paperSize="9" scale="64" orientation="landscape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F8CA9F-8C6A-48F6-92E1-4E647B7875EA}">
  <sheetPr>
    <tabColor rgb="FFF2DAB1"/>
    <pageSetUpPr fitToPage="1"/>
  </sheetPr>
  <dimension ref="A1:AD45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9" sqref="A9:XFD9"/>
    </sheetView>
  </sheetViews>
  <sheetFormatPr baseColWidth="10" defaultColWidth="11.453125" defaultRowHeight="14.5" x14ac:dyDescent="0.35"/>
  <cols>
    <col min="1" max="1" width="18.54296875" style="113" customWidth="1"/>
    <col min="2" max="4" width="8.453125" customWidth="1"/>
    <col min="5" max="5" width="1.453125" customWidth="1"/>
    <col min="6" max="8" width="8.453125" customWidth="1"/>
    <col min="9" max="9" width="1.1796875" customWidth="1"/>
    <col min="10" max="12" width="8.453125" customWidth="1"/>
    <col min="13" max="13" width="1.453125" customWidth="1"/>
    <col min="14" max="16" width="8.453125" customWidth="1"/>
    <col min="17" max="17" width="1.453125" customWidth="1"/>
    <col min="18" max="20" width="8.453125" customWidth="1"/>
    <col min="21" max="21" width="1.453125" customWidth="1"/>
    <col min="22" max="24" width="8.453125" customWidth="1"/>
    <col min="25" max="25" width="1.453125" customWidth="1"/>
    <col min="26" max="28" width="8.453125" customWidth="1"/>
  </cols>
  <sheetData>
    <row r="1" spans="1:30" x14ac:dyDescent="0.35">
      <c r="A1" s="230" t="s">
        <v>362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D1" s="36"/>
    </row>
    <row r="2" spans="1:30" ht="14.5" customHeight="1" x14ac:dyDescent="0.35">
      <c r="A2" s="231" t="s">
        <v>358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D3" s="222"/>
    </row>
    <row r="4" spans="1:30" x14ac:dyDescent="0.35">
      <c r="A4" s="231" t="s">
        <v>196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D5" s="36"/>
    </row>
    <row r="6" spans="1:30" x14ac:dyDescent="0.35">
      <c r="A6" s="124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D6" s="36"/>
    </row>
    <row r="7" spans="1:30" x14ac:dyDescent="0.35">
      <c r="A7" s="235" t="s">
        <v>281</v>
      </c>
      <c r="B7" s="229" t="s">
        <v>214</v>
      </c>
      <c r="C7" s="229"/>
      <c r="D7" s="229"/>
      <c r="E7" s="16"/>
      <c r="F7" s="229" t="s">
        <v>242</v>
      </c>
      <c r="G7" s="229"/>
      <c r="H7" s="229"/>
      <c r="I7" s="16"/>
      <c r="J7" s="229" t="s">
        <v>243</v>
      </c>
      <c r="K7" s="229"/>
      <c r="L7" s="229"/>
      <c r="M7" s="16"/>
      <c r="N7" s="229" t="s">
        <v>244</v>
      </c>
      <c r="O7" s="229"/>
      <c r="P7" s="229"/>
      <c r="Q7" s="16"/>
      <c r="R7" s="229" t="s">
        <v>246</v>
      </c>
      <c r="S7" s="229"/>
      <c r="T7" s="229"/>
      <c r="U7" s="16"/>
      <c r="V7" s="229" t="s">
        <v>247</v>
      </c>
      <c r="W7" s="229"/>
      <c r="X7" s="229"/>
      <c r="Y7" s="16"/>
      <c r="Z7" s="229" t="s">
        <v>248</v>
      </c>
      <c r="AA7" s="229"/>
      <c r="AB7" s="229"/>
      <c r="AD7" s="36"/>
    </row>
    <row r="8" spans="1:30" x14ac:dyDescent="0.35">
      <c r="A8" s="235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D8" s="36"/>
    </row>
    <row r="9" spans="1:30" s="22" customFormat="1" x14ac:dyDescent="0.35">
      <c r="A9" s="110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D9" s="107"/>
    </row>
    <row r="10" spans="1:30" s="22" customFormat="1" x14ac:dyDescent="0.35">
      <c r="A10" s="110" t="s">
        <v>214</v>
      </c>
      <c r="B10" s="101">
        <f>SUM(B12:B38)</f>
        <v>20248</v>
      </c>
      <c r="C10" s="101">
        <f t="shared" ref="C10:AA10" si="0">SUM(C12:C38)</f>
        <v>11702</v>
      </c>
      <c r="D10" s="101">
        <f t="shared" si="0"/>
        <v>8546</v>
      </c>
      <c r="E10" s="101"/>
      <c r="F10" s="101">
        <f t="shared" si="0"/>
        <v>5362</v>
      </c>
      <c r="G10" s="101">
        <f t="shared" si="0"/>
        <v>3006</v>
      </c>
      <c r="H10" s="101">
        <f t="shared" si="0"/>
        <v>2356</v>
      </c>
      <c r="I10" s="101"/>
      <c r="J10" s="101">
        <f t="shared" si="0"/>
        <v>4613</v>
      </c>
      <c r="K10" s="101">
        <f t="shared" si="0"/>
        <v>2629</v>
      </c>
      <c r="L10" s="101">
        <f t="shared" si="0"/>
        <v>1984</v>
      </c>
      <c r="M10" s="101"/>
      <c r="N10" s="101">
        <f t="shared" si="0"/>
        <v>3868</v>
      </c>
      <c r="O10" s="101">
        <f t="shared" si="0"/>
        <v>2277</v>
      </c>
      <c r="P10" s="101">
        <f t="shared" si="0"/>
        <v>1591</v>
      </c>
      <c r="Q10" s="101"/>
      <c r="R10" s="101">
        <f t="shared" si="0"/>
        <v>4405</v>
      </c>
      <c r="S10" s="101">
        <f t="shared" si="0"/>
        <v>2591</v>
      </c>
      <c r="T10" s="101">
        <f t="shared" si="0"/>
        <v>1814</v>
      </c>
      <c r="U10" s="101"/>
      <c r="V10" s="101">
        <f t="shared" si="0"/>
        <v>1998</v>
      </c>
      <c r="W10" s="101">
        <f t="shared" si="0"/>
        <v>1197</v>
      </c>
      <c r="X10" s="101">
        <f t="shared" si="0"/>
        <v>801</v>
      </c>
      <c r="Y10" s="101"/>
      <c r="Z10" s="101">
        <f t="shared" si="0"/>
        <v>2</v>
      </c>
      <c r="AA10" s="101">
        <f t="shared" si="0"/>
        <v>2</v>
      </c>
      <c r="AB10" s="101" t="s">
        <v>276</v>
      </c>
      <c r="AD10" s="107"/>
    </row>
    <row r="11" spans="1:30" s="22" customFormat="1" x14ac:dyDescent="0.35">
      <c r="A11" s="110"/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101"/>
      <c r="W11" s="101"/>
      <c r="X11" s="101"/>
      <c r="Y11" s="101"/>
      <c r="Z11" s="101"/>
      <c r="AA11" s="101"/>
      <c r="AB11" s="101"/>
      <c r="AD11" s="107"/>
    </row>
    <row r="12" spans="1:30" x14ac:dyDescent="0.35">
      <c r="A12" s="95" t="s">
        <v>282</v>
      </c>
      <c r="B12" s="102">
        <f t="shared" ref="B12:D13" si="1">F12+J12+N12+R12+V12</f>
        <v>1663</v>
      </c>
      <c r="C12" s="102">
        <f t="shared" si="1"/>
        <v>845</v>
      </c>
      <c r="D12" s="102">
        <f t="shared" si="1"/>
        <v>818</v>
      </c>
      <c r="E12" s="102"/>
      <c r="F12" s="102">
        <v>551</v>
      </c>
      <c r="G12" s="102">
        <v>279</v>
      </c>
      <c r="H12" s="102">
        <v>272</v>
      </c>
      <c r="I12" s="102">
        <v>0</v>
      </c>
      <c r="J12" s="102">
        <v>305</v>
      </c>
      <c r="K12" s="102">
        <v>149</v>
      </c>
      <c r="L12" s="102">
        <v>156</v>
      </c>
      <c r="M12" s="102">
        <v>0</v>
      </c>
      <c r="N12" s="102">
        <v>315</v>
      </c>
      <c r="O12" s="102">
        <v>153</v>
      </c>
      <c r="P12" s="102">
        <v>162</v>
      </c>
      <c r="Q12" s="102">
        <v>0</v>
      </c>
      <c r="R12" s="102">
        <v>326</v>
      </c>
      <c r="S12" s="102">
        <v>166</v>
      </c>
      <c r="T12" s="102">
        <v>160</v>
      </c>
      <c r="U12" s="102">
        <v>0</v>
      </c>
      <c r="V12" s="102">
        <v>166</v>
      </c>
      <c r="W12" s="102">
        <v>98</v>
      </c>
      <c r="X12" s="102">
        <v>68</v>
      </c>
      <c r="Y12" s="102">
        <v>0</v>
      </c>
      <c r="Z12" s="102" t="s">
        <v>276</v>
      </c>
      <c r="AA12" s="102" t="s">
        <v>276</v>
      </c>
      <c r="AB12" s="102" t="s">
        <v>276</v>
      </c>
      <c r="AD12" s="22"/>
    </row>
    <row r="13" spans="1:30" x14ac:dyDescent="0.35">
      <c r="A13" s="95" t="s">
        <v>283</v>
      </c>
      <c r="B13" s="102">
        <f t="shared" si="1"/>
        <v>1112</v>
      </c>
      <c r="C13" s="102">
        <f t="shared" si="1"/>
        <v>632</v>
      </c>
      <c r="D13" s="102">
        <f t="shared" si="1"/>
        <v>480</v>
      </c>
      <c r="E13" s="102"/>
      <c r="F13" s="102">
        <v>292</v>
      </c>
      <c r="G13" s="102">
        <v>157</v>
      </c>
      <c r="H13" s="102">
        <v>135</v>
      </c>
      <c r="I13" s="102"/>
      <c r="J13" s="102">
        <v>239</v>
      </c>
      <c r="K13" s="102">
        <v>129</v>
      </c>
      <c r="L13" s="102">
        <v>110</v>
      </c>
      <c r="M13" s="102"/>
      <c r="N13" s="102">
        <v>245</v>
      </c>
      <c r="O13" s="102">
        <v>157</v>
      </c>
      <c r="P13" s="102">
        <v>88</v>
      </c>
      <c r="Q13" s="102"/>
      <c r="R13" s="102">
        <v>267</v>
      </c>
      <c r="S13" s="102">
        <v>147</v>
      </c>
      <c r="T13" s="102">
        <v>120</v>
      </c>
      <c r="U13" s="102"/>
      <c r="V13" s="102">
        <v>69</v>
      </c>
      <c r="W13" s="102">
        <v>42</v>
      </c>
      <c r="X13" s="102">
        <v>27</v>
      </c>
      <c r="Y13" s="102"/>
      <c r="Z13" s="102" t="s">
        <v>276</v>
      </c>
      <c r="AA13" s="102" t="s">
        <v>276</v>
      </c>
      <c r="AB13" s="102" t="s">
        <v>276</v>
      </c>
    </row>
    <row r="14" spans="1:30" x14ac:dyDescent="0.35">
      <c r="A14" s="95" t="s">
        <v>284</v>
      </c>
      <c r="B14" s="102">
        <f t="shared" ref="B14:B26" si="2">F14+J14+N14+R14+V14</f>
        <v>1979</v>
      </c>
      <c r="C14" s="102">
        <f t="shared" ref="C14:C26" si="3">G14+K14+O14+S14+W14</f>
        <v>1102</v>
      </c>
      <c r="D14" s="102">
        <f t="shared" ref="D14:D26" si="4">H14+L14+P14+T14+X14</f>
        <v>877</v>
      </c>
      <c r="E14" s="102"/>
      <c r="F14" s="102">
        <v>600</v>
      </c>
      <c r="G14" s="102">
        <v>347</v>
      </c>
      <c r="H14" s="102">
        <v>253</v>
      </c>
      <c r="I14" s="102"/>
      <c r="J14" s="102">
        <v>372</v>
      </c>
      <c r="K14" s="102">
        <v>196</v>
      </c>
      <c r="L14" s="102">
        <v>176</v>
      </c>
      <c r="M14" s="102"/>
      <c r="N14" s="102">
        <v>395</v>
      </c>
      <c r="O14" s="102">
        <v>211</v>
      </c>
      <c r="P14" s="102">
        <v>184</v>
      </c>
      <c r="Q14" s="102"/>
      <c r="R14" s="102">
        <v>377</v>
      </c>
      <c r="S14" s="102">
        <v>213</v>
      </c>
      <c r="T14" s="102">
        <v>164</v>
      </c>
      <c r="U14" s="102"/>
      <c r="V14" s="102">
        <v>235</v>
      </c>
      <c r="W14" s="102">
        <v>135</v>
      </c>
      <c r="X14" s="102">
        <v>100</v>
      </c>
      <c r="Y14" s="102"/>
      <c r="Z14" s="102" t="s">
        <v>276</v>
      </c>
      <c r="AA14" s="102" t="s">
        <v>276</v>
      </c>
      <c r="AB14" s="102" t="s">
        <v>276</v>
      </c>
    </row>
    <row r="15" spans="1:30" x14ac:dyDescent="0.35">
      <c r="A15" s="95" t="s">
        <v>285</v>
      </c>
      <c r="B15" s="102">
        <f t="shared" si="2"/>
        <v>1686</v>
      </c>
      <c r="C15" s="102">
        <f t="shared" si="3"/>
        <v>923</v>
      </c>
      <c r="D15" s="102">
        <f t="shared" si="4"/>
        <v>763</v>
      </c>
      <c r="E15" s="102"/>
      <c r="F15" s="102">
        <v>431</v>
      </c>
      <c r="G15" s="102">
        <v>236</v>
      </c>
      <c r="H15" s="102">
        <v>195</v>
      </c>
      <c r="I15" s="102"/>
      <c r="J15" s="102">
        <v>422</v>
      </c>
      <c r="K15" s="102">
        <v>236</v>
      </c>
      <c r="L15" s="102">
        <v>186</v>
      </c>
      <c r="M15" s="102"/>
      <c r="N15" s="102">
        <v>320</v>
      </c>
      <c r="O15" s="102">
        <v>178</v>
      </c>
      <c r="P15" s="102">
        <v>142</v>
      </c>
      <c r="Q15" s="102"/>
      <c r="R15" s="102">
        <v>329</v>
      </c>
      <c r="S15" s="102">
        <v>180</v>
      </c>
      <c r="T15" s="102">
        <v>149</v>
      </c>
      <c r="U15" s="102"/>
      <c r="V15" s="102">
        <v>184</v>
      </c>
      <c r="W15" s="102">
        <v>93</v>
      </c>
      <c r="X15" s="102">
        <v>91</v>
      </c>
      <c r="Y15" s="102"/>
      <c r="Z15" s="102" t="s">
        <v>276</v>
      </c>
      <c r="AA15" s="102" t="s">
        <v>276</v>
      </c>
      <c r="AB15" s="102" t="s">
        <v>276</v>
      </c>
    </row>
    <row r="16" spans="1:30" x14ac:dyDescent="0.35">
      <c r="A16" s="95" t="s">
        <v>286</v>
      </c>
      <c r="B16" s="102">
        <f t="shared" si="2"/>
        <v>114</v>
      </c>
      <c r="C16" s="102">
        <f t="shared" si="3"/>
        <v>83</v>
      </c>
      <c r="D16" s="102">
        <f t="shared" si="4"/>
        <v>31</v>
      </c>
      <c r="E16" s="102"/>
      <c r="F16" s="102">
        <v>22</v>
      </c>
      <c r="G16" s="102">
        <v>14</v>
      </c>
      <c r="H16" s="102">
        <v>8</v>
      </c>
      <c r="I16" s="102"/>
      <c r="J16" s="102">
        <v>31</v>
      </c>
      <c r="K16" s="102">
        <v>24</v>
      </c>
      <c r="L16" s="102">
        <v>7</v>
      </c>
      <c r="M16" s="102"/>
      <c r="N16" s="102">
        <v>18</v>
      </c>
      <c r="O16" s="102">
        <v>14</v>
      </c>
      <c r="P16" s="102">
        <v>4</v>
      </c>
      <c r="Q16" s="102"/>
      <c r="R16" s="102">
        <v>33</v>
      </c>
      <c r="S16" s="102">
        <v>25</v>
      </c>
      <c r="T16" s="102">
        <v>8</v>
      </c>
      <c r="U16" s="102"/>
      <c r="V16" s="102">
        <v>10</v>
      </c>
      <c r="W16" s="102">
        <v>6</v>
      </c>
      <c r="X16" s="102">
        <v>4</v>
      </c>
      <c r="Y16" s="102"/>
      <c r="Z16" s="102" t="s">
        <v>276</v>
      </c>
      <c r="AA16" s="102" t="s">
        <v>276</v>
      </c>
      <c r="AB16" s="102" t="s">
        <v>276</v>
      </c>
    </row>
    <row r="17" spans="1:30" x14ac:dyDescent="0.35">
      <c r="A17" s="95" t="s">
        <v>287</v>
      </c>
      <c r="B17" s="102">
        <f t="shared" si="2"/>
        <v>377</v>
      </c>
      <c r="C17" s="102">
        <f t="shared" si="3"/>
        <v>214</v>
      </c>
      <c r="D17" s="102">
        <f t="shared" si="4"/>
        <v>163</v>
      </c>
      <c r="E17" s="102"/>
      <c r="F17" s="102">
        <v>62</v>
      </c>
      <c r="G17" s="102">
        <v>34</v>
      </c>
      <c r="H17" s="102">
        <v>28</v>
      </c>
      <c r="I17" s="102"/>
      <c r="J17" s="102">
        <v>67</v>
      </c>
      <c r="K17" s="102">
        <v>39</v>
      </c>
      <c r="L17" s="102">
        <v>28</v>
      </c>
      <c r="M17" s="102"/>
      <c r="N17" s="102">
        <v>89</v>
      </c>
      <c r="O17" s="102">
        <v>59</v>
      </c>
      <c r="P17" s="102">
        <v>30</v>
      </c>
      <c r="Q17" s="102"/>
      <c r="R17" s="102">
        <v>130</v>
      </c>
      <c r="S17" s="102">
        <v>71</v>
      </c>
      <c r="T17" s="102">
        <v>59</v>
      </c>
      <c r="U17" s="102"/>
      <c r="V17" s="102">
        <v>29</v>
      </c>
      <c r="W17" s="102">
        <v>11</v>
      </c>
      <c r="X17" s="102">
        <v>18</v>
      </c>
      <c r="Y17" s="102"/>
      <c r="Z17" s="102" t="s">
        <v>276</v>
      </c>
      <c r="AA17" s="102" t="s">
        <v>276</v>
      </c>
      <c r="AB17" s="102" t="s">
        <v>276</v>
      </c>
    </row>
    <row r="18" spans="1:30" x14ac:dyDescent="0.35">
      <c r="A18" s="95" t="s">
        <v>288</v>
      </c>
      <c r="B18" s="102">
        <f t="shared" si="2"/>
        <v>29</v>
      </c>
      <c r="C18" s="102">
        <f t="shared" si="3"/>
        <v>18</v>
      </c>
      <c r="D18" s="102">
        <f t="shared" si="4"/>
        <v>11</v>
      </c>
      <c r="E18" s="102"/>
      <c r="F18" s="102">
        <v>10</v>
      </c>
      <c r="G18" s="102">
        <v>7</v>
      </c>
      <c r="H18" s="102">
        <v>3</v>
      </c>
      <c r="I18" s="102"/>
      <c r="J18" s="102">
        <v>5</v>
      </c>
      <c r="K18" s="102">
        <v>2</v>
      </c>
      <c r="L18" s="102">
        <v>3</v>
      </c>
      <c r="M18" s="102"/>
      <c r="N18" s="102">
        <v>5</v>
      </c>
      <c r="O18" s="102">
        <v>5</v>
      </c>
      <c r="P18" s="102">
        <v>0</v>
      </c>
      <c r="Q18" s="102"/>
      <c r="R18" s="102">
        <v>4</v>
      </c>
      <c r="S18" s="102">
        <v>2</v>
      </c>
      <c r="T18" s="102">
        <v>2</v>
      </c>
      <c r="U18" s="102"/>
      <c r="V18" s="102">
        <v>5</v>
      </c>
      <c r="W18" s="102">
        <v>2</v>
      </c>
      <c r="X18" s="102">
        <v>3</v>
      </c>
      <c r="Y18" s="102"/>
      <c r="Z18" s="102" t="s">
        <v>276</v>
      </c>
      <c r="AA18" s="102" t="s">
        <v>276</v>
      </c>
      <c r="AB18" s="102" t="s">
        <v>276</v>
      </c>
    </row>
    <row r="19" spans="1:30" x14ac:dyDescent="0.35">
      <c r="A19" s="95" t="s">
        <v>289</v>
      </c>
      <c r="B19" s="102">
        <f t="shared" si="2"/>
        <v>2078</v>
      </c>
      <c r="C19" s="102">
        <f t="shared" si="3"/>
        <v>1165</v>
      </c>
      <c r="D19" s="102">
        <f t="shared" si="4"/>
        <v>913</v>
      </c>
      <c r="E19" s="102"/>
      <c r="F19" s="102">
        <v>687</v>
      </c>
      <c r="G19" s="102">
        <v>363</v>
      </c>
      <c r="H19" s="102">
        <v>324</v>
      </c>
      <c r="I19" s="102"/>
      <c r="J19" s="102">
        <v>516</v>
      </c>
      <c r="K19" s="102">
        <v>274</v>
      </c>
      <c r="L19" s="102">
        <v>242</v>
      </c>
      <c r="M19" s="102"/>
      <c r="N19" s="102">
        <v>376</v>
      </c>
      <c r="O19" s="102">
        <v>239</v>
      </c>
      <c r="P19" s="102">
        <v>137</v>
      </c>
      <c r="Q19" s="102"/>
      <c r="R19" s="102">
        <v>377</v>
      </c>
      <c r="S19" s="102">
        <v>213</v>
      </c>
      <c r="T19" s="102">
        <v>164</v>
      </c>
      <c r="U19" s="102"/>
      <c r="V19" s="102">
        <v>122</v>
      </c>
      <c r="W19" s="102">
        <v>76</v>
      </c>
      <c r="X19" s="102">
        <v>46</v>
      </c>
      <c r="Y19" s="102"/>
      <c r="Z19" s="102" t="s">
        <v>276</v>
      </c>
      <c r="AA19" s="102" t="s">
        <v>276</v>
      </c>
      <c r="AB19" s="102" t="s">
        <v>276</v>
      </c>
    </row>
    <row r="20" spans="1:30" x14ac:dyDescent="0.35">
      <c r="A20" s="95" t="s">
        <v>290</v>
      </c>
      <c r="B20" s="102">
        <f t="shared" si="2"/>
        <v>457</v>
      </c>
      <c r="C20" s="102">
        <f t="shared" si="3"/>
        <v>300</v>
      </c>
      <c r="D20" s="102">
        <f t="shared" si="4"/>
        <v>157</v>
      </c>
      <c r="E20" s="102"/>
      <c r="F20" s="102">
        <v>121</v>
      </c>
      <c r="G20" s="102">
        <v>80</v>
      </c>
      <c r="H20" s="102">
        <v>41</v>
      </c>
      <c r="I20" s="102"/>
      <c r="J20" s="102">
        <v>91</v>
      </c>
      <c r="K20" s="102">
        <v>51</v>
      </c>
      <c r="L20" s="102">
        <v>40</v>
      </c>
      <c r="M20" s="102"/>
      <c r="N20" s="102">
        <v>103</v>
      </c>
      <c r="O20" s="102">
        <v>64</v>
      </c>
      <c r="P20" s="102">
        <v>39</v>
      </c>
      <c r="Q20" s="102"/>
      <c r="R20" s="102">
        <v>68</v>
      </c>
      <c r="S20" s="102">
        <v>51</v>
      </c>
      <c r="T20" s="102">
        <v>17</v>
      </c>
      <c r="U20" s="102"/>
      <c r="V20" s="102">
        <v>74</v>
      </c>
      <c r="W20" s="102">
        <v>54</v>
      </c>
      <c r="X20" s="102">
        <v>20</v>
      </c>
      <c r="Y20" s="102"/>
      <c r="Z20" s="102" t="s">
        <v>276</v>
      </c>
      <c r="AA20" s="102" t="s">
        <v>276</v>
      </c>
      <c r="AB20" s="102" t="s">
        <v>276</v>
      </c>
    </row>
    <row r="21" spans="1:30" x14ac:dyDescent="0.35">
      <c r="A21" s="95" t="s">
        <v>291</v>
      </c>
      <c r="B21" s="102">
        <f t="shared" si="2"/>
        <v>777</v>
      </c>
      <c r="C21" s="102">
        <f t="shared" si="3"/>
        <v>502</v>
      </c>
      <c r="D21" s="102">
        <f t="shared" si="4"/>
        <v>275</v>
      </c>
      <c r="E21" s="102"/>
      <c r="F21" s="102">
        <v>231</v>
      </c>
      <c r="G21" s="102">
        <v>141</v>
      </c>
      <c r="H21" s="102">
        <v>90</v>
      </c>
      <c r="I21" s="102"/>
      <c r="J21" s="102">
        <v>192</v>
      </c>
      <c r="K21" s="102">
        <v>132</v>
      </c>
      <c r="L21" s="102">
        <v>60</v>
      </c>
      <c r="M21" s="102"/>
      <c r="N21" s="102">
        <v>117</v>
      </c>
      <c r="O21" s="102">
        <v>79</v>
      </c>
      <c r="P21" s="102">
        <v>38</v>
      </c>
      <c r="Q21" s="102"/>
      <c r="R21" s="102">
        <v>171</v>
      </c>
      <c r="S21" s="102">
        <v>106</v>
      </c>
      <c r="T21" s="102">
        <v>65</v>
      </c>
      <c r="U21" s="102"/>
      <c r="V21" s="102">
        <v>66</v>
      </c>
      <c r="W21" s="102">
        <v>44</v>
      </c>
      <c r="X21" s="102">
        <v>22</v>
      </c>
      <c r="Y21" s="102"/>
      <c r="Z21" s="102" t="s">
        <v>276</v>
      </c>
      <c r="AA21" s="102" t="s">
        <v>276</v>
      </c>
      <c r="AB21" s="102" t="s">
        <v>276</v>
      </c>
    </row>
    <row r="22" spans="1:30" x14ac:dyDescent="0.35">
      <c r="A22" s="95" t="s">
        <v>292</v>
      </c>
      <c r="B22" s="102">
        <f t="shared" si="2"/>
        <v>353</v>
      </c>
      <c r="C22" s="102">
        <f t="shared" si="3"/>
        <v>225</v>
      </c>
      <c r="D22" s="102">
        <f t="shared" si="4"/>
        <v>128</v>
      </c>
      <c r="E22" s="102"/>
      <c r="F22" s="102">
        <v>100</v>
      </c>
      <c r="G22" s="102">
        <v>63</v>
      </c>
      <c r="H22" s="102">
        <v>37</v>
      </c>
      <c r="I22" s="102"/>
      <c r="J22" s="102">
        <v>85</v>
      </c>
      <c r="K22" s="102">
        <v>56</v>
      </c>
      <c r="L22" s="102">
        <v>29</v>
      </c>
      <c r="M22" s="102"/>
      <c r="N22" s="102">
        <v>67</v>
      </c>
      <c r="O22" s="102">
        <v>48</v>
      </c>
      <c r="P22" s="102">
        <v>19</v>
      </c>
      <c r="Q22" s="102"/>
      <c r="R22" s="102">
        <v>77</v>
      </c>
      <c r="S22" s="102">
        <v>40</v>
      </c>
      <c r="T22" s="102">
        <v>37</v>
      </c>
      <c r="U22" s="102"/>
      <c r="V22" s="102">
        <v>24</v>
      </c>
      <c r="W22" s="102">
        <v>18</v>
      </c>
      <c r="X22" s="102">
        <v>6</v>
      </c>
      <c r="Y22" s="102"/>
      <c r="Z22" s="102" t="s">
        <v>276</v>
      </c>
      <c r="AA22" s="102" t="s">
        <v>276</v>
      </c>
      <c r="AB22" s="102" t="s">
        <v>276</v>
      </c>
    </row>
    <row r="23" spans="1:30" x14ac:dyDescent="0.35">
      <c r="A23" s="122" t="s">
        <v>293</v>
      </c>
      <c r="B23" s="102">
        <f t="shared" si="2"/>
        <v>2289</v>
      </c>
      <c r="C23" s="102">
        <f t="shared" si="3"/>
        <v>1302</v>
      </c>
      <c r="D23" s="102">
        <f t="shared" si="4"/>
        <v>987</v>
      </c>
      <c r="E23" s="102"/>
      <c r="F23" s="102">
        <v>486</v>
      </c>
      <c r="G23" s="102">
        <v>274</v>
      </c>
      <c r="H23" s="102">
        <v>212</v>
      </c>
      <c r="I23" s="102"/>
      <c r="J23" s="102">
        <v>580</v>
      </c>
      <c r="K23" s="102">
        <v>293</v>
      </c>
      <c r="L23" s="102">
        <v>287</v>
      </c>
      <c r="M23" s="102"/>
      <c r="N23" s="102">
        <v>493</v>
      </c>
      <c r="O23" s="102">
        <v>299</v>
      </c>
      <c r="P23" s="102">
        <v>194</v>
      </c>
      <c r="Q23" s="102"/>
      <c r="R23" s="102">
        <v>561</v>
      </c>
      <c r="S23" s="102">
        <v>326</v>
      </c>
      <c r="T23" s="102">
        <v>235</v>
      </c>
      <c r="U23" s="102"/>
      <c r="V23" s="102">
        <v>169</v>
      </c>
      <c r="W23" s="102">
        <v>110</v>
      </c>
      <c r="X23" s="102">
        <v>59</v>
      </c>
      <c r="Y23" s="102"/>
      <c r="Z23" s="102" t="s">
        <v>276</v>
      </c>
      <c r="AA23" s="102" t="s">
        <v>276</v>
      </c>
      <c r="AB23" s="102" t="s">
        <v>276</v>
      </c>
    </row>
    <row r="24" spans="1:30" x14ac:dyDescent="0.35">
      <c r="A24" s="95" t="s">
        <v>294</v>
      </c>
      <c r="B24" s="102">
        <f t="shared" si="2"/>
        <v>564</v>
      </c>
      <c r="C24" s="102">
        <f t="shared" si="3"/>
        <v>321</v>
      </c>
      <c r="D24" s="102">
        <f t="shared" si="4"/>
        <v>243</v>
      </c>
      <c r="E24" s="102"/>
      <c r="F24" s="102">
        <v>141</v>
      </c>
      <c r="G24" s="102">
        <v>68</v>
      </c>
      <c r="H24" s="102">
        <v>73</v>
      </c>
      <c r="I24" s="102"/>
      <c r="J24" s="102">
        <v>108</v>
      </c>
      <c r="K24" s="102">
        <v>55</v>
      </c>
      <c r="L24" s="102">
        <v>53</v>
      </c>
      <c r="M24" s="102"/>
      <c r="N24" s="102">
        <v>90</v>
      </c>
      <c r="O24" s="102">
        <v>53</v>
      </c>
      <c r="P24" s="102">
        <v>37</v>
      </c>
      <c r="Q24" s="102"/>
      <c r="R24" s="102">
        <v>164</v>
      </c>
      <c r="S24" s="102">
        <v>112</v>
      </c>
      <c r="T24" s="102">
        <v>52</v>
      </c>
      <c r="U24" s="102"/>
      <c r="V24" s="102">
        <v>61</v>
      </c>
      <c r="W24" s="102">
        <v>33</v>
      </c>
      <c r="X24" s="102">
        <v>28</v>
      </c>
      <c r="Y24" s="102"/>
      <c r="Z24" s="102" t="s">
        <v>276</v>
      </c>
      <c r="AA24" s="102" t="s">
        <v>276</v>
      </c>
      <c r="AB24" s="102" t="s">
        <v>276</v>
      </c>
    </row>
    <row r="25" spans="1:30" x14ac:dyDescent="0.35">
      <c r="A25" s="95" t="s">
        <v>295</v>
      </c>
      <c r="B25" s="102">
        <f t="shared" si="2"/>
        <v>1672</v>
      </c>
      <c r="C25" s="102">
        <f t="shared" si="3"/>
        <v>1000</v>
      </c>
      <c r="D25" s="102">
        <f t="shared" si="4"/>
        <v>672</v>
      </c>
      <c r="E25" s="102"/>
      <c r="F25" s="102">
        <v>381</v>
      </c>
      <c r="G25" s="102">
        <v>211</v>
      </c>
      <c r="H25" s="102">
        <v>170</v>
      </c>
      <c r="I25" s="102"/>
      <c r="J25" s="102">
        <v>427</v>
      </c>
      <c r="K25" s="102">
        <v>252</v>
      </c>
      <c r="L25" s="102">
        <v>175</v>
      </c>
      <c r="M25" s="102"/>
      <c r="N25" s="102">
        <v>269</v>
      </c>
      <c r="O25" s="102">
        <v>156</v>
      </c>
      <c r="P25" s="102">
        <v>113</v>
      </c>
      <c r="Q25" s="102"/>
      <c r="R25" s="102">
        <v>449</v>
      </c>
      <c r="S25" s="102">
        <v>291</v>
      </c>
      <c r="T25" s="102">
        <v>158</v>
      </c>
      <c r="U25" s="102"/>
      <c r="V25" s="102">
        <v>146</v>
      </c>
      <c r="W25" s="102">
        <v>90</v>
      </c>
      <c r="X25" s="102">
        <v>56</v>
      </c>
      <c r="Y25" s="102"/>
      <c r="Z25" s="102" t="s">
        <v>276</v>
      </c>
      <c r="AA25" s="102" t="s">
        <v>276</v>
      </c>
      <c r="AB25" s="102" t="s">
        <v>276</v>
      </c>
    </row>
    <row r="26" spans="1:30" x14ac:dyDescent="0.35">
      <c r="A26" s="95" t="s">
        <v>296</v>
      </c>
      <c r="B26" s="102">
        <f t="shared" si="2"/>
        <v>183</v>
      </c>
      <c r="C26" s="102">
        <f t="shared" si="3"/>
        <v>115</v>
      </c>
      <c r="D26" s="102">
        <f t="shared" si="4"/>
        <v>68</v>
      </c>
      <c r="E26" s="102"/>
      <c r="F26" s="102">
        <v>51</v>
      </c>
      <c r="G26" s="102">
        <v>38</v>
      </c>
      <c r="H26" s="102">
        <v>13</v>
      </c>
      <c r="I26" s="102"/>
      <c r="J26" s="102">
        <v>41</v>
      </c>
      <c r="K26" s="102">
        <v>27</v>
      </c>
      <c r="L26" s="102">
        <v>14</v>
      </c>
      <c r="M26" s="102"/>
      <c r="N26" s="102">
        <v>44</v>
      </c>
      <c r="O26" s="102">
        <v>20</v>
      </c>
      <c r="P26" s="102">
        <v>24</v>
      </c>
      <c r="Q26" s="102"/>
      <c r="R26" s="102">
        <v>34</v>
      </c>
      <c r="S26" s="102">
        <v>21</v>
      </c>
      <c r="T26" s="102">
        <v>13</v>
      </c>
      <c r="U26" s="102"/>
      <c r="V26" s="102">
        <v>13</v>
      </c>
      <c r="W26" s="102">
        <v>9</v>
      </c>
      <c r="X26" s="102">
        <v>4</v>
      </c>
      <c r="Y26" s="102"/>
      <c r="Z26" s="102" t="s">
        <v>276</v>
      </c>
      <c r="AA26" s="102" t="s">
        <v>276</v>
      </c>
      <c r="AB26" s="102" t="s">
        <v>276</v>
      </c>
    </row>
    <row r="27" spans="1:30" x14ac:dyDescent="0.35">
      <c r="A27" s="95" t="s">
        <v>297</v>
      </c>
      <c r="B27" s="102">
        <f t="shared" ref="B27" si="5">F27+J27+N27+R27+V27+Z27</f>
        <v>627</v>
      </c>
      <c r="C27" s="102">
        <f t="shared" ref="C27" si="6">G27+K27+O27+S27+W27+AA27</f>
        <v>394</v>
      </c>
      <c r="D27" s="102">
        <f>H27+L27+P27+T27+X27</f>
        <v>233</v>
      </c>
      <c r="E27" s="102"/>
      <c r="F27" s="102">
        <v>169</v>
      </c>
      <c r="G27" s="102">
        <v>93</v>
      </c>
      <c r="H27" s="102">
        <v>76</v>
      </c>
      <c r="I27" s="102"/>
      <c r="J27" s="102">
        <v>106</v>
      </c>
      <c r="K27" s="102">
        <v>74</v>
      </c>
      <c r="L27" s="102">
        <v>32</v>
      </c>
      <c r="M27" s="102"/>
      <c r="N27" s="102">
        <v>161</v>
      </c>
      <c r="O27" s="102">
        <v>97</v>
      </c>
      <c r="P27" s="102">
        <v>64</v>
      </c>
      <c r="Q27" s="102"/>
      <c r="R27" s="102">
        <v>105</v>
      </c>
      <c r="S27" s="102">
        <v>69</v>
      </c>
      <c r="T27" s="102">
        <v>36</v>
      </c>
      <c r="U27" s="102"/>
      <c r="V27" s="102">
        <v>84</v>
      </c>
      <c r="W27" s="102">
        <v>59</v>
      </c>
      <c r="X27" s="102">
        <v>25</v>
      </c>
      <c r="Y27" s="102"/>
      <c r="Z27" s="102">
        <v>2</v>
      </c>
      <c r="AA27" s="102">
        <v>2</v>
      </c>
      <c r="AB27" s="102" t="s">
        <v>276</v>
      </c>
    </row>
    <row r="28" spans="1:30" x14ac:dyDescent="0.35">
      <c r="A28" s="95" t="s">
        <v>298</v>
      </c>
      <c r="B28" s="102">
        <f>F28+J28+N28+R28+V28</f>
        <v>76</v>
      </c>
      <c r="C28" s="102">
        <f>G28+K28+O28+S28+W28</f>
        <v>52</v>
      </c>
      <c r="D28" s="102">
        <f>H28+L28+P28+T28+X28</f>
        <v>24</v>
      </c>
      <c r="E28" s="102"/>
      <c r="F28" s="102">
        <v>6</v>
      </c>
      <c r="G28" s="102">
        <v>5</v>
      </c>
      <c r="H28" s="102">
        <v>1</v>
      </c>
      <c r="I28" s="102"/>
      <c r="J28" s="102">
        <v>9</v>
      </c>
      <c r="K28" s="102">
        <v>7</v>
      </c>
      <c r="L28" s="102">
        <v>2</v>
      </c>
      <c r="M28" s="102"/>
      <c r="N28" s="102">
        <v>20</v>
      </c>
      <c r="O28" s="102">
        <v>13</v>
      </c>
      <c r="P28" s="102">
        <v>7</v>
      </c>
      <c r="Q28" s="102"/>
      <c r="R28" s="102">
        <v>26</v>
      </c>
      <c r="S28" s="102">
        <v>21</v>
      </c>
      <c r="T28" s="102">
        <v>5</v>
      </c>
      <c r="U28" s="102"/>
      <c r="V28" s="102">
        <v>15</v>
      </c>
      <c r="W28" s="102">
        <v>6</v>
      </c>
      <c r="X28" s="102">
        <v>9</v>
      </c>
      <c r="Y28" s="102"/>
      <c r="Z28" s="102" t="s">
        <v>276</v>
      </c>
      <c r="AA28" s="102" t="s">
        <v>276</v>
      </c>
      <c r="AB28" s="102" t="s">
        <v>276</v>
      </c>
    </row>
    <row r="29" spans="1:30" x14ac:dyDescent="0.35">
      <c r="A29" s="95" t="s">
        <v>299</v>
      </c>
      <c r="B29" s="102">
        <f t="shared" ref="B29:B38" si="7">F29+J29+N29+R29+V29</f>
        <v>122</v>
      </c>
      <c r="C29" s="102">
        <f t="shared" ref="C29:C38" si="8">G29+K29+O29+S29+W29</f>
        <v>81</v>
      </c>
      <c r="D29" s="102">
        <f t="shared" ref="D29:D38" si="9">H29+L29+P29+T29+X29</f>
        <v>41</v>
      </c>
      <c r="E29" s="102"/>
      <c r="F29" s="102">
        <v>32</v>
      </c>
      <c r="G29" s="102">
        <v>21</v>
      </c>
      <c r="H29" s="102">
        <v>11</v>
      </c>
      <c r="I29" s="102"/>
      <c r="J29" s="102">
        <v>28</v>
      </c>
      <c r="K29" s="102">
        <v>19</v>
      </c>
      <c r="L29" s="102">
        <v>9</v>
      </c>
      <c r="M29" s="102"/>
      <c r="N29" s="102">
        <v>22</v>
      </c>
      <c r="O29" s="102">
        <v>18</v>
      </c>
      <c r="P29" s="102">
        <v>4</v>
      </c>
      <c r="Q29" s="102"/>
      <c r="R29" s="102">
        <v>32</v>
      </c>
      <c r="S29" s="102">
        <v>16</v>
      </c>
      <c r="T29" s="102">
        <v>16</v>
      </c>
      <c r="U29" s="102"/>
      <c r="V29" s="102">
        <v>8</v>
      </c>
      <c r="W29" s="102">
        <v>7</v>
      </c>
      <c r="X29" s="102">
        <v>1</v>
      </c>
      <c r="Y29" s="102"/>
      <c r="Z29" s="102" t="s">
        <v>276</v>
      </c>
      <c r="AA29" s="102" t="s">
        <v>276</v>
      </c>
      <c r="AB29" s="102" t="s">
        <v>276</v>
      </c>
    </row>
    <row r="30" spans="1:30" x14ac:dyDescent="0.35">
      <c r="A30" s="95" t="s">
        <v>300</v>
      </c>
      <c r="B30" s="102">
        <f t="shared" si="7"/>
        <v>271</v>
      </c>
      <c r="C30" s="102">
        <f t="shared" si="8"/>
        <v>181</v>
      </c>
      <c r="D30" s="102">
        <f t="shared" si="9"/>
        <v>90</v>
      </c>
      <c r="E30" s="102"/>
      <c r="F30" s="102">
        <v>68</v>
      </c>
      <c r="G30" s="102">
        <v>43</v>
      </c>
      <c r="H30" s="102">
        <v>25</v>
      </c>
      <c r="I30" s="102"/>
      <c r="J30" s="102">
        <v>67</v>
      </c>
      <c r="K30" s="102">
        <v>51</v>
      </c>
      <c r="L30" s="102">
        <v>16</v>
      </c>
      <c r="M30" s="102"/>
      <c r="N30" s="102">
        <v>50</v>
      </c>
      <c r="O30" s="102">
        <v>37</v>
      </c>
      <c r="P30" s="102">
        <v>13</v>
      </c>
      <c r="Q30" s="102"/>
      <c r="R30" s="102">
        <v>64</v>
      </c>
      <c r="S30" s="102">
        <v>38</v>
      </c>
      <c r="T30" s="102">
        <v>26</v>
      </c>
      <c r="U30" s="102"/>
      <c r="V30" s="102">
        <v>22</v>
      </c>
      <c r="W30" s="102">
        <v>12</v>
      </c>
      <c r="X30" s="102">
        <v>10</v>
      </c>
      <c r="Y30" s="102"/>
      <c r="Z30" s="102" t="s">
        <v>276</v>
      </c>
      <c r="AA30" s="102" t="s">
        <v>276</v>
      </c>
      <c r="AB30" s="102" t="s">
        <v>276</v>
      </c>
      <c r="AD30" s="107"/>
    </row>
    <row r="31" spans="1:30" x14ac:dyDescent="0.35">
      <c r="A31" s="95" t="s">
        <v>301</v>
      </c>
      <c r="B31" s="102">
        <f t="shared" si="7"/>
        <v>960</v>
      </c>
      <c r="C31" s="102">
        <f t="shared" si="8"/>
        <v>559</v>
      </c>
      <c r="D31" s="102">
        <f t="shared" si="9"/>
        <v>401</v>
      </c>
      <c r="E31" s="102"/>
      <c r="F31" s="102">
        <v>211</v>
      </c>
      <c r="G31" s="102">
        <v>131</v>
      </c>
      <c r="H31" s="102">
        <v>80</v>
      </c>
      <c r="I31" s="102"/>
      <c r="J31" s="102">
        <v>219</v>
      </c>
      <c r="K31" s="102">
        <v>142</v>
      </c>
      <c r="L31" s="102">
        <v>77</v>
      </c>
      <c r="M31" s="102"/>
      <c r="N31" s="102">
        <v>150</v>
      </c>
      <c r="O31" s="102">
        <v>76</v>
      </c>
      <c r="P31" s="102">
        <v>74</v>
      </c>
      <c r="Q31" s="102"/>
      <c r="R31" s="102">
        <v>205</v>
      </c>
      <c r="S31" s="102">
        <v>115</v>
      </c>
      <c r="T31" s="102">
        <v>90</v>
      </c>
      <c r="U31" s="102"/>
      <c r="V31" s="102">
        <v>175</v>
      </c>
      <c r="W31" s="102">
        <v>95</v>
      </c>
      <c r="X31" s="102">
        <v>80</v>
      </c>
      <c r="Y31" s="102"/>
      <c r="Z31" s="102" t="s">
        <v>276</v>
      </c>
      <c r="AA31" s="102" t="s">
        <v>276</v>
      </c>
      <c r="AB31" s="102" t="s">
        <v>276</v>
      </c>
      <c r="AD31" s="107"/>
    </row>
    <row r="32" spans="1:30" x14ac:dyDescent="0.35">
      <c r="A32" s="95" t="s">
        <v>302</v>
      </c>
      <c r="B32" s="102">
        <f t="shared" si="7"/>
        <v>353</v>
      </c>
      <c r="C32" s="102">
        <f t="shared" si="8"/>
        <v>227</v>
      </c>
      <c r="D32" s="102">
        <f t="shared" si="9"/>
        <v>126</v>
      </c>
      <c r="E32" s="102"/>
      <c r="F32" s="102">
        <v>49</v>
      </c>
      <c r="G32" s="102">
        <v>33</v>
      </c>
      <c r="H32" s="102">
        <v>16</v>
      </c>
      <c r="I32" s="102"/>
      <c r="J32" s="102">
        <v>106</v>
      </c>
      <c r="K32" s="102">
        <v>64</v>
      </c>
      <c r="L32" s="102">
        <v>42</v>
      </c>
      <c r="M32" s="102"/>
      <c r="N32" s="102">
        <v>78</v>
      </c>
      <c r="O32" s="102">
        <v>55</v>
      </c>
      <c r="P32" s="102">
        <v>23</v>
      </c>
      <c r="Q32" s="102"/>
      <c r="R32" s="102">
        <v>76</v>
      </c>
      <c r="S32" s="102">
        <v>51</v>
      </c>
      <c r="T32" s="102">
        <v>25</v>
      </c>
      <c r="U32" s="102"/>
      <c r="V32" s="102">
        <v>44</v>
      </c>
      <c r="W32" s="102">
        <v>24</v>
      </c>
      <c r="X32" s="102">
        <v>20</v>
      </c>
      <c r="Y32" s="102"/>
      <c r="Z32" s="102" t="s">
        <v>276</v>
      </c>
      <c r="AA32" s="102" t="s">
        <v>276</v>
      </c>
      <c r="AB32" s="102" t="s">
        <v>276</v>
      </c>
      <c r="AD32" s="107"/>
    </row>
    <row r="33" spans="1:30" x14ac:dyDescent="0.35">
      <c r="A33" s="95" t="s">
        <v>303</v>
      </c>
      <c r="B33" s="102">
        <f t="shared" si="7"/>
        <v>52</v>
      </c>
      <c r="C33" s="102">
        <f t="shared" si="8"/>
        <v>38</v>
      </c>
      <c r="D33" s="102">
        <f t="shared" si="9"/>
        <v>14</v>
      </c>
      <c r="E33" s="102"/>
      <c r="F33" s="102">
        <v>15</v>
      </c>
      <c r="G33" s="102">
        <v>9</v>
      </c>
      <c r="H33" s="102">
        <v>6</v>
      </c>
      <c r="I33" s="102"/>
      <c r="J33" s="102">
        <v>11</v>
      </c>
      <c r="K33" s="102">
        <v>7</v>
      </c>
      <c r="L33" s="102">
        <v>4</v>
      </c>
      <c r="M33" s="102"/>
      <c r="N33" s="102">
        <v>12</v>
      </c>
      <c r="O33" s="102">
        <v>11</v>
      </c>
      <c r="P33" s="102">
        <v>1</v>
      </c>
      <c r="Q33" s="102"/>
      <c r="R33" s="102">
        <v>8</v>
      </c>
      <c r="S33" s="102">
        <v>5</v>
      </c>
      <c r="T33" s="102">
        <v>3</v>
      </c>
      <c r="U33" s="102"/>
      <c r="V33" s="102">
        <v>6</v>
      </c>
      <c r="W33" s="102">
        <v>6</v>
      </c>
      <c r="X33" s="102">
        <v>0</v>
      </c>
      <c r="Y33" s="102"/>
      <c r="Z33" s="102" t="s">
        <v>276</v>
      </c>
      <c r="AA33" s="102" t="s">
        <v>276</v>
      </c>
      <c r="AB33" s="102" t="s">
        <v>276</v>
      </c>
      <c r="AD33" s="107"/>
    </row>
    <row r="34" spans="1:30" x14ac:dyDescent="0.35">
      <c r="A34" s="95" t="s">
        <v>304</v>
      </c>
      <c r="B34" s="102">
        <f t="shared" si="7"/>
        <v>502</v>
      </c>
      <c r="C34" s="102">
        <f t="shared" si="8"/>
        <v>271</v>
      </c>
      <c r="D34" s="102">
        <f t="shared" si="9"/>
        <v>231</v>
      </c>
      <c r="E34" s="102"/>
      <c r="F34" s="102">
        <v>140</v>
      </c>
      <c r="G34" s="102">
        <v>75</v>
      </c>
      <c r="H34" s="102">
        <v>65</v>
      </c>
      <c r="I34" s="102"/>
      <c r="J34" s="102">
        <v>83</v>
      </c>
      <c r="K34" s="102">
        <v>45</v>
      </c>
      <c r="L34" s="102">
        <v>38</v>
      </c>
      <c r="M34" s="102"/>
      <c r="N34" s="102">
        <v>68</v>
      </c>
      <c r="O34" s="102">
        <v>26</v>
      </c>
      <c r="P34" s="102">
        <v>42</v>
      </c>
      <c r="Q34" s="102"/>
      <c r="R34" s="102">
        <v>145</v>
      </c>
      <c r="S34" s="102">
        <v>84</v>
      </c>
      <c r="T34" s="102">
        <v>61</v>
      </c>
      <c r="U34" s="102"/>
      <c r="V34" s="102">
        <v>66</v>
      </c>
      <c r="W34" s="102">
        <v>41</v>
      </c>
      <c r="X34" s="102">
        <v>25</v>
      </c>
      <c r="Y34" s="102"/>
      <c r="Z34" s="102" t="s">
        <v>276</v>
      </c>
      <c r="AA34" s="102" t="s">
        <v>276</v>
      </c>
      <c r="AB34" s="102" t="s">
        <v>276</v>
      </c>
      <c r="AD34" s="107"/>
    </row>
    <row r="35" spans="1:30" x14ac:dyDescent="0.35">
      <c r="A35" s="95" t="s">
        <v>305</v>
      </c>
      <c r="B35" s="102">
        <f t="shared" si="7"/>
        <v>32</v>
      </c>
      <c r="C35" s="102">
        <f t="shared" si="8"/>
        <v>22</v>
      </c>
      <c r="D35" s="102">
        <f t="shared" si="9"/>
        <v>10</v>
      </c>
      <c r="E35" s="102"/>
      <c r="F35" s="102">
        <v>7</v>
      </c>
      <c r="G35" s="102">
        <v>4</v>
      </c>
      <c r="H35" s="102">
        <v>3</v>
      </c>
      <c r="I35" s="102"/>
      <c r="J35" s="102">
        <v>3</v>
      </c>
      <c r="K35" s="102">
        <v>2</v>
      </c>
      <c r="L35" s="102">
        <v>1</v>
      </c>
      <c r="M35" s="102"/>
      <c r="N35" s="102">
        <v>7</v>
      </c>
      <c r="O35" s="102">
        <v>3</v>
      </c>
      <c r="P35" s="102">
        <v>4</v>
      </c>
      <c r="Q35" s="102"/>
      <c r="R35" s="102">
        <v>8</v>
      </c>
      <c r="S35" s="102">
        <v>6</v>
      </c>
      <c r="T35" s="102">
        <v>2</v>
      </c>
      <c r="U35" s="102"/>
      <c r="V35" s="102">
        <v>7</v>
      </c>
      <c r="W35" s="102">
        <v>7</v>
      </c>
      <c r="X35" s="102">
        <v>0</v>
      </c>
      <c r="Y35" s="102"/>
      <c r="Z35" s="102" t="s">
        <v>276</v>
      </c>
      <c r="AA35" s="102" t="s">
        <v>276</v>
      </c>
      <c r="AB35" s="102" t="s">
        <v>276</v>
      </c>
      <c r="AD35" s="107"/>
    </row>
    <row r="36" spans="1:30" x14ac:dyDescent="0.35">
      <c r="A36" s="95" t="s">
        <v>306</v>
      </c>
      <c r="B36" s="102">
        <f t="shared" si="7"/>
        <v>814</v>
      </c>
      <c r="C36" s="102">
        <f t="shared" si="8"/>
        <v>474</v>
      </c>
      <c r="D36" s="102">
        <f t="shared" si="9"/>
        <v>340</v>
      </c>
      <c r="E36" s="102"/>
      <c r="F36" s="102">
        <v>218</v>
      </c>
      <c r="G36" s="102">
        <v>125</v>
      </c>
      <c r="H36" s="102">
        <v>93</v>
      </c>
      <c r="I36" s="102"/>
      <c r="J36" s="102">
        <v>201</v>
      </c>
      <c r="K36" s="102">
        <v>130</v>
      </c>
      <c r="L36" s="102">
        <v>71</v>
      </c>
      <c r="M36" s="102"/>
      <c r="N36" s="102">
        <v>189</v>
      </c>
      <c r="O36" s="102">
        <v>103</v>
      </c>
      <c r="P36" s="102">
        <v>86</v>
      </c>
      <c r="Q36" s="102"/>
      <c r="R36" s="102">
        <v>148</v>
      </c>
      <c r="S36" s="102">
        <v>79</v>
      </c>
      <c r="T36" s="102">
        <v>69</v>
      </c>
      <c r="U36" s="102"/>
      <c r="V36" s="102">
        <v>58</v>
      </c>
      <c r="W36" s="102">
        <v>37</v>
      </c>
      <c r="X36" s="102">
        <v>21</v>
      </c>
      <c r="Y36" s="102"/>
      <c r="Z36" s="102" t="s">
        <v>276</v>
      </c>
      <c r="AA36" s="102" t="s">
        <v>276</v>
      </c>
      <c r="AB36" s="102" t="s">
        <v>276</v>
      </c>
      <c r="AD36" s="107"/>
    </row>
    <row r="37" spans="1:30" x14ac:dyDescent="0.35">
      <c r="A37" s="95" t="s">
        <v>307</v>
      </c>
      <c r="B37" s="102">
        <f t="shared" si="7"/>
        <v>919</v>
      </c>
      <c r="C37" s="102">
        <f t="shared" si="8"/>
        <v>542</v>
      </c>
      <c r="D37" s="102">
        <f t="shared" si="9"/>
        <v>377</v>
      </c>
      <c r="E37" s="102"/>
      <c r="F37" s="102">
        <v>238</v>
      </c>
      <c r="G37" s="102">
        <v>136</v>
      </c>
      <c r="H37" s="102">
        <v>102</v>
      </c>
      <c r="I37" s="102"/>
      <c r="J37" s="102">
        <v>240</v>
      </c>
      <c r="K37" s="102">
        <v>136</v>
      </c>
      <c r="L37" s="102">
        <v>104</v>
      </c>
      <c r="M37" s="102"/>
      <c r="N37" s="102">
        <v>132</v>
      </c>
      <c r="O37" s="102">
        <v>81</v>
      </c>
      <c r="P37" s="102">
        <v>51</v>
      </c>
      <c r="Q37" s="102"/>
      <c r="R37" s="102">
        <v>184</v>
      </c>
      <c r="S37" s="102">
        <v>118</v>
      </c>
      <c r="T37" s="102">
        <v>66</v>
      </c>
      <c r="U37" s="102"/>
      <c r="V37" s="102">
        <v>125</v>
      </c>
      <c r="W37" s="102">
        <v>71</v>
      </c>
      <c r="X37" s="102">
        <v>54</v>
      </c>
      <c r="Y37" s="102"/>
      <c r="Z37" s="102" t="s">
        <v>276</v>
      </c>
      <c r="AA37" s="102" t="s">
        <v>276</v>
      </c>
      <c r="AB37" s="102" t="s">
        <v>276</v>
      </c>
      <c r="AD37" s="107"/>
    </row>
    <row r="38" spans="1:30" ht="15" thickBot="1" x14ac:dyDescent="0.4">
      <c r="A38" s="123" t="s">
        <v>308</v>
      </c>
      <c r="B38" s="103">
        <f t="shared" si="7"/>
        <v>187</v>
      </c>
      <c r="C38" s="103">
        <f t="shared" si="8"/>
        <v>114</v>
      </c>
      <c r="D38" s="103">
        <f t="shared" si="9"/>
        <v>73</v>
      </c>
      <c r="E38" s="103"/>
      <c r="F38" s="103">
        <v>43</v>
      </c>
      <c r="G38" s="103">
        <v>19</v>
      </c>
      <c r="H38" s="103">
        <v>24</v>
      </c>
      <c r="I38" s="103"/>
      <c r="J38" s="103">
        <v>59</v>
      </c>
      <c r="K38" s="103">
        <v>37</v>
      </c>
      <c r="L38" s="103">
        <v>22</v>
      </c>
      <c r="M38" s="103"/>
      <c r="N38" s="103">
        <v>33</v>
      </c>
      <c r="O38" s="103">
        <v>22</v>
      </c>
      <c r="P38" s="103">
        <v>11</v>
      </c>
      <c r="Q38" s="103"/>
      <c r="R38" s="103">
        <v>37</v>
      </c>
      <c r="S38" s="103">
        <v>25</v>
      </c>
      <c r="T38" s="103">
        <v>12</v>
      </c>
      <c r="U38" s="103"/>
      <c r="V38" s="103">
        <v>15</v>
      </c>
      <c r="W38" s="103">
        <v>11</v>
      </c>
      <c r="X38" s="103">
        <v>4</v>
      </c>
      <c r="Y38" s="103"/>
      <c r="Z38" s="103" t="s">
        <v>276</v>
      </c>
      <c r="AA38" s="103" t="s">
        <v>276</v>
      </c>
      <c r="AB38" s="103" t="s">
        <v>276</v>
      </c>
      <c r="AD38" s="107"/>
    </row>
    <row r="39" spans="1:30" x14ac:dyDescent="0.35">
      <c r="A39" s="113" t="s">
        <v>341</v>
      </c>
      <c r="AD39" s="107"/>
    </row>
    <row r="40" spans="1:30" x14ac:dyDescent="0.35">
      <c r="AD40" s="107"/>
    </row>
    <row r="41" spans="1:30" x14ac:dyDescent="0.35">
      <c r="AD41" s="107"/>
    </row>
    <row r="42" spans="1:30" x14ac:dyDescent="0.35">
      <c r="AD42" s="107"/>
    </row>
    <row r="43" spans="1:30" x14ac:dyDescent="0.35">
      <c r="AD43" s="107"/>
    </row>
    <row r="44" spans="1:30" x14ac:dyDescent="0.35">
      <c r="AD44" s="107"/>
    </row>
    <row r="45" spans="1:30" x14ac:dyDescent="0.35">
      <c r="AD45" s="107"/>
    </row>
  </sheetData>
  <mergeCells count="14">
    <mergeCell ref="AD2:AD3"/>
    <mergeCell ref="R7:T7"/>
    <mergeCell ref="V7:X7"/>
    <mergeCell ref="Z7:AB7"/>
    <mergeCell ref="A1:AB1"/>
    <mergeCell ref="A2:AB2"/>
    <mergeCell ref="A3:AB3"/>
    <mergeCell ref="A4:AB4"/>
    <mergeCell ref="A5:AB5"/>
    <mergeCell ref="A7:A8"/>
    <mergeCell ref="B7:D7"/>
    <mergeCell ref="F7:H7"/>
    <mergeCell ref="J7:L7"/>
    <mergeCell ref="N7:P7"/>
  </mergeCells>
  <hyperlinks>
    <hyperlink ref="AD2" location="INDICE!A1" display="INDICE" xr:uid="{32252C71-494F-434B-A070-4E481E02C28D}"/>
    <hyperlink ref="AD2:AD3" location="CONTENIDO!A1" display="Contenido" xr:uid="{585341F8-8B12-44AC-B9AA-86E1186743CE}"/>
  </hyperlinks>
  <pageMargins left="0.7" right="0.7" top="0.75" bottom="0.75" header="0.3" footer="0.3"/>
  <pageSetup paperSize="9" scale="64" orientation="landscape" r:id="rId1"/>
  <ignoredErrors>
    <ignoredError sqref="B27:C27" formula="1"/>
  </ignoredError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E5FDA-BBD2-4E95-9A36-297060102806}">
  <sheetPr>
    <tabColor rgb="FFF2DAB1"/>
    <pageSetUpPr fitToPage="1"/>
  </sheetPr>
  <dimension ref="A1:AD39"/>
  <sheetViews>
    <sheetView showGridLines="0" zoomScale="90" zoomScaleNormal="9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9" sqref="A9:XFD9"/>
    </sheetView>
  </sheetViews>
  <sheetFormatPr baseColWidth="10" defaultColWidth="11.453125" defaultRowHeight="14.5" x14ac:dyDescent="0.35"/>
  <cols>
    <col min="1" max="1" width="18.54296875" customWidth="1"/>
    <col min="2" max="4" width="8.453125" customWidth="1"/>
    <col min="5" max="5" width="1.1796875" customWidth="1"/>
    <col min="6" max="8" width="8.453125" customWidth="1"/>
    <col min="9" max="9" width="1.1796875" customWidth="1"/>
    <col min="10" max="12" width="8.453125" customWidth="1"/>
    <col min="13" max="13" width="1.54296875" customWidth="1"/>
    <col min="14" max="16" width="8.453125" customWidth="1"/>
    <col min="17" max="17" width="1.453125" customWidth="1"/>
    <col min="18" max="20" width="8.453125" customWidth="1"/>
    <col min="21" max="21" width="1.453125" customWidth="1"/>
    <col min="22" max="24" width="8.453125" customWidth="1"/>
    <col min="25" max="25" width="1.453125" customWidth="1"/>
    <col min="26" max="28" width="8.453125" customWidth="1"/>
  </cols>
  <sheetData>
    <row r="1" spans="1:30" x14ac:dyDescent="0.35">
      <c r="A1" s="230" t="s">
        <v>363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131"/>
      <c r="AD1" s="36"/>
    </row>
    <row r="2" spans="1:30" ht="14.5" customHeight="1" x14ac:dyDescent="0.35">
      <c r="A2" s="231" t="s">
        <v>364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C2" s="1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C3" s="131"/>
      <c r="AD3" s="222"/>
    </row>
    <row r="4" spans="1:30" x14ac:dyDescent="0.35">
      <c r="A4" s="231" t="s">
        <v>196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36"/>
      <c r="AD4" s="36"/>
    </row>
    <row r="5" spans="1:30" x14ac:dyDescent="0.35">
      <c r="A5" s="231" t="s">
        <v>365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36"/>
      <c r="AD5" s="36"/>
    </row>
    <row r="6" spans="1:30" x14ac:dyDescent="0.35">
      <c r="A6" s="15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36"/>
      <c r="AD6" s="36"/>
    </row>
    <row r="7" spans="1:30" x14ac:dyDescent="0.35">
      <c r="A7" s="234" t="s">
        <v>281</v>
      </c>
      <c r="B7" s="229" t="s">
        <v>214</v>
      </c>
      <c r="C7" s="229"/>
      <c r="D7" s="229"/>
      <c r="E7" s="16"/>
      <c r="F7" s="229" t="s">
        <v>242</v>
      </c>
      <c r="G7" s="229"/>
      <c r="H7" s="229"/>
      <c r="I7" s="16"/>
      <c r="J7" s="229" t="s">
        <v>243</v>
      </c>
      <c r="K7" s="229"/>
      <c r="L7" s="229"/>
      <c r="M7" s="16"/>
      <c r="N7" s="229" t="s">
        <v>244</v>
      </c>
      <c r="O7" s="229"/>
      <c r="P7" s="229"/>
      <c r="Q7" s="16"/>
      <c r="R7" s="229" t="s">
        <v>246</v>
      </c>
      <c r="S7" s="229"/>
      <c r="T7" s="229"/>
      <c r="U7" s="16"/>
      <c r="V7" s="229" t="s">
        <v>247</v>
      </c>
      <c r="W7" s="229"/>
      <c r="X7" s="229"/>
      <c r="Y7" s="16"/>
      <c r="Z7" s="229" t="s">
        <v>248</v>
      </c>
      <c r="AA7" s="229"/>
      <c r="AB7" s="229"/>
      <c r="AC7" s="36"/>
      <c r="AD7" s="36"/>
    </row>
    <row r="8" spans="1:30" x14ac:dyDescent="0.35">
      <c r="A8" s="234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C8" s="36"/>
      <c r="AD8" s="36"/>
    </row>
    <row r="9" spans="1:30" s="22" customFormat="1" x14ac:dyDescent="0.35">
      <c r="A9" s="110"/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</row>
    <row r="10" spans="1:30" s="22" customFormat="1" x14ac:dyDescent="0.35">
      <c r="A10" s="110" t="s">
        <v>214</v>
      </c>
      <c r="B10" s="75">
        <v>8.3441165077350394</v>
      </c>
      <c r="C10" s="75">
        <v>9.5657718340254387</v>
      </c>
      <c r="D10" s="75">
        <v>7.10213579323527</v>
      </c>
      <c r="E10" s="75"/>
      <c r="F10" s="75">
        <v>9.4243782406186831</v>
      </c>
      <c r="G10" s="75">
        <v>10.356589147286822</v>
      </c>
      <c r="H10" s="75">
        <v>8.4535342662360957</v>
      </c>
      <c r="I10" s="75"/>
      <c r="J10" s="75">
        <v>8.7100185038329361</v>
      </c>
      <c r="K10" s="75">
        <v>9.8482861959168382</v>
      </c>
      <c r="L10" s="75">
        <v>7.5532036395477213</v>
      </c>
      <c r="M10" s="75"/>
      <c r="N10" s="75">
        <v>7.6519812459198002</v>
      </c>
      <c r="O10" s="75">
        <v>8.8806552262090488</v>
      </c>
      <c r="P10" s="75">
        <v>6.3872495885021472</v>
      </c>
      <c r="Q10" s="75"/>
      <c r="R10" s="75">
        <v>10.256111757857974</v>
      </c>
      <c r="S10" s="75">
        <v>11.998147719379485</v>
      </c>
      <c r="T10" s="75">
        <v>8.4944977756965585</v>
      </c>
      <c r="U10" s="75"/>
      <c r="V10" s="75">
        <v>5.0942097345809643</v>
      </c>
      <c r="W10" s="75">
        <v>6.1902053058902622</v>
      </c>
      <c r="X10" s="75">
        <v>4.0283645141822566</v>
      </c>
      <c r="Y10" s="75"/>
      <c r="Z10" s="75">
        <v>2.3529411764705883</v>
      </c>
      <c r="AA10" s="75">
        <v>5</v>
      </c>
      <c r="AB10" s="75" t="s">
        <v>276</v>
      </c>
    </row>
    <row r="11" spans="1:30" s="22" customFormat="1" x14ac:dyDescent="0.35">
      <c r="A11" s="110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</row>
    <row r="12" spans="1:30" x14ac:dyDescent="0.35">
      <c r="A12" s="95" t="s">
        <v>282</v>
      </c>
      <c r="B12" s="63">
        <v>10.281933968096945</v>
      </c>
      <c r="C12" s="63">
        <v>10.281056089548606</v>
      </c>
      <c r="D12" s="63">
        <v>10.282840980515399</v>
      </c>
      <c r="E12" s="63"/>
      <c r="F12" s="63">
        <v>14.20469193091003</v>
      </c>
      <c r="G12" s="63">
        <v>14.176829268292682</v>
      </c>
      <c r="H12" s="63">
        <v>14.23338566195709</v>
      </c>
      <c r="I12" s="63"/>
      <c r="J12" s="63">
        <v>8.5076708507670844</v>
      </c>
      <c r="K12" s="63">
        <v>8.3054626532887408</v>
      </c>
      <c r="L12" s="63">
        <v>8.7102177554438853</v>
      </c>
      <c r="M12" s="63"/>
      <c r="N12" s="63">
        <v>9.2865566037735849</v>
      </c>
      <c r="O12" s="63">
        <v>8.9108910891089099</v>
      </c>
      <c r="P12" s="63">
        <v>9.6716417910447756</v>
      </c>
      <c r="Q12" s="63"/>
      <c r="R12" s="63">
        <v>12.065136935603258</v>
      </c>
      <c r="S12" s="63">
        <v>11.731448763250883</v>
      </c>
      <c r="T12" s="63">
        <v>12.432012432012431</v>
      </c>
      <c r="U12" s="63"/>
      <c r="V12" s="63">
        <v>6.3455657492354742</v>
      </c>
      <c r="W12" s="63">
        <v>7.3962264150943398</v>
      </c>
      <c r="X12" s="63">
        <v>5.2672347017815646</v>
      </c>
      <c r="Y12" s="63"/>
      <c r="Z12" s="63" t="s">
        <v>276</v>
      </c>
      <c r="AA12" s="63" t="s">
        <v>276</v>
      </c>
      <c r="AB12" s="63" t="s">
        <v>276</v>
      </c>
    </row>
    <row r="13" spans="1:30" x14ac:dyDescent="0.35">
      <c r="A13" s="95" t="s">
        <v>283</v>
      </c>
      <c r="B13" s="63">
        <v>5.7980082381771725</v>
      </c>
      <c r="C13" s="63">
        <v>6.4279902359641987</v>
      </c>
      <c r="D13" s="63">
        <v>5.1353375414571527</v>
      </c>
      <c r="E13" s="63"/>
      <c r="F13" s="63">
        <v>6.6363636363636358</v>
      </c>
      <c r="G13" s="63">
        <v>6.9933184855233854</v>
      </c>
      <c r="H13" s="63">
        <v>6.2645011600928076</v>
      </c>
      <c r="I13" s="63"/>
      <c r="J13" s="63">
        <v>5.7869249394673128</v>
      </c>
      <c r="K13" s="63">
        <v>6.1253561253561255</v>
      </c>
      <c r="L13" s="63">
        <v>5.4347826086956523</v>
      </c>
      <c r="M13" s="63"/>
      <c r="N13" s="63">
        <v>5.9509351469516636</v>
      </c>
      <c r="O13" s="63">
        <v>7.2921504876915924</v>
      </c>
      <c r="P13" s="63">
        <v>4.4806517311608962</v>
      </c>
      <c r="Q13" s="63"/>
      <c r="R13" s="63">
        <v>7.8691423519009724</v>
      </c>
      <c r="S13" s="63">
        <v>8.4240687679083095</v>
      </c>
      <c r="T13" s="63">
        <v>7.2815533980582519</v>
      </c>
      <c r="U13" s="63"/>
      <c r="V13" s="63">
        <v>2.1981522777954763</v>
      </c>
      <c r="W13" s="63">
        <v>2.6531901452937463</v>
      </c>
      <c r="X13" s="63">
        <v>1.7352185089974295</v>
      </c>
      <c r="Y13" s="63"/>
      <c r="Z13" s="63" t="s">
        <v>276</v>
      </c>
      <c r="AA13" s="63" t="s">
        <v>276</v>
      </c>
      <c r="AB13" s="63" t="s">
        <v>276</v>
      </c>
    </row>
    <row r="14" spans="1:30" x14ac:dyDescent="0.35">
      <c r="A14" s="95" t="s">
        <v>284</v>
      </c>
      <c r="B14" s="63">
        <v>12.256905735166605</v>
      </c>
      <c r="C14" s="63">
        <v>13.538083538083537</v>
      </c>
      <c r="D14" s="63">
        <v>10.954284286784912</v>
      </c>
      <c r="E14" s="63"/>
      <c r="F14" s="63">
        <v>14.402304368698992</v>
      </c>
      <c r="G14" s="63">
        <v>16.035120147874306</v>
      </c>
      <c r="H14" s="63">
        <v>12.637362637362637</v>
      </c>
      <c r="I14" s="63"/>
      <c r="J14" s="63">
        <v>10.267733922163952</v>
      </c>
      <c r="K14" s="63">
        <v>10.566037735849058</v>
      </c>
      <c r="L14" s="63">
        <v>9.9547511312217196</v>
      </c>
      <c r="M14" s="63"/>
      <c r="N14" s="63">
        <v>11.340798162503589</v>
      </c>
      <c r="O14" s="63">
        <v>12.217718587145338</v>
      </c>
      <c r="P14" s="63">
        <v>10.478359908883828</v>
      </c>
      <c r="Q14" s="63"/>
      <c r="R14" s="63">
        <v>13.473909935668335</v>
      </c>
      <c r="S14" s="63">
        <v>15.379061371841155</v>
      </c>
      <c r="T14" s="63">
        <v>11.606510969568294</v>
      </c>
      <c r="U14" s="63"/>
      <c r="V14" s="63">
        <v>11.336227689339122</v>
      </c>
      <c r="W14" s="63">
        <v>13.392857142857142</v>
      </c>
      <c r="X14" s="63">
        <v>9.3896713615023462</v>
      </c>
      <c r="Y14" s="63"/>
      <c r="Z14" s="63" t="s">
        <v>276</v>
      </c>
      <c r="AA14" s="63" t="s">
        <v>276</v>
      </c>
      <c r="AB14" s="63" t="s">
        <v>276</v>
      </c>
    </row>
    <row r="15" spans="1:30" x14ac:dyDescent="0.35">
      <c r="A15" s="95" t="s">
        <v>285</v>
      </c>
      <c r="B15" s="63">
        <v>13.032387725129475</v>
      </c>
      <c r="C15" s="63">
        <v>13.915272124227348</v>
      </c>
      <c r="D15" s="63">
        <v>12.103426395939087</v>
      </c>
      <c r="E15" s="63"/>
      <c r="F15" s="63">
        <v>14.05740378343118</v>
      </c>
      <c r="G15" s="63">
        <v>15.09916826615483</v>
      </c>
      <c r="H15" s="63">
        <v>12.974051896207584</v>
      </c>
      <c r="I15" s="63"/>
      <c r="J15" s="63">
        <v>14.607130494980963</v>
      </c>
      <c r="K15" s="63">
        <v>15.598149372108395</v>
      </c>
      <c r="L15" s="63">
        <v>13.517441860465116</v>
      </c>
      <c r="M15" s="63"/>
      <c r="N15" s="63">
        <v>10.985238585650531</v>
      </c>
      <c r="O15" s="63">
        <v>12.035158891142665</v>
      </c>
      <c r="P15" s="63">
        <v>9.9023709902370989</v>
      </c>
      <c r="Q15" s="63"/>
      <c r="R15" s="63">
        <v>16.064453125</v>
      </c>
      <c r="S15" s="63">
        <v>17.029328287606432</v>
      </c>
      <c r="T15" s="63">
        <v>15.035317860746719</v>
      </c>
      <c r="U15" s="63"/>
      <c r="V15" s="63">
        <v>9.1044037605145967</v>
      </c>
      <c r="W15" s="63">
        <v>9.1087169441723805</v>
      </c>
      <c r="X15" s="63">
        <v>9.1</v>
      </c>
      <c r="Y15" s="63"/>
      <c r="Z15" s="63" t="s">
        <v>276</v>
      </c>
      <c r="AA15" s="63" t="s">
        <v>276</v>
      </c>
      <c r="AB15" s="63" t="s">
        <v>276</v>
      </c>
    </row>
    <row r="16" spans="1:30" x14ac:dyDescent="0.35">
      <c r="A16" s="95" t="s">
        <v>286</v>
      </c>
      <c r="B16" s="63">
        <v>3.7798408488063657</v>
      </c>
      <c r="C16" s="63">
        <v>5.2332912988650691</v>
      </c>
      <c r="D16" s="63">
        <v>2.1678321678321675</v>
      </c>
      <c r="E16" s="63"/>
      <c r="F16" s="63">
        <v>3.1884057971014492</v>
      </c>
      <c r="G16" s="63">
        <v>3.7037037037037033</v>
      </c>
      <c r="H16" s="63">
        <v>2.5641025641025639</v>
      </c>
      <c r="I16" s="63"/>
      <c r="J16" s="63">
        <v>4.6616541353383463</v>
      </c>
      <c r="K16" s="63">
        <v>7.0588235294117645</v>
      </c>
      <c r="L16" s="63">
        <v>2.1538461538461537</v>
      </c>
      <c r="M16" s="63"/>
      <c r="N16" s="63">
        <v>3.0456852791878175</v>
      </c>
      <c r="O16" s="63">
        <v>4.4585987261146496</v>
      </c>
      <c r="P16" s="63">
        <v>1.4440433212996391</v>
      </c>
      <c r="Q16" s="63"/>
      <c r="R16" s="63">
        <v>6.1452513966480442</v>
      </c>
      <c r="S16" s="63">
        <v>9.2250922509225095</v>
      </c>
      <c r="T16" s="63">
        <v>3.007518796992481</v>
      </c>
      <c r="U16" s="63"/>
      <c r="V16" s="63">
        <v>1.876172607879925</v>
      </c>
      <c r="W16" s="63">
        <v>2.1201413427561837</v>
      </c>
      <c r="X16" s="63">
        <v>1.6</v>
      </c>
      <c r="Y16" s="63"/>
      <c r="Z16" s="63" t="s">
        <v>276</v>
      </c>
      <c r="AA16" s="63" t="s">
        <v>276</v>
      </c>
      <c r="AB16" s="63" t="s">
        <v>276</v>
      </c>
    </row>
    <row r="17" spans="1:28" x14ac:dyDescent="0.35">
      <c r="A17" s="95" t="s">
        <v>287</v>
      </c>
      <c r="B17" s="63">
        <v>4.9326180819050114</v>
      </c>
      <c r="C17" s="63">
        <v>5.5584415584415581</v>
      </c>
      <c r="D17" s="63">
        <v>4.2973899288162407</v>
      </c>
      <c r="E17" s="63"/>
      <c r="F17" s="63">
        <v>3.481190342504211</v>
      </c>
      <c r="G17" s="63">
        <v>3.7158469945355188</v>
      </c>
      <c r="H17" s="63">
        <v>3.2332563510392611</v>
      </c>
      <c r="I17" s="63"/>
      <c r="J17" s="63">
        <v>4.2838874680306906</v>
      </c>
      <c r="K17" s="63">
        <v>5.0715214564369306</v>
      </c>
      <c r="L17" s="63">
        <v>3.5220125786163523</v>
      </c>
      <c r="M17" s="63"/>
      <c r="N17" s="63">
        <v>5.6651814131126672</v>
      </c>
      <c r="O17" s="63">
        <v>7.3200992555831261</v>
      </c>
      <c r="P17" s="63">
        <v>3.9215686274509802</v>
      </c>
      <c r="Q17" s="63"/>
      <c r="R17" s="63">
        <v>8.8195386702849383</v>
      </c>
      <c r="S17" s="63">
        <v>9.6467391304347831</v>
      </c>
      <c r="T17" s="63">
        <v>7.9945799457994582</v>
      </c>
      <c r="U17" s="63"/>
      <c r="V17" s="63">
        <v>2.3144453312051079</v>
      </c>
      <c r="W17" s="63">
        <v>1.7628205128205128</v>
      </c>
      <c r="X17" s="63">
        <v>2.8616852146263914</v>
      </c>
      <c r="Y17" s="63"/>
      <c r="Z17" s="63" t="s">
        <v>276</v>
      </c>
      <c r="AA17" s="63" t="s">
        <v>276</v>
      </c>
      <c r="AB17" s="63" t="s">
        <v>276</v>
      </c>
    </row>
    <row r="18" spans="1:28" x14ac:dyDescent="0.35">
      <c r="A18" s="95" t="s">
        <v>288</v>
      </c>
      <c r="B18" s="63">
        <v>1.9594594594594597</v>
      </c>
      <c r="C18" s="63">
        <v>2.4489795918367347</v>
      </c>
      <c r="D18" s="63">
        <v>1.476510067114094</v>
      </c>
      <c r="E18" s="63"/>
      <c r="F18" s="63">
        <v>3.0769230769230771</v>
      </c>
      <c r="G18" s="63">
        <v>3.9772727272727271</v>
      </c>
      <c r="H18" s="63">
        <v>2.0134228187919461</v>
      </c>
      <c r="I18" s="63"/>
      <c r="J18" s="63">
        <v>1.7543859649122806</v>
      </c>
      <c r="K18" s="63">
        <v>1.5384615384615385</v>
      </c>
      <c r="L18" s="63">
        <v>1.935483870967742</v>
      </c>
      <c r="M18" s="63"/>
      <c r="N18" s="63">
        <v>1.8315018315018317</v>
      </c>
      <c r="O18" s="63">
        <v>3.125</v>
      </c>
      <c r="P18" s="63">
        <v>0</v>
      </c>
      <c r="Q18" s="63"/>
      <c r="R18" s="63">
        <v>1.3029315960912053</v>
      </c>
      <c r="S18" s="63">
        <v>1.3888888888888888</v>
      </c>
      <c r="T18" s="63">
        <v>1.2269938650306749</v>
      </c>
      <c r="U18" s="63"/>
      <c r="V18" s="63">
        <v>1.7241379310344827</v>
      </c>
      <c r="W18" s="63">
        <v>1.6</v>
      </c>
      <c r="X18" s="63">
        <v>1.8181818181818181</v>
      </c>
      <c r="Y18" s="63"/>
      <c r="Z18" s="63" t="s">
        <v>276</v>
      </c>
      <c r="AA18" s="63" t="s">
        <v>276</v>
      </c>
      <c r="AB18" s="63" t="s">
        <v>276</v>
      </c>
    </row>
    <row r="19" spans="1:28" x14ac:dyDescent="0.35">
      <c r="A19" s="95" t="s">
        <v>289</v>
      </c>
      <c r="B19" s="63">
        <v>8.7105969148222684</v>
      </c>
      <c r="C19" s="63">
        <v>9.6664454032525722</v>
      </c>
      <c r="D19" s="63">
        <v>7.7346662148424272</v>
      </c>
      <c r="E19" s="63"/>
      <c r="F19" s="63">
        <v>12.195987928279779</v>
      </c>
      <c r="G19" s="63">
        <v>12.813272149664668</v>
      </c>
      <c r="H19" s="63">
        <v>11.571428571428571</v>
      </c>
      <c r="I19" s="63"/>
      <c r="J19" s="63">
        <v>9.4644167278063094</v>
      </c>
      <c r="K19" s="63">
        <v>9.6207865168539328</v>
      </c>
      <c r="L19" s="63">
        <v>9.2933947772657461</v>
      </c>
      <c r="M19" s="63"/>
      <c r="N19" s="63">
        <v>7.8447736282078031</v>
      </c>
      <c r="O19" s="63">
        <v>9.8760330578512399</v>
      </c>
      <c r="P19" s="63">
        <v>5.7732827644332065</v>
      </c>
      <c r="Q19" s="63"/>
      <c r="R19" s="63">
        <v>8.8664158043273744</v>
      </c>
      <c r="S19" s="63">
        <v>10.085227272727272</v>
      </c>
      <c r="T19" s="63">
        <v>7.6635514018691593</v>
      </c>
      <c r="U19" s="63"/>
      <c r="V19" s="63">
        <v>3.2742887815351582</v>
      </c>
      <c r="W19" s="63">
        <v>4.1326808047852097</v>
      </c>
      <c r="X19" s="63">
        <v>2.4377318494965552</v>
      </c>
      <c r="Y19" s="63"/>
      <c r="Z19" s="63" t="s">
        <v>276</v>
      </c>
      <c r="AA19" s="63" t="s">
        <v>276</v>
      </c>
      <c r="AB19" s="63" t="s">
        <v>276</v>
      </c>
    </row>
    <row r="20" spans="1:28" x14ac:dyDescent="0.35">
      <c r="A20" s="95" t="s">
        <v>290</v>
      </c>
      <c r="B20" s="63">
        <v>4.4425002430251777</v>
      </c>
      <c r="C20" s="63">
        <v>5.7570523891767413</v>
      </c>
      <c r="D20" s="63">
        <v>3.0929866036249014</v>
      </c>
      <c r="E20" s="63"/>
      <c r="F20" s="63">
        <v>5.3421633554083883</v>
      </c>
      <c r="G20" s="63">
        <v>6.8201193520886623</v>
      </c>
      <c r="H20" s="63">
        <v>3.7545787545787546</v>
      </c>
      <c r="I20" s="63"/>
      <c r="J20" s="63">
        <v>4.1102077687443543</v>
      </c>
      <c r="K20" s="63">
        <v>4.5739910313901344</v>
      </c>
      <c r="L20" s="63">
        <v>3.6396724294813465</v>
      </c>
      <c r="M20" s="63"/>
      <c r="N20" s="63">
        <v>5.0268423621278675</v>
      </c>
      <c r="O20" s="63">
        <v>5.998125585754452</v>
      </c>
      <c r="P20" s="63">
        <v>3.9714867617107941</v>
      </c>
      <c r="Q20" s="63"/>
      <c r="R20" s="63">
        <v>3.4764826175869121</v>
      </c>
      <c r="S20" s="63">
        <v>5.1881993896236009</v>
      </c>
      <c r="T20" s="63">
        <v>1.7471736896197325</v>
      </c>
      <c r="U20" s="63"/>
      <c r="V20" s="63">
        <v>4.1042706600110925</v>
      </c>
      <c r="W20" s="63">
        <v>6.1855670103092786</v>
      </c>
      <c r="X20" s="63">
        <v>2.1505376344086025</v>
      </c>
      <c r="Y20" s="63"/>
      <c r="Z20" s="63" t="s">
        <v>276</v>
      </c>
      <c r="AA20" s="63" t="s">
        <v>276</v>
      </c>
      <c r="AB20" s="63" t="s">
        <v>276</v>
      </c>
    </row>
    <row r="21" spans="1:28" x14ac:dyDescent="0.35">
      <c r="A21" s="95" t="s">
        <v>291</v>
      </c>
      <c r="B21" s="63">
        <v>7.0158013544018054</v>
      </c>
      <c r="C21" s="63">
        <v>9.0711962414166969</v>
      </c>
      <c r="D21" s="63">
        <v>4.96300306803826</v>
      </c>
      <c r="E21" s="63"/>
      <c r="F21" s="63">
        <v>8.864159631619339</v>
      </c>
      <c r="G21" s="63">
        <v>10.569715142428786</v>
      </c>
      <c r="H21" s="63">
        <v>7.0754716981132075</v>
      </c>
      <c r="I21" s="63"/>
      <c r="J21" s="63">
        <v>8.2509669101847862</v>
      </c>
      <c r="K21" s="63">
        <v>11.23404255319149</v>
      </c>
      <c r="L21" s="63">
        <v>5.2083333333333339</v>
      </c>
      <c r="M21" s="63"/>
      <c r="N21" s="63">
        <v>5.0980392156862742</v>
      </c>
      <c r="O21" s="63">
        <v>6.7986230636833049</v>
      </c>
      <c r="P21" s="63">
        <v>3.3539276257722856</v>
      </c>
      <c r="Q21" s="63"/>
      <c r="R21" s="63">
        <v>8.8601036269430047</v>
      </c>
      <c r="S21" s="63">
        <v>11.373390557939913</v>
      </c>
      <c r="T21" s="63">
        <v>6.513026052104208</v>
      </c>
      <c r="U21" s="63"/>
      <c r="V21" s="63">
        <v>3.4428794992175273</v>
      </c>
      <c r="W21" s="63">
        <v>4.7261009667024707</v>
      </c>
      <c r="X21" s="63">
        <v>2.2312373225152129</v>
      </c>
      <c r="Y21" s="63"/>
      <c r="Z21" s="63" t="s">
        <v>276</v>
      </c>
      <c r="AA21" s="63" t="s">
        <v>276</v>
      </c>
      <c r="AB21" s="63" t="s">
        <v>276</v>
      </c>
    </row>
    <row r="22" spans="1:28" x14ac:dyDescent="0.35">
      <c r="A22" s="95" t="s">
        <v>292</v>
      </c>
      <c r="B22" s="63">
        <v>8.8939279415469894</v>
      </c>
      <c r="C22" s="63">
        <v>11.300853842290307</v>
      </c>
      <c r="D22" s="63">
        <v>6.4711830131445911</v>
      </c>
      <c r="E22" s="63"/>
      <c r="F22" s="63">
        <v>10.16260162601626</v>
      </c>
      <c r="G22" s="63">
        <v>12.138728323699421</v>
      </c>
      <c r="H22" s="63">
        <v>7.956989247311828</v>
      </c>
      <c r="I22" s="63"/>
      <c r="J22" s="63">
        <v>9.5291479820627796</v>
      </c>
      <c r="K22" s="63">
        <v>13.145539906103288</v>
      </c>
      <c r="L22" s="63">
        <v>6.2231759656652361</v>
      </c>
      <c r="M22" s="63"/>
      <c r="N22" s="63">
        <v>8.3333333333333321</v>
      </c>
      <c r="O22" s="63">
        <v>11.594202898550725</v>
      </c>
      <c r="P22" s="63">
        <v>4.8717948717948723</v>
      </c>
      <c r="Q22" s="63"/>
      <c r="R22" s="63">
        <v>11.323529411764707</v>
      </c>
      <c r="S22" s="63">
        <v>11.834319526627219</v>
      </c>
      <c r="T22" s="63">
        <v>10.818713450292398</v>
      </c>
      <c r="U22" s="63"/>
      <c r="V22" s="63">
        <v>3.9408866995073892</v>
      </c>
      <c r="W22" s="63">
        <v>6.1224489795918364</v>
      </c>
      <c r="X22" s="63">
        <v>1.9047619047619049</v>
      </c>
      <c r="Y22" s="63"/>
      <c r="Z22" s="63" t="s">
        <v>276</v>
      </c>
      <c r="AA22" s="63" t="s">
        <v>276</v>
      </c>
      <c r="AB22" s="63" t="s">
        <v>276</v>
      </c>
    </row>
    <row r="23" spans="1:28" x14ac:dyDescent="0.35">
      <c r="A23" s="122" t="s">
        <v>293</v>
      </c>
      <c r="B23" s="63">
        <v>10.746478873239438</v>
      </c>
      <c r="C23" s="63">
        <v>12.084648227213663</v>
      </c>
      <c r="D23" s="63">
        <v>9.3767813034391043</v>
      </c>
      <c r="E23" s="63"/>
      <c r="F23" s="63">
        <v>9.9203919167176977</v>
      </c>
      <c r="G23" s="63">
        <v>10.783156237701693</v>
      </c>
      <c r="H23" s="63">
        <v>8.9906700593723485</v>
      </c>
      <c r="I23" s="63"/>
      <c r="J23" s="63">
        <v>12.719298245614036</v>
      </c>
      <c r="K23" s="63">
        <v>12.987588652482268</v>
      </c>
      <c r="L23" s="63">
        <v>12.456597222222223</v>
      </c>
      <c r="M23" s="63"/>
      <c r="N23" s="63">
        <v>10.634167385677308</v>
      </c>
      <c r="O23" s="63">
        <v>12.494776431257835</v>
      </c>
      <c r="P23" s="63">
        <v>8.6491306286223804</v>
      </c>
      <c r="Q23" s="63"/>
      <c r="R23" s="63">
        <v>14.763157894736842</v>
      </c>
      <c r="S23" s="63">
        <v>17.266949152542374</v>
      </c>
      <c r="T23" s="63">
        <v>12.290794979079497</v>
      </c>
      <c r="U23" s="63"/>
      <c r="V23" s="63">
        <v>4.9632892804698976</v>
      </c>
      <c r="W23" s="63">
        <v>6.4858490566037732</v>
      </c>
      <c r="X23" s="63">
        <v>3.4523112931538908</v>
      </c>
      <c r="Y23" s="63"/>
      <c r="Z23" s="63" t="s">
        <v>276</v>
      </c>
      <c r="AA23" s="63" t="s">
        <v>276</v>
      </c>
      <c r="AB23" s="63" t="s">
        <v>276</v>
      </c>
    </row>
    <row r="24" spans="1:28" x14ac:dyDescent="0.35">
      <c r="A24" s="95" t="s">
        <v>294</v>
      </c>
      <c r="B24" s="63">
        <v>9.2051574995919712</v>
      </c>
      <c r="C24" s="63">
        <v>10.469667318982387</v>
      </c>
      <c r="D24" s="63">
        <v>7.9385821626919304</v>
      </c>
      <c r="E24" s="63"/>
      <c r="F24" s="63">
        <v>10.352422907488986</v>
      </c>
      <c r="G24" s="63">
        <v>10</v>
      </c>
      <c r="H24" s="63">
        <v>10.703812316715542</v>
      </c>
      <c r="I24" s="63"/>
      <c r="J24" s="63">
        <v>8.3591331269349833</v>
      </c>
      <c r="K24" s="63">
        <v>8.4355828220858893</v>
      </c>
      <c r="L24" s="63">
        <v>8.28125</v>
      </c>
      <c r="M24" s="63"/>
      <c r="N24" s="63">
        <v>7.0754716981132075</v>
      </c>
      <c r="O24" s="63">
        <v>8.7893864013267002</v>
      </c>
      <c r="P24" s="63">
        <v>5.5306427503736915</v>
      </c>
      <c r="Q24" s="63"/>
      <c r="R24" s="63">
        <v>14.186851211072666</v>
      </c>
      <c r="S24" s="63">
        <v>18.451400329489292</v>
      </c>
      <c r="T24" s="63">
        <v>9.4717668488160296</v>
      </c>
      <c r="U24" s="63"/>
      <c r="V24" s="63">
        <v>5.8373205741626792</v>
      </c>
      <c r="W24" s="63">
        <v>6.2977099236641214</v>
      </c>
      <c r="X24" s="63">
        <v>5.3742802303262955</v>
      </c>
      <c r="Y24" s="63"/>
      <c r="Z24" s="63" t="s">
        <v>276</v>
      </c>
      <c r="AA24" s="63" t="s">
        <v>276</v>
      </c>
      <c r="AB24" s="63" t="s">
        <v>276</v>
      </c>
    </row>
    <row r="25" spans="1:28" x14ac:dyDescent="0.35">
      <c r="A25" s="95" t="s">
        <v>295</v>
      </c>
      <c r="B25" s="63">
        <v>7.2487644151565069</v>
      </c>
      <c r="C25" s="63">
        <v>8.5954959601168994</v>
      </c>
      <c r="D25" s="63">
        <v>5.8782365290412875</v>
      </c>
      <c r="E25" s="63"/>
      <c r="F25" s="63">
        <v>7.0660237388724036</v>
      </c>
      <c r="G25" s="63">
        <v>7.9204204204204212</v>
      </c>
      <c r="H25" s="63">
        <v>6.2316715542521992</v>
      </c>
      <c r="I25" s="63"/>
      <c r="J25" s="63">
        <v>8.75</v>
      </c>
      <c r="K25" s="63">
        <v>10.340582683627412</v>
      </c>
      <c r="L25" s="63">
        <v>7.1633237822349569</v>
      </c>
      <c r="M25" s="63"/>
      <c r="N25" s="63">
        <v>5.3853853853853852</v>
      </c>
      <c r="O25" s="63">
        <v>6.2300319488817886</v>
      </c>
      <c r="P25" s="63">
        <v>4.5363307908470496</v>
      </c>
      <c r="Q25" s="63"/>
      <c r="R25" s="63">
        <v>11.078213668887244</v>
      </c>
      <c r="S25" s="63">
        <v>13.719943422913719</v>
      </c>
      <c r="T25" s="63">
        <v>8.1780538302277446</v>
      </c>
      <c r="U25" s="63"/>
      <c r="V25" s="63">
        <v>3.9142091152815013</v>
      </c>
      <c r="W25" s="63">
        <v>4.7418335089567965</v>
      </c>
      <c r="X25" s="63">
        <v>3.0567685589519651</v>
      </c>
      <c r="Y25" s="63"/>
      <c r="Z25" s="63" t="s">
        <v>276</v>
      </c>
      <c r="AA25" s="63" t="s">
        <v>276</v>
      </c>
      <c r="AB25" s="63" t="s">
        <v>276</v>
      </c>
    </row>
    <row r="26" spans="1:28" x14ac:dyDescent="0.35">
      <c r="A26" s="95" t="s">
        <v>296</v>
      </c>
      <c r="B26" s="63">
        <v>4.5556385362210605</v>
      </c>
      <c r="C26" s="63">
        <v>5.8733401430030643</v>
      </c>
      <c r="D26" s="63">
        <v>3.3025740650801363</v>
      </c>
      <c r="E26" s="63"/>
      <c r="F26" s="63">
        <v>4.9659201557935733</v>
      </c>
      <c r="G26" s="63">
        <v>7.1969696969696972</v>
      </c>
      <c r="H26" s="63">
        <v>2.6052104208416833</v>
      </c>
      <c r="I26" s="63"/>
      <c r="J26" s="63">
        <v>4.834905660377359</v>
      </c>
      <c r="K26" s="63">
        <v>6.6831683168316838</v>
      </c>
      <c r="L26" s="63">
        <v>3.1531531531531529</v>
      </c>
      <c r="M26" s="63"/>
      <c r="N26" s="63">
        <v>5.1222351571594871</v>
      </c>
      <c r="O26" s="63">
        <v>4.8192771084337354</v>
      </c>
      <c r="P26" s="63">
        <v>5.4054054054054053</v>
      </c>
      <c r="Q26" s="63"/>
      <c r="R26" s="63">
        <v>5.0147492625368733</v>
      </c>
      <c r="S26" s="63">
        <v>6.3636363636363633</v>
      </c>
      <c r="T26" s="63">
        <v>3.7356321839080464</v>
      </c>
      <c r="U26" s="63"/>
      <c r="V26" s="63">
        <v>2.1487603305785123</v>
      </c>
      <c r="W26" s="63">
        <v>3.2028469750889679</v>
      </c>
      <c r="X26" s="63">
        <v>1.2345679012345678</v>
      </c>
      <c r="Y26" s="63"/>
      <c r="Z26" s="63" t="s">
        <v>276</v>
      </c>
      <c r="AA26" s="63" t="s">
        <v>276</v>
      </c>
      <c r="AB26" s="63" t="s">
        <v>276</v>
      </c>
    </row>
    <row r="27" spans="1:28" x14ac:dyDescent="0.35">
      <c r="A27" s="95" t="s">
        <v>297</v>
      </c>
      <c r="B27" s="63">
        <v>8.4982380048793722</v>
      </c>
      <c r="C27" s="63">
        <v>10.889994472084025</v>
      </c>
      <c r="D27" s="63">
        <v>6.1968085106382977</v>
      </c>
      <c r="E27" s="63"/>
      <c r="F27" s="63">
        <v>9.9705014749262535</v>
      </c>
      <c r="G27" s="63">
        <v>10.751445086705203</v>
      </c>
      <c r="H27" s="63">
        <v>9.1566265060240966</v>
      </c>
      <c r="I27" s="63"/>
      <c r="J27" s="63">
        <v>6.2870699881376044</v>
      </c>
      <c r="K27" s="63">
        <v>9.002433090024331</v>
      </c>
      <c r="L27" s="63">
        <v>3.7037037037037033</v>
      </c>
      <c r="M27" s="63"/>
      <c r="N27" s="63">
        <v>10.740493662441628</v>
      </c>
      <c r="O27" s="63">
        <v>13.324175824175825</v>
      </c>
      <c r="P27" s="63">
        <v>8.3009079118028524</v>
      </c>
      <c r="Q27" s="63"/>
      <c r="R27" s="63">
        <v>8.1395348837209305</v>
      </c>
      <c r="S27" s="63">
        <v>10.7981220657277</v>
      </c>
      <c r="T27" s="63">
        <v>5.5299539170506913</v>
      </c>
      <c r="U27" s="63"/>
      <c r="V27" s="63">
        <v>7.2727272727272725</v>
      </c>
      <c r="W27" s="63">
        <v>10.946196660482375</v>
      </c>
      <c r="X27" s="63">
        <v>4.0584415584415581</v>
      </c>
      <c r="Y27" s="63"/>
      <c r="Z27" s="63">
        <v>3.7735849056603774</v>
      </c>
      <c r="AA27" s="63">
        <v>8</v>
      </c>
      <c r="AB27" s="63" t="s">
        <v>276</v>
      </c>
    </row>
    <row r="28" spans="1:28" x14ac:dyDescent="0.35">
      <c r="A28" s="95" t="s">
        <v>298</v>
      </c>
      <c r="B28" s="63">
        <v>2.5282767797737855</v>
      </c>
      <c r="C28" s="63">
        <v>3.5016835016835017</v>
      </c>
      <c r="D28" s="63">
        <v>1.5779092702169626</v>
      </c>
      <c r="E28" s="63"/>
      <c r="F28" s="63">
        <v>0.89552238805970152</v>
      </c>
      <c r="G28" s="63">
        <v>1.4880952380952379</v>
      </c>
      <c r="H28" s="63">
        <v>0.29940119760479045</v>
      </c>
      <c r="I28" s="63"/>
      <c r="J28" s="63">
        <v>1.4218009478672986</v>
      </c>
      <c r="K28" s="63">
        <v>2.3255813953488373</v>
      </c>
      <c r="L28" s="63">
        <v>0.60240963855421692</v>
      </c>
      <c r="M28" s="63"/>
      <c r="N28" s="63">
        <v>3.3670033670033668</v>
      </c>
      <c r="O28" s="63">
        <v>4.234527687296417</v>
      </c>
      <c r="P28" s="63">
        <v>2.4390243902439024</v>
      </c>
      <c r="Q28" s="63"/>
      <c r="R28" s="63">
        <v>4.3993231810490698</v>
      </c>
      <c r="S28" s="63">
        <v>7.216494845360824</v>
      </c>
      <c r="T28" s="63">
        <v>1.6666666666666667</v>
      </c>
      <c r="U28" s="63"/>
      <c r="V28" s="63">
        <v>2.8957528957528957</v>
      </c>
      <c r="W28" s="63">
        <v>2.4</v>
      </c>
      <c r="X28" s="63">
        <v>3.3582089552238807</v>
      </c>
      <c r="Y28" s="63"/>
      <c r="Z28" s="63" t="s">
        <v>276</v>
      </c>
      <c r="AA28" s="63" t="s">
        <v>276</v>
      </c>
      <c r="AB28" s="63" t="s">
        <v>276</v>
      </c>
    </row>
    <row r="29" spans="1:28" x14ac:dyDescent="0.35">
      <c r="A29" s="95" t="s">
        <v>299</v>
      </c>
      <c r="B29" s="63">
        <v>2.4502912231371758</v>
      </c>
      <c r="C29" s="63">
        <v>3.2806804374240586</v>
      </c>
      <c r="D29" s="63">
        <v>1.6334661354581674</v>
      </c>
      <c r="E29" s="63"/>
      <c r="F29" s="63">
        <v>3.007518796992481</v>
      </c>
      <c r="G29" s="63">
        <v>3.7567084078711988</v>
      </c>
      <c r="H29" s="63">
        <v>2.1782178217821779</v>
      </c>
      <c r="I29" s="63"/>
      <c r="J29" s="63">
        <v>2.5782688766114181</v>
      </c>
      <c r="K29" s="63">
        <v>3.8</v>
      </c>
      <c r="L29" s="63">
        <v>1.5358361774744027</v>
      </c>
      <c r="M29" s="63"/>
      <c r="N29" s="63">
        <v>2.2066198595787361</v>
      </c>
      <c r="O29" s="63">
        <v>3.6217303822937628</v>
      </c>
      <c r="P29" s="63">
        <v>0.8</v>
      </c>
      <c r="Q29" s="63"/>
      <c r="R29" s="63">
        <v>3.3160621761658029</v>
      </c>
      <c r="S29" s="63">
        <v>3.2653061224489797</v>
      </c>
      <c r="T29" s="63">
        <v>3.3684210526315788</v>
      </c>
      <c r="U29" s="63"/>
      <c r="V29" s="63">
        <v>0.93676814988290402</v>
      </c>
      <c r="W29" s="63">
        <v>1.6706443914081146</v>
      </c>
      <c r="X29" s="63">
        <v>0.22988505747126436</v>
      </c>
      <c r="Y29" s="63"/>
      <c r="Z29" s="63" t="s">
        <v>276</v>
      </c>
      <c r="AA29" s="63" t="s">
        <v>276</v>
      </c>
      <c r="AB29" s="63" t="s">
        <v>276</v>
      </c>
    </row>
    <row r="30" spans="1:28" x14ac:dyDescent="0.35">
      <c r="A30" s="95" t="s">
        <v>300</v>
      </c>
      <c r="B30" s="63">
        <v>8.3128834355828225</v>
      </c>
      <c r="C30" s="63">
        <v>10.92335546167773</v>
      </c>
      <c r="D30" s="63">
        <v>5.6144728633811605</v>
      </c>
      <c r="E30" s="63"/>
      <c r="F30" s="63">
        <v>8.7516087516087513</v>
      </c>
      <c r="G30" s="63">
        <v>10.643564356435643</v>
      </c>
      <c r="H30" s="63">
        <v>6.7024128686327078</v>
      </c>
      <c r="I30" s="63"/>
      <c r="J30" s="63">
        <v>9.7383720930232567</v>
      </c>
      <c r="K30" s="63">
        <v>13.821138211382115</v>
      </c>
      <c r="L30" s="63">
        <v>5.0156739811912221</v>
      </c>
      <c r="M30" s="63"/>
      <c r="N30" s="63">
        <v>7.5075075075075075</v>
      </c>
      <c r="O30" s="63">
        <v>11.011904761904761</v>
      </c>
      <c r="P30" s="63">
        <v>3.939393939393939</v>
      </c>
      <c r="Q30" s="63"/>
      <c r="R30" s="63">
        <v>11.091854419410744</v>
      </c>
      <c r="S30" s="63">
        <v>13.240418118466899</v>
      </c>
      <c r="T30" s="63">
        <v>8.9655172413793096</v>
      </c>
      <c r="U30" s="63"/>
      <c r="V30" s="63">
        <v>3.9855072463768111</v>
      </c>
      <c r="W30" s="63">
        <v>4.5977011494252871</v>
      </c>
      <c r="X30" s="63">
        <v>3.4364261168384882</v>
      </c>
      <c r="Y30" s="63"/>
      <c r="Z30" s="63" t="s">
        <v>276</v>
      </c>
      <c r="AA30" s="63" t="s">
        <v>276</v>
      </c>
      <c r="AB30" s="63" t="s">
        <v>276</v>
      </c>
    </row>
    <row r="31" spans="1:28" x14ac:dyDescent="0.35">
      <c r="A31" s="95" t="s">
        <v>301</v>
      </c>
      <c r="B31" s="63">
        <v>11.241217798594848</v>
      </c>
      <c r="C31" s="63">
        <v>13.162232163880386</v>
      </c>
      <c r="D31" s="63">
        <v>9.3407873282087124</v>
      </c>
      <c r="E31" s="63"/>
      <c r="F31" s="63">
        <v>11.047120418848168</v>
      </c>
      <c r="G31" s="63">
        <v>14.010695187165775</v>
      </c>
      <c r="H31" s="63">
        <v>8.2051282051282044</v>
      </c>
      <c r="I31" s="63"/>
      <c r="J31" s="63">
        <v>11.704970603955104</v>
      </c>
      <c r="K31" s="63">
        <v>15.268817204301074</v>
      </c>
      <c r="L31" s="63">
        <v>8.1827842720510091</v>
      </c>
      <c r="M31" s="63"/>
      <c r="N31" s="63">
        <v>8.8028169014084501</v>
      </c>
      <c r="O31" s="63">
        <v>8.6857142857142851</v>
      </c>
      <c r="P31" s="63">
        <v>8.9264173703256944</v>
      </c>
      <c r="Q31" s="63"/>
      <c r="R31" s="63">
        <v>13.115802943058222</v>
      </c>
      <c r="S31" s="63">
        <v>14.687100893997446</v>
      </c>
      <c r="T31" s="63">
        <v>11.538461538461538</v>
      </c>
      <c r="U31" s="63"/>
      <c r="V31" s="63">
        <v>11.729222520107237</v>
      </c>
      <c r="W31" s="63">
        <v>13.121546961325967</v>
      </c>
      <c r="X31" s="63">
        <v>10.416666666666668</v>
      </c>
      <c r="Y31" s="63"/>
      <c r="Z31" s="63" t="s">
        <v>276</v>
      </c>
      <c r="AA31" s="63" t="s">
        <v>276</v>
      </c>
      <c r="AB31" s="63" t="s">
        <v>276</v>
      </c>
    </row>
    <row r="32" spans="1:28" x14ac:dyDescent="0.35">
      <c r="A32" s="95" t="s">
        <v>302</v>
      </c>
      <c r="B32" s="63">
        <v>6.4158487822609969</v>
      </c>
      <c r="C32" s="63">
        <v>8.4955089820359273</v>
      </c>
      <c r="D32" s="63">
        <v>4.4522968197879864</v>
      </c>
      <c r="E32" s="63"/>
      <c r="F32" s="63">
        <v>3.8401253918495297</v>
      </c>
      <c r="G32" s="63">
        <v>5.2050473186119879</v>
      </c>
      <c r="H32" s="63">
        <v>2.4922118380062304</v>
      </c>
      <c r="I32" s="63"/>
      <c r="J32" s="63">
        <v>8.998302207130731</v>
      </c>
      <c r="K32" s="63">
        <v>11.111111111111111</v>
      </c>
      <c r="L32" s="63">
        <v>6.9767441860465116</v>
      </c>
      <c r="M32" s="63"/>
      <c r="N32" s="63">
        <v>7.6847290640394084</v>
      </c>
      <c r="O32" s="63">
        <v>10.784313725490197</v>
      </c>
      <c r="P32" s="63">
        <v>4.5544554455445541</v>
      </c>
      <c r="Q32" s="63"/>
      <c r="R32" s="63">
        <v>7.3076923076923084</v>
      </c>
      <c r="S32" s="63">
        <v>10.782241014799155</v>
      </c>
      <c r="T32" s="63">
        <v>4.409171075837742</v>
      </c>
      <c r="U32" s="63"/>
      <c r="V32" s="63">
        <v>4.4310171198388728</v>
      </c>
      <c r="W32" s="63">
        <v>5.010438413361169</v>
      </c>
      <c r="X32" s="63">
        <v>3.8910505836575875</v>
      </c>
      <c r="Y32" s="63"/>
      <c r="Z32" s="63" t="s">
        <v>276</v>
      </c>
      <c r="AA32" s="63" t="s">
        <v>276</v>
      </c>
      <c r="AB32" s="63" t="s">
        <v>276</v>
      </c>
    </row>
    <row r="33" spans="1:28" x14ac:dyDescent="0.35">
      <c r="A33" s="95" t="s">
        <v>303</v>
      </c>
      <c r="B33" s="63">
        <v>3.5302104548540396</v>
      </c>
      <c r="C33" s="63">
        <v>5.0131926121372032</v>
      </c>
      <c r="D33" s="63">
        <v>1.9580419580419581</v>
      </c>
      <c r="E33" s="63"/>
      <c r="F33" s="63">
        <v>4.2979942693409736</v>
      </c>
      <c r="G33" s="63">
        <v>5</v>
      </c>
      <c r="H33" s="63">
        <v>3.5502958579881656</v>
      </c>
      <c r="I33" s="63"/>
      <c r="J33" s="63">
        <v>3.3742331288343559</v>
      </c>
      <c r="K33" s="63">
        <v>4.2424242424242431</v>
      </c>
      <c r="L33" s="63">
        <v>2.4844720496894408</v>
      </c>
      <c r="M33" s="63"/>
      <c r="N33" s="63">
        <v>4.0540540540540544</v>
      </c>
      <c r="O33" s="63">
        <v>6.8750000000000009</v>
      </c>
      <c r="P33" s="63">
        <v>0.73529411764705876</v>
      </c>
      <c r="Q33" s="63"/>
      <c r="R33" s="63">
        <v>3.2520325203252036</v>
      </c>
      <c r="S33" s="63">
        <v>3.90625</v>
      </c>
      <c r="T33" s="63">
        <v>2.5423728813559325</v>
      </c>
      <c r="U33" s="63"/>
      <c r="V33" s="63">
        <v>2.34375</v>
      </c>
      <c r="W33" s="63">
        <v>4.8</v>
      </c>
      <c r="X33" s="63">
        <v>0</v>
      </c>
      <c r="Y33" s="63"/>
      <c r="Z33" s="63" t="s">
        <v>276</v>
      </c>
      <c r="AA33" s="63" t="s">
        <v>276</v>
      </c>
      <c r="AB33" s="63" t="s">
        <v>276</v>
      </c>
    </row>
    <row r="34" spans="1:28" x14ac:dyDescent="0.35">
      <c r="A34" s="95" t="s">
        <v>304</v>
      </c>
      <c r="B34" s="63">
        <v>11.079231957625248</v>
      </c>
      <c r="C34" s="63">
        <v>11.721453287197232</v>
      </c>
      <c r="D34" s="63">
        <v>10.410094637223976</v>
      </c>
      <c r="E34" s="63"/>
      <c r="F34" s="63">
        <v>13.409961685823754</v>
      </c>
      <c r="G34" s="63">
        <v>14.071294559099437</v>
      </c>
      <c r="H34" s="63">
        <v>12.720156555772993</v>
      </c>
      <c r="I34" s="63"/>
      <c r="J34" s="63">
        <v>8.2504970178926449</v>
      </c>
      <c r="K34" s="63">
        <v>8.7040618955512574</v>
      </c>
      <c r="L34" s="63">
        <v>7.7709611451942742</v>
      </c>
      <c r="M34" s="63"/>
      <c r="N34" s="63">
        <v>7.249466950959488</v>
      </c>
      <c r="O34" s="63">
        <v>5.3169734151329244</v>
      </c>
      <c r="P34" s="63">
        <v>9.3541202672605799</v>
      </c>
      <c r="Q34" s="63"/>
      <c r="R34" s="63">
        <v>17.967781908302356</v>
      </c>
      <c r="S34" s="63">
        <v>20.240963855421686</v>
      </c>
      <c r="T34" s="63">
        <v>15.561224489795919</v>
      </c>
      <c r="U34" s="63"/>
      <c r="V34" s="63">
        <v>8.9673913043478262</v>
      </c>
      <c r="W34" s="63">
        <v>11.452513966480447</v>
      </c>
      <c r="X34" s="63">
        <v>6.6137566137566131</v>
      </c>
      <c r="Y34" s="63"/>
      <c r="Z34" s="63" t="s">
        <v>276</v>
      </c>
      <c r="AA34" s="63" t="s">
        <v>276</v>
      </c>
      <c r="AB34" s="63" t="s">
        <v>276</v>
      </c>
    </row>
    <row r="35" spans="1:28" x14ac:dyDescent="0.35">
      <c r="A35" s="95" t="s">
        <v>305</v>
      </c>
      <c r="B35" s="63">
        <v>3.3862433862433865</v>
      </c>
      <c r="C35" s="63">
        <v>4.4624746450304258</v>
      </c>
      <c r="D35" s="63">
        <v>2.2123893805309733</v>
      </c>
      <c r="E35" s="63"/>
      <c r="F35" s="63">
        <v>3.1674208144796379</v>
      </c>
      <c r="G35" s="63">
        <v>3.5087719298245612</v>
      </c>
      <c r="H35" s="63">
        <v>2.8037383177570092</v>
      </c>
      <c r="I35" s="63"/>
      <c r="J35" s="63">
        <v>1.3452914798206279</v>
      </c>
      <c r="K35" s="63">
        <v>1.6666666666666667</v>
      </c>
      <c r="L35" s="63">
        <v>0.97087378640776689</v>
      </c>
      <c r="M35" s="63"/>
      <c r="N35" s="63">
        <v>3.6269430051813467</v>
      </c>
      <c r="O35" s="63">
        <v>2.912621359223301</v>
      </c>
      <c r="P35" s="63">
        <v>4.4444444444444446</v>
      </c>
      <c r="Q35" s="63"/>
      <c r="R35" s="63">
        <v>5.298013245033113</v>
      </c>
      <c r="S35" s="63">
        <v>8</v>
      </c>
      <c r="T35" s="63">
        <v>2.6315789473684208</v>
      </c>
      <c r="U35" s="63"/>
      <c r="V35" s="63">
        <v>4.4585987261146496</v>
      </c>
      <c r="W35" s="63">
        <v>8.6419753086419746</v>
      </c>
      <c r="X35" s="63">
        <v>0</v>
      </c>
      <c r="Y35" s="63"/>
      <c r="Z35" s="63" t="s">
        <v>276</v>
      </c>
      <c r="AA35" s="63" t="s">
        <v>276</v>
      </c>
      <c r="AB35" s="63" t="s">
        <v>276</v>
      </c>
    </row>
    <row r="36" spans="1:28" x14ac:dyDescent="0.35">
      <c r="A36" s="95" t="s">
        <v>306</v>
      </c>
      <c r="B36" s="63">
        <v>7.416180758017493</v>
      </c>
      <c r="C36" s="63">
        <v>8.6433260393873077</v>
      </c>
      <c r="D36" s="63">
        <v>6.1908230152949741</v>
      </c>
      <c r="E36" s="63"/>
      <c r="F36" s="63">
        <v>8.5023400936037437</v>
      </c>
      <c r="G36" s="63">
        <v>9.512937595129376</v>
      </c>
      <c r="H36" s="63">
        <v>7.4399999999999995</v>
      </c>
      <c r="I36" s="63"/>
      <c r="J36" s="63">
        <v>8.3541147132169584</v>
      </c>
      <c r="K36" s="63">
        <v>10.682004930156122</v>
      </c>
      <c r="L36" s="63">
        <v>5.9714045416316228</v>
      </c>
      <c r="M36" s="63"/>
      <c r="N36" s="63">
        <v>8.5250338294993231</v>
      </c>
      <c r="O36" s="63">
        <v>9.2211280214861233</v>
      </c>
      <c r="P36" s="63">
        <v>7.8181818181818183</v>
      </c>
      <c r="Q36" s="63"/>
      <c r="R36" s="63">
        <v>7.6803321224701611</v>
      </c>
      <c r="S36" s="63">
        <v>8.2722513089005236</v>
      </c>
      <c r="T36" s="63">
        <v>7.098765432098765</v>
      </c>
      <c r="U36" s="63"/>
      <c r="V36" s="63">
        <v>3.1149301825993554</v>
      </c>
      <c r="W36" s="63">
        <v>4.1997729852440404</v>
      </c>
      <c r="X36" s="63">
        <v>2.1406727828746175</v>
      </c>
      <c r="Y36" s="63"/>
      <c r="Z36" s="63" t="s">
        <v>276</v>
      </c>
      <c r="AA36" s="63" t="s">
        <v>276</v>
      </c>
      <c r="AB36" s="63" t="s">
        <v>276</v>
      </c>
    </row>
    <row r="37" spans="1:28" x14ac:dyDescent="0.35">
      <c r="A37" s="95" t="s">
        <v>307</v>
      </c>
      <c r="B37" s="63">
        <v>8.9518799922072851</v>
      </c>
      <c r="C37" s="63">
        <v>10.552959501557632</v>
      </c>
      <c r="D37" s="63">
        <v>7.3489278752436649</v>
      </c>
      <c r="E37" s="63"/>
      <c r="F37" s="63">
        <v>9.6866096866096854</v>
      </c>
      <c r="G37" s="63">
        <v>10.675039246467819</v>
      </c>
      <c r="H37" s="63">
        <v>8.6221470836855456</v>
      </c>
      <c r="I37" s="63"/>
      <c r="J37" s="63">
        <v>10.448410970831519</v>
      </c>
      <c r="K37" s="63">
        <v>11.457455770850885</v>
      </c>
      <c r="L37" s="63">
        <v>9.3693693693693696</v>
      </c>
      <c r="M37" s="63"/>
      <c r="N37" s="63">
        <v>6.3922518159806287</v>
      </c>
      <c r="O37" s="63">
        <v>7.9724409448818898</v>
      </c>
      <c r="P37" s="63">
        <v>4.8617731172545282</v>
      </c>
      <c r="Q37" s="63"/>
      <c r="R37" s="63">
        <v>10.31390134529148</v>
      </c>
      <c r="S37" s="63">
        <v>13.578826237054084</v>
      </c>
      <c r="T37" s="63">
        <v>7.2131147540983616</v>
      </c>
      <c r="U37" s="63"/>
      <c r="V37" s="63">
        <v>7.5165363800360794</v>
      </c>
      <c r="W37" s="63">
        <v>8.9873417721518987</v>
      </c>
      <c r="X37" s="63">
        <v>6.1855670103092786</v>
      </c>
      <c r="Y37" s="63"/>
      <c r="Z37" s="63" t="s">
        <v>276</v>
      </c>
      <c r="AA37" s="63" t="s">
        <v>276</v>
      </c>
      <c r="AB37" s="63" t="s">
        <v>276</v>
      </c>
    </row>
    <row r="38" spans="1:28" ht="15" thickBot="1" x14ac:dyDescent="0.4">
      <c r="A38" s="123" t="s">
        <v>308</v>
      </c>
      <c r="B38" s="64">
        <v>12.190352020860495</v>
      </c>
      <c r="C38" s="64">
        <v>14.503816793893129</v>
      </c>
      <c r="D38" s="64">
        <v>9.7593582887700538</v>
      </c>
      <c r="E38" s="64"/>
      <c r="F38" s="64">
        <v>10.941475826972011</v>
      </c>
      <c r="G38" s="64">
        <v>9.6938775510204085</v>
      </c>
      <c r="H38" s="64">
        <v>12.18274111675127</v>
      </c>
      <c r="I38" s="64"/>
      <c r="J38" s="64">
        <v>16.573033707865168</v>
      </c>
      <c r="K38" s="64">
        <v>21.637426900584796</v>
      </c>
      <c r="L38" s="64">
        <v>11.891891891891893</v>
      </c>
      <c r="M38" s="64"/>
      <c r="N38" s="64">
        <v>10.248447204968944</v>
      </c>
      <c r="O38" s="64">
        <v>13.095238095238097</v>
      </c>
      <c r="P38" s="64">
        <v>7.1428571428571423</v>
      </c>
      <c r="Q38" s="64"/>
      <c r="R38" s="64">
        <v>15.102040816326531</v>
      </c>
      <c r="S38" s="64">
        <v>19.841269841269842</v>
      </c>
      <c r="T38" s="64">
        <v>10.084033613445378</v>
      </c>
      <c r="U38" s="64"/>
      <c r="V38" s="64">
        <v>6.8807339449541285</v>
      </c>
      <c r="W38" s="64">
        <v>8.7999999999999989</v>
      </c>
      <c r="X38" s="64">
        <v>4.3010752688172049</v>
      </c>
      <c r="Y38" s="64"/>
      <c r="Z38" s="64" t="s">
        <v>276</v>
      </c>
      <c r="AA38" s="64" t="s">
        <v>276</v>
      </c>
      <c r="AB38" s="64" t="s">
        <v>276</v>
      </c>
    </row>
    <row r="39" spans="1:28" x14ac:dyDescent="0.35">
      <c r="A39" s="113" t="s">
        <v>341</v>
      </c>
    </row>
  </sheetData>
  <mergeCells count="14">
    <mergeCell ref="V7:X7"/>
    <mergeCell ref="Z7:AB7"/>
    <mergeCell ref="A7:A8"/>
    <mergeCell ref="B7:D7"/>
    <mergeCell ref="F7:H7"/>
    <mergeCell ref="J7:L7"/>
    <mergeCell ref="N7:P7"/>
    <mergeCell ref="R7:T7"/>
    <mergeCell ref="A5:AB5"/>
    <mergeCell ref="A1:AB1"/>
    <mergeCell ref="A2:AB2"/>
    <mergeCell ref="AD2:AD3"/>
    <mergeCell ref="A3:AB3"/>
    <mergeCell ref="A4:AB4"/>
  </mergeCells>
  <hyperlinks>
    <hyperlink ref="AD2" location="INDICE!A1" display="INDICE" xr:uid="{9CDB534D-2DB4-4722-AC7B-B7F945555D0C}"/>
    <hyperlink ref="AD2:AD3" location="CONTENIDO!A1" display="Contenido" xr:uid="{B2DC7419-64EF-46B2-8B20-A53A60066CF4}"/>
  </hyperlinks>
  <pageMargins left="0.7" right="0.7" top="0.75" bottom="0.75" header="0.3" footer="0.3"/>
  <pageSetup paperSize="9" scale="64" orientation="landscape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F3852-7852-4610-A510-37EC3B5BA97D}">
  <sheetPr>
    <tabColor rgb="FFCFAC65"/>
    <pageSetUpPr fitToPage="1"/>
  </sheetPr>
  <dimension ref="A1:L54"/>
  <sheetViews>
    <sheetView showGridLines="0" zoomScale="80" zoomScaleNormal="80" workbookViewId="0">
      <selection activeCell="L2" sqref="L2:L3"/>
    </sheetView>
  </sheetViews>
  <sheetFormatPr baseColWidth="10" defaultColWidth="11.453125" defaultRowHeight="15" customHeight="1" x14ac:dyDescent="0.3"/>
  <cols>
    <col min="1" max="1" width="5.54296875" style="129" customWidth="1"/>
    <col min="2" max="10" width="11.453125" style="129"/>
    <col min="11" max="11" width="5.54296875" style="129" customWidth="1"/>
    <col min="12" max="16384" width="11.453125" style="129"/>
  </cols>
  <sheetData>
    <row r="1" spans="1:12" ht="15" customHeight="1" thickBot="1" x14ac:dyDescent="0.35"/>
    <row r="2" spans="1:12" ht="15" customHeight="1" x14ac:dyDescent="0.3">
      <c r="B2" s="84"/>
      <c r="C2" s="85"/>
      <c r="D2" s="85"/>
      <c r="E2" s="85"/>
      <c r="F2" s="85"/>
      <c r="G2" s="85"/>
      <c r="H2" s="85"/>
      <c r="I2" s="85"/>
      <c r="J2" s="86"/>
      <c r="L2" s="222" t="s">
        <v>1</v>
      </c>
    </row>
    <row r="3" spans="1:12" ht="15" customHeight="1" x14ac:dyDescent="0.3">
      <c r="B3" s="87"/>
      <c r="C3" s="88"/>
      <c r="D3" s="88"/>
      <c r="E3" s="88"/>
      <c r="F3" s="88"/>
      <c r="G3" s="88"/>
      <c r="H3" s="88"/>
      <c r="I3" s="88"/>
      <c r="J3" s="89"/>
      <c r="L3" s="222"/>
    </row>
    <row r="4" spans="1:12" ht="15" customHeight="1" x14ac:dyDescent="0.3">
      <c r="B4" s="87"/>
      <c r="C4" s="88"/>
      <c r="D4" s="88"/>
      <c r="E4" s="88"/>
      <c r="F4" s="88"/>
      <c r="G4" s="88"/>
      <c r="H4" s="88"/>
      <c r="I4" s="88"/>
      <c r="J4" s="89"/>
    </row>
    <row r="5" spans="1:12" ht="15" customHeight="1" x14ac:dyDescent="0.3">
      <c r="B5" s="87"/>
      <c r="C5" s="88"/>
      <c r="D5" s="88"/>
      <c r="E5" s="88"/>
      <c r="F5" s="88"/>
      <c r="G5" s="88"/>
      <c r="H5" s="88"/>
      <c r="I5" s="88"/>
      <c r="J5" s="89"/>
    </row>
    <row r="6" spans="1:12" ht="15" customHeight="1" x14ac:dyDescent="0.3">
      <c r="B6" s="87"/>
      <c r="C6" s="88"/>
      <c r="D6" s="88"/>
      <c r="E6" s="88"/>
      <c r="F6" s="88"/>
      <c r="G6" s="88"/>
      <c r="H6" s="88"/>
      <c r="I6" s="88"/>
      <c r="J6" s="89"/>
    </row>
    <row r="7" spans="1:12" ht="15" customHeight="1" x14ac:dyDescent="0.3">
      <c r="B7" s="87"/>
      <c r="C7" s="88"/>
      <c r="D7" s="88"/>
      <c r="E7" s="88"/>
      <c r="F7" s="88"/>
      <c r="G7" s="88"/>
      <c r="H7" s="88"/>
      <c r="I7" s="88"/>
      <c r="J7" s="89"/>
    </row>
    <row r="8" spans="1:12" ht="15" customHeight="1" x14ac:dyDescent="0.3">
      <c r="B8" s="87"/>
      <c r="C8" s="88"/>
      <c r="D8" s="88"/>
      <c r="E8" s="88"/>
      <c r="F8" s="88"/>
      <c r="G8" s="88"/>
      <c r="H8" s="88"/>
      <c r="I8" s="88"/>
      <c r="J8" s="89"/>
    </row>
    <row r="9" spans="1:12" ht="15" customHeight="1" x14ac:dyDescent="0.3">
      <c r="B9" s="87"/>
      <c r="C9" s="88"/>
      <c r="D9" s="88"/>
      <c r="E9" s="88"/>
      <c r="F9" s="88"/>
      <c r="G9" s="88"/>
      <c r="H9" s="88"/>
      <c r="I9" s="88"/>
      <c r="J9" s="89"/>
    </row>
    <row r="10" spans="1:12" ht="15" customHeight="1" x14ac:dyDescent="0.3">
      <c r="B10" s="87"/>
      <c r="C10" s="88"/>
      <c r="D10" s="88"/>
      <c r="E10" s="88"/>
      <c r="F10" s="88"/>
      <c r="G10" s="88"/>
      <c r="H10" s="88"/>
      <c r="I10" s="88"/>
      <c r="J10" s="89"/>
    </row>
    <row r="11" spans="1:12" ht="15" customHeight="1" x14ac:dyDescent="0.3">
      <c r="A11" s="130"/>
      <c r="B11" s="87"/>
      <c r="C11" s="88"/>
      <c r="D11" s="88"/>
      <c r="E11" s="88"/>
      <c r="F11" s="88"/>
      <c r="G11" s="88"/>
      <c r="H11" s="88"/>
      <c r="I11" s="88"/>
      <c r="J11" s="89"/>
      <c r="K11" s="130"/>
    </row>
    <row r="12" spans="1:12" ht="15" customHeight="1" x14ac:dyDescent="0.3">
      <c r="A12" s="130"/>
      <c r="B12" s="87"/>
      <c r="C12" s="88"/>
      <c r="D12" s="88"/>
      <c r="E12" s="88"/>
      <c r="F12" s="88"/>
      <c r="G12" s="88"/>
      <c r="H12" s="88"/>
      <c r="I12" s="88"/>
      <c r="J12" s="89"/>
      <c r="K12" s="130"/>
    </row>
    <row r="13" spans="1:12" ht="15" customHeight="1" x14ac:dyDescent="0.3">
      <c r="A13" s="130"/>
      <c r="B13" s="87"/>
      <c r="C13" s="88"/>
      <c r="D13" s="88"/>
      <c r="E13" s="88"/>
      <c r="F13" s="88"/>
      <c r="G13" s="88"/>
      <c r="H13" s="88"/>
      <c r="I13" s="88"/>
      <c r="J13" s="89"/>
      <c r="K13" s="130"/>
    </row>
    <row r="14" spans="1:12" ht="15" customHeight="1" x14ac:dyDescent="0.3">
      <c r="A14" s="130"/>
      <c r="B14" s="87"/>
      <c r="C14" s="88"/>
      <c r="D14" s="88"/>
      <c r="E14" s="88"/>
      <c r="F14" s="88"/>
      <c r="G14" s="88"/>
      <c r="H14" s="88"/>
      <c r="I14" s="88"/>
      <c r="J14" s="89"/>
      <c r="K14" s="130"/>
    </row>
    <row r="15" spans="1:12" ht="15" customHeight="1" x14ac:dyDescent="0.3">
      <c r="A15" s="130"/>
      <c r="B15" s="237" t="s">
        <v>140</v>
      </c>
      <c r="C15" s="241"/>
      <c r="D15" s="241"/>
      <c r="E15" s="241"/>
      <c r="F15" s="241"/>
      <c r="G15" s="241"/>
      <c r="H15" s="241"/>
      <c r="I15" s="241"/>
      <c r="J15" s="242"/>
      <c r="K15" s="130"/>
    </row>
    <row r="16" spans="1:12" ht="15" customHeight="1" x14ac:dyDescent="0.3">
      <c r="A16" s="130"/>
      <c r="B16" s="243"/>
      <c r="C16" s="241"/>
      <c r="D16" s="241"/>
      <c r="E16" s="241"/>
      <c r="F16" s="241"/>
      <c r="G16" s="241"/>
      <c r="H16" s="241"/>
      <c r="I16" s="241"/>
      <c r="J16" s="242"/>
      <c r="K16" s="130"/>
    </row>
    <row r="17" spans="1:11" ht="15" customHeight="1" x14ac:dyDescent="0.3">
      <c r="A17" s="130"/>
      <c r="B17" s="243"/>
      <c r="C17" s="241"/>
      <c r="D17" s="241"/>
      <c r="E17" s="241"/>
      <c r="F17" s="241"/>
      <c r="G17" s="241"/>
      <c r="H17" s="241"/>
      <c r="I17" s="241"/>
      <c r="J17" s="242"/>
      <c r="K17" s="130"/>
    </row>
    <row r="18" spans="1:11" ht="15" customHeight="1" x14ac:dyDescent="0.3">
      <c r="A18" s="130"/>
      <c r="B18" s="243"/>
      <c r="C18" s="241"/>
      <c r="D18" s="241"/>
      <c r="E18" s="241"/>
      <c r="F18" s="241"/>
      <c r="G18" s="241"/>
      <c r="H18" s="241"/>
      <c r="I18" s="241"/>
      <c r="J18" s="242"/>
      <c r="K18" s="130"/>
    </row>
    <row r="19" spans="1:11" ht="15" customHeight="1" x14ac:dyDescent="0.3">
      <c r="A19" s="130"/>
      <c r="B19" s="243"/>
      <c r="C19" s="241"/>
      <c r="D19" s="241"/>
      <c r="E19" s="241"/>
      <c r="F19" s="241"/>
      <c r="G19" s="241"/>
      <c r="H19" s="241"/>
      <c r="I19" s="241"/>
      <c r="J19" s="242"/>
      <c r="K19" s="130"/>
    </row>
    <row r="20" spans="1:11" ht="15" customHeight="1" x14ac:dyDescent="0.3">
      <c r="A20" s="130"/>
      <c r="B20" s="243"/>
      <c r="C20" s="241"/>
      <c r="D20" s="241"/>
      <c r="E20" s="241"/>
      <c r="F20" s="241"/>
      <c r="G20" s="241"/>
      <c r="H20" s="241"/>
      <c r="I20" s="241"/>
      <c r="J20" s="242"/>
      <c r="K20" s="130"/>
    </row>
    <row r="21" spans="1:11" ht="15" customHeight="1" x14ac:dyDescent="0.3">
      <c r="A21" s="130"/>
      <c r="B21" s="243"/>
      <c r="C21" s="241"/>
      <c r="D21" s="241"/>
      <c r="E21" s="241"/>
      <c r="F21" s="241"/>
      <c r="G21" s="241"/>
      <c r="H21" s="241"/>
      <c r="I21" s="241"/>
      <c r="J21" s="242"/>
      <c r="K21" s="130"/>
    </row>
    <row r="22" spans="1:11" ht="15" customHeight="1" x14ac:dyDescent="0.3">
      <c r="A22" s="130"/>
      <c r="B22" s="243"/>
      <c r="C22" s="241"/>
      <c r="D22" s="241"/>
      <c r="E22" s="241"/>
      <c r="F22" s="241"/>
      <c r="G22" s="241"/>
      <c r="H22" s="241"/>
      <c r="I22" s="241"/>
      <c r="J22" s="242"/>
      <c r="K22" s="130"/>
    </row>
    <row r="23" spans="1:11" ht="15" customHeight="1" x14ac:dyDescent="0.3">
      <c r="A23" s="130"/>
      <c r="B23" s="243"/>
      <c r="C23" s="241"/>
      <c r="D23" s="241"/>
      <c r="E23" s="241"/>
      <c r="F23" s="241"/>
      <c r="G23" s="241"/>
      <c r="H23" s="241"/>
      <c r="I23" s="241"/>
      <c r="J23" s="242"/>
      <c r="K23" s="130"/>
    </row>
    <row r="24" spans="1:11" ht="15" customHeight="1" x14ac:dyDescent="0.3">
      <c r="A24" s="130"/>
      <c r="B24" s="243"/>
      <c r="C24" s="241"/>
      <c r="D24" s="241"/>
      <c r="E24" s="241"/>
      <c r="F24" s="241"/>
      <c r="G24" s="241"/>
      <c r="H24" s="241"/>
      <c r="I24" s="241"/>
      <c r="J24" s="242"/>
      <c r="K24" s="130"/>
    </row>
    <row r="25" spans="1:11" ht="15" customHeight="1" x14ac:dyDescent="0.3">
      <c r="A25" s="130"/>
      <c r="B25" s="243"/>
      <c r="C25" s="241"/>
      <c r="D25" s="241"/>
      <c r="E25" s="241"/>
      <c r="F25" s="241"/>
      <c r="G25" s="241"/>
      <c r="H25" s="241"/>
      <c r="I25" s="241"/>
      <c r="J25" s="242"/>
      <c r="K25" s="130"/>
    </row>
    <row r="26" spans="1:11" ht="15" customHeight="1" x14ac:dyDescent="0.3">
      <c r="A26" s="130"/>
      <c r="B26" s="243"/>
      <c r="C26" s="241"/>
      <c r="D26" s="241"/>
      <c r="E26" s="241"/>
      <c r="F26" s="241"/>
      <c r="G26" s="241"/>
      <c r="H26" s="241"/>
      <c r="I26" s="241"/>
      <c r="J26" s="242"/>
      <c r="K26" s="130"/>
    </row>
    <row r="27" spans="1:11" ht="15" customHeight="1" x14ac:dyDescent="0.3">
      <c r="A27" s="130"/>
      <c r="B27" s="243"/>
      <c r="C27" s="241"/>
      <c r="D27" s="241"/>
      <c r="E27" s="241"/>
      <c r="F27" s="241"/>
      <c r="G27" s="241"/>
      <c r="H27" s="241"/>
      <c r="I27" s="241"/>
      <c r="J27" s="242"/>
      <c r="K27" s="130"/>
    </row>
    <row r="28" spans="1:11" ht="15" customHeight="1" x14ac:dyDescent="0.3">
      <c r="A28" s="130"/>
      <c r="B28" s="243"/>
      <c r="C28" s="241"/>
      <c r="D28" s="241"/>
      <c r="E28" s="241"/>
      <c r="F28" s="241"/>
      <c r="G28" s="241"/>
      <c r="H28" s="241"/>
      <c r="I28" s="241"/>
      <c r="J28" s="242"/>
      <c r="K28" s="130"/>
    </row>
    <row r="29" spans="1:11" ht="15" customHeight="1" x14ac:dyDescent="0.3">
      <c r="A29" s="130"/>
      <c r="B29" s="243"/>
      <c r="C29" s="241"/>
      <c r="D29" s="241"/>
      <c r="E29" s="241"/>
      <c r="F29" s="241"/>
      <c r="G29" s="241"/>
      <c r="H29" s="241"/>
      <c r="I29" s="241"/>
      <c r="J29" s="242"/>
      <c r="K29" s="130"/>
    </row>
    <row r="30" spans="1:11" ht="15" customHeight="1" x14ac:dyDescent="0.3">
      <c r="B30" s="243"/>
      <c r="C30" s="241"/>
      <c r="D30" s="241"/>
      <c r="E30" s="241"/>
      <c r="F30" s="241"/>
      <c r="G30" s="241"/>
      <c r="H30" s="241"/>
      <c r="I30" s="241"/>
      <c r="J30" s="242"/>
    </row>
    <row r="31" spans="1:11" ht="15" customHeight="1" x14ac:dyDescent="0.3">
      <c r="B31" s="87"/>
      <c r="C31" s="88"/>
      <c r="D31" s="88"/>
      <c r="E31" s="88"/>
      <c r="F31" s="88"/>
      <c r="G31" s="88"/>
      <c r="H31" s="88"/>
      <c r="I31" s="88"/>
      <c r="J31" s="89"/>
    </row>
    <row r="32" spans="1:11" ht="15" customHeight="1" x14ac:dyDescent="0.3">
      <c r="B32" s="87"/>
      <c r="C32" s="88"/>
      <c r="D32" s="88"/>
      <c r="E32" s="88"/>
      <c r="F32" s="88"/>
      <c r="G32" s="88"/>
      <c r="H32" s="88"/>
      <c r="I32" s="88"/>
      <c r="J32" s="89"/>
    </row>
    <row r="33" spans="2:10" ht="15" customHeight="1" x14ac:dyDescent="0.3">
      <c r="B33" s="87"/>
      <c r="C33" s="88"/>
      <c r="D33" s="88"/>
      <c r="E33" s="88"/>
      <c r="F33" s="88"/>
      <c r="G33" s="88"/>
      <c r="H33" s="88"/>
      <c r="I33" s="88"/>
      <c r="J33" s="89"/>
    </row>
    <row r="34" spans="2:10" ht="15" customHeight="1" x14ac:dyDescent="0.3">
      <c r="B34" s="87"/>
      <c r="C34" s="88"/>
      <c r="D34" s="88"/>
      <c r="E34" s="88"/>
      <c r="F34" s="88"/>
      <c r="G34" s="88"/>
      <c r="H34" s="88"/>
      <c r="I34" s="88"/>
      <c r="J34" s="89"/>
    </row>
    <row r="35" spans="2:10" ht="15" customHeight="1" x14ac:dyDescent="0.3">
      <c r="B35" s="87"/>
      <c r="C35" s="88"/>
      <c r="D35" s="88"/>
      <c r="E35" s="88"/>
      <c r="F35" s="88"/>
      <c r="G35" s="88"/>
      <c r="H35" s="88"/>
      <c r="I35" s="88"/>
      <c r="J35" s="89"/>
    </row>
    <row r="36" spans="2:10" ht="15" customHeight="1" x14ac:dyDescent="0.3">
      <c r="B36" s="87"/>
      <c r="C36" s="88"/>
      <c r="D36" s="88"/>
      <c r="E36" s="88"/>
      <c r="F36" s="88"/>
      <c r="G36" s="88"/>
      <c r="H36" s="88"/>
      <c r="I36" s="88"/>
      <c r="J36" s="89"/>
    </row>
    <row r="37" spans="2:10" ht="15" customHeight="1" x14ac:dyDescent="0.3">
      <c r="B37" s="87"/>
      <c r="C37" s="88"/>
      <c r="D37" s="88"/>
      <c r="E37" s="88"/>
      <c r="F37" s="88"/>
      <c r="G37" s="88"/>
      <c r="H37" s="88"/>
      <c r="I37" s="88"/>
      <c r="J37" s="89"/>
    </row>
    <row r="38" spans="2:10" ht="15" customHeight="1" x14ac:dyDescent="0.3">
      <c r="B38" s="87"/>
      <c r="C38" s="88"/>
      <c r="D38" s="88"/>
      <c r="E38" s="88"/>
      <c r="F38" s="88"/>
      <c r="G38" s="88"/>
      <c r="H38" s="88"/>
      <c r="I38" s="88"/>
      <c r="J38" s="89"/>
    </row>
    <row r="39" spans="2:10" ht="15" customHeight="1" x14ac:dyDescent="0.3">
      <c r="B39" s="87"/>
      <c r="C39" s="88"/>
      <c r="D39" s="88"/>
      <c r="E39" s="88"/>
      <c r="F39" s="88"/>
      <c r="G39" s="88"/>
      <c r="H39" s="88"/>
      <c r="I39" s="88"/>
      <c r="J39" s="89"/>
    </row>
    <row r="40" spans="2:10" ht="15" customHeight="1" x14ac:dyDescent="0.3">
      <c r="B40" s="87"/>
      <c r="C40" s="88"/>
      <c r="D40" s="88"/>
      <c r="E40" s="88"/>
      <c r="F40" s="88"/>
      <c r="G40" s="88"/>
      <c r="H40" s="88"/>
      <c r="I40" s="88"/>
      <c r="J40" s="89"/>
    </row>
    <row r="41" spans="2:10" ht="15" customHeight="1" x14ac:dyDescent="0.3">
      <c r="B41" s="87"/>
      <c r="C41" s="88"/>
      <c r="D41" s="88"/>
      <c r="E41" s="88"/>
      <c r="F41" s="88"/>
      <c r="G41" s="88"/>
      <c r="H41" s="88"/>
      <c r="I41" s="88"/>
      <c r="J41" s="89"/>
    </row>
    <row r="42" spans="2:10" ht="15" customHeight="1" x14ac:dyDescent="0.3">
      <c r="B42" s="87"/>
      <c r="C42" s="88"/>
      <c r="D42" s="88"/>
      <c r="E42" s="88"/>
      <c r="F42" s="88"/>
      <c r="G42" s="88"/>
      <c r="H42" s="88"/>
      <c r="I42" s="88"/>
      <c r="J42" s="89"/>
    </row>
    <row r="43" spans="2:10" ht="15" customHeight="1" x14ac:dyDescent="0.3">
      <c r="B43" s="87"/>
      <c r="C43" s="88"/>
      <c r="D43" s="88"/>
      <c r="E43" s="88"/>
      <c r="F43" s="88"/>
      <c r="G43" s="88"/>
      <c r="H43" s="88"/>
      <c r="I43" s="88"/>
      <c r="J43" s="89"/>
    </row>
    <row r="44" spans="2:10" ht="15" customHeight="1" x14ac:dyDescent="0.3">
      <c r="B44" s="87"/>
      <c r="C44" s="88"/>
      <c r="D44" s="88"/>
      <c r="E44" s="88"/>
      <c r="F44" s="88"/>
      <c r="G44" s="88"/>
      <c r="H44" s="88"/>
      <c r="I44" s="88"/>
      <c r="J44" s="89"/>
    </row>
    <row r="45" spans="2:10" ht="15" customHeight="1" x14ac:dyDescent="0.3">
      <c r="B45" s="87"/>
      <c r="C45" s="88"/>
      <c r="D45" s="88"/>
      <c r="E45" s="88"/>
      <c r="F45" s="88"/>
      <c r="G45" s="88"/>
      <c r="H45" s="88"/>
      <c r="I45" s="88"/>
      <c r="J45" s="89"/>
    </row>
    <row r="46" spans="2:10" ht="15" customHeight="1" x14ac:dyDescent="0.3">
      <c r="B46" s="87"/>
      <c r="C46" s="88"/>
      <c r="D46" s="88"/>
      <c r="E46" s="88"/>
      <c r="F46" s="88"/>
      <c r="G46" s="88"/>
      <c r="H46" s="88"/>
      <c r="I46" s="88"/>
      <c r="J46" s="89"/>
    </row>
    <row r="47" spans="2:10" ht="15" customHeight="1" x14ac:dyDescent="0.3">
      <c r="B47" s="87"/>
      <c r="C47" s="88"/>
      <c r="D47" s="88"/>
      <c r="E47" s="88"/>
      <c r="F47" s="88"/>
      <c r="G47" s="88"/>
      <c r="H47" s="88"/>
      <c r="I47" s="88"/>
      <c r="J47" s="89"/>
    </row>
    <row r="48" spans="2:10" ht="15" customHeight="1" x14ac:dyDescent="0.3">
      <c r="B48" s="87"/>
      <c r="C48" s="88"/>
      <c r="D48" s="88"/>
      <c r="E48" s="88"/>
      <c r="F48" s="88"/>
      <c r="G48" s="88"/>
      <c r="H48" s="88"/>
      <c r="I48" s="88"/>
      <c r="J48" s="89"/>
    </row>
    <row r="49" spans="2:10" ht="15" customHeight="1" x14ac:dyDescent="0.3">
      <c r="B49" s="87"/>
      <c r="C49" s="88"/>
      <c r="D49" s="88"/>
      <c r="E49" s="88"/>
      <c r="F49" s="88"/>
      <c r="G49" s="88"/>
      <c r="H49" s="88"/>
      <c r="I49" s="88"/>
      <c r="J49" s="89"/>
    </row>
    <row r="50" spans="2:10" ht="15" customHeight="1" x14ac:dyDescent="0.3">
      <c r="B50" s="87"/>
      <c r="C50" s="88"/>
      <c r="D50" s="88"/>
      <c r="E50" s="88"/>
      <c r="F50" s="88"/>
      <c r="G50" s="88"/>
      <c r="H50" s="88"/>
      <c r="I50" s="88"/>
      <c r="J50" s="89"/>
    </row>
    <row r="51" spans="2:10" ht="15" customHeight="1" x14ac:dyDescent="0.3">
      <c r="B51" s="87"/>
      <c r="C51" s="88"/>
      <c r="D51" s="88"/>
      <c r="E51" s="88"/>
      <c r="F51" s="88"/>
      <c r="G51" s="88"/>
      <c r="H51" s="88"/>
      <c r="I51" s="88"/>
      <c r="J51" s="89"/>
    </row>
    <row r="52" spans="2:10" ht="15" customHeight="1" x14ac:dyDescent="0.3">
      <c r="B52" s="87"/>
      <c r="C52" s="88"/>
      <c r="D52" s="88"/>
      <c r="E52" s="88"/>
      <c r="F52" s="88"/>
      <c r="G52" s="88"/>
      <c r="H52" s="88"/>
      <c r="I52" s="88"/>
      <c r="J52" s="89"/>
    </row>
    <row r="53" spans="2:10" ht="15" customHeight="1" x14ac:dyDescent="0.3">
      <c r="B53" s="87"/>
      <c r="C53" s="88"/>
      <c r="D53" s="88"/>
      <c r="E53" s="88"/>
      <c r="F53" s="88"/>
      <c r="G53" s="88"/>
      <c r="H53" s="88"/>
      <c r="I53" s="88"/>
      <c r="J53" s="89"/>
    </row>
    <row r="54" spans="2:10" ht="15" customHeight="1" thickBot="1" x14ac:dyDescent="0.35">
      <c r="B54" s="90"/>
      <c r="C54" s="91"/>
      <c r="D54" s="91"/>
      <c r="E54" s="91"/>
      <c r="F54" s="91"/>
      <c r="G54" s="91"/>
      <c r="H54" s="91"/>
      <c r="I54" s="91"/>
      <c r="J54" s="92"/>
    </row>
  </sheetData>
  <mergeCells count="2">
    <mergeCell ref="L2:L3"/>
    <mergeCell ref="B15:J30"/>
  </mergeCells>
  <hyperlinks>
    <hyperlink ref="L2" location="INDICE!A1" display="INDICE" xr:uid="{D4BCD1BD-C6AA-4184-8F47-DEC223CC0069}"/>
    <hyperlink ref="L2:L3" location="CONTENIDO!A1" display="Contenido" xr:uid="{7BEB0C03-DE13-4027-BC88-CBC68A4F96A5}"/>
  </hyperlinks>
  <printOptions horizontalCentered="1"/>
  <pageMargins left="0.70866141732283472" right="0.70866141732283472" top="0.74803149606299213" bottom="0.74803149606299213" header="0.31496062992125984" footer="0.31496062992125984"/>
  <pageSetup scale="61" orientation="landscape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A7CDB-C4B3-4FD6-8A79-5773CCAE1C7D}">
  <sheetPr>
    <tabColor rgb="FFF2DAB1"/>
    <pageSetUpPr fitToPage="1"/>
  </sheetPr>
  <dimension ref="A1:AD41"/>
  <sheetViews>
    <sheetView showGridLines="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A8" sqref="A8:XFD8"/>
    </sheetView>
  </sheetViews>
  <sheetFormatPr baseColWidth="10" defaultColWidth="11.453125" defaultRowHeight="14.5" x14ac:dyDescent="0.35"/>
  <cols>
    <col min="1" max="1" width="18.54296875" customWidth="1"/>
    <col min="2" max="4" width="8.453125" customWidth="1"/>
    <col min="5" max="5" width="1.1796875" customWidth="1"/>
    <col min="6" max="8" width="8.453125" customWidth="1"/>
    <col min="9" max="9" width="1.1796875" customWidth="1"/>
    <col min="10" max="12" width="8.453125" customWidth="1"/>
    <col min="13" max="13" width="1.453125" customWidth="1"/>
    <col min="14" max="16" width="8.453125" customWidth="1"/>
    <col min="17" max="17" width="1.1796875" customWidth="1"/>
    <col min="18" max="20" width="8.453125" customWidth="1"/>
    <col min="21" max="21" width="1.1796875" customWidth="1"/>
    <col min="22" max="24" width="8.453125" customWidth="1"/>
    <col min="25" max="25" width="1.1796875" customWidth="1"/>
    <col min="26" max="28" width="8.453125" customWidth="1"/>
  </cols>
  <sheetData>
    <row r="1" spans="1:30" x14ac:dyDescent="0.35">
      <c r="A1" s="230" t="s">
        <v>366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131"/>
      <c r="AD1" s="36"/>
    </row>
    <row r="2" spans="1:30" ht="14.5" customHeight="1" x14ac:dyDescent="0.35">
      <c r="A2" s="231" t="s">
        <v>367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C2" s="131"/>
      <c r="AD2" s="222" t="s">
        <v>1</v>
      </c>
    </row>
    <row r="3" spans="1:30" ht="14.5" customHeight="1" x14ac:dyDescent="0.35">
      <c r="A3" s="230" t="s">
        <v>266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C3" s="131"/>
      <c r="AD3" s="222"/>
    </row>
    <row r="4" spans="1:30" x14ac:dyDescent="0.35">
      <c r="A4" s="231" t="s">
        <v>267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36"/>
      <c r="AD4" s="36"/>
    </row>
    <row r="5" spans="1:30" x14ac:dyDescent="0.35">
      <c r="A5" s="13"/>
      <c r="B5" s="14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36"/>
      <c r="AD5" s="36"/>
    </row>
    <row r="6" spans="1:30" x14ac:dyDescent="0.35">
      <c r="A6" s="232" t="s">
        <v>268</v>
      </c>
      <c r="B6" s="229" t="s">
        <v>214</v>
      </c>
      <c r="C6" s="229"/>
      <c r="D6" s="229"/>
      <c r="E6" s="16"/>
      <c r="F6" s="229" t="s">
        <v>242</v>
      </c>
      <c r="G6" s="229"/>
      <c r="H6" s="229"/>
      <c r="I6" s="16"/>
      <c r="J6" s="229" t="s">
        <v>243</v>
      </c>
      <c r="K6" s="229"/>
      <c r="L6" s="229"/>
      <c r="M6" s="16"/>
      <c r="N6" s="229" t="s">
        <v>244</v>
      </c>
      <c r="O6" s="229"/>
      <c r="P6" s="229"/>
      <c r="Q6" s="16"/>
      <c r="R6" s="229" t="s">
        <v>246</v>
      </c>
      <c r="S6" s="229"/>
      <c r="T6" s="229"/>
      <c r="U6" s="16"/>
      <c r="V6" s="229" t="s">
        <v>247</v>
      </c>
      <c r="W6" s="229"/>
      <c r="X6" s="229"/>
      <c r="Y6" s="16"/>
      <c r="Z6" s="229" t="s">
        <v>248</v>
      </c>
      <c r="AA6" s="229"/>
      <c r="AB6" s="229"/>
      <c r="AC6" s="36"/>
      <c r="AD6" s="36"/>
    </row>
    <row r="7" spans="1:30" x14ac:dyDescent="0.35">
      <c r="A7" s="232"/>
      <c r="B7" s="17" t="s">
        <v>214</v>
      </c>
      <c r="C7" s="17" t="s">
        <v>269</v>
      </c>
      <c r="D7" s="17" t="s">
        <v>270</v>
      </c>
      <c r="E7" s="16"/>
      <c r="F7" s="17" t="s">
        <v>214</v>
      </c>
      <c r="G7" s="17" t="s">
        <v>269</v>
      </c>
      <c r="H7" s="17" t="s">
        <v>270</v>
      </c>
      <c r="I7" s="16"/>
      <c r="J7" s="17" t="s">
        <v>214</v>
      </c>
      <c r="K7" s="17" t="s">
        <v>269</v>
      </c>
      <c r="L7" s="17" t="s">
        <v>270</v>
      </c>
      <c r="M7" s="16"/>
      <c r="N7" s="17" t="s">
        <v>214</v>
      </c>
      <c r="O7" s="17" t="s">
        <v>269</v>
      </c>
      <c r="P7" s="17" t="s">
        <v>270</v>
      </c>
      <c r="Q7" s="16"/>
      <c r="R7" s="17" t="s">
        <v>214</v>
      </c>
      <c r="S7" s="17" t="s">
        <v>269</v>
      </c>
      <c r="T7" s="17" t="s">
        <v>270</v>
      </c>
      <c r="U7" s="16"/>
      <c r="V7" s="17" t="s">
        <v>214</v>
      </c>
      <c r="W7" s="17" t="s">
        <v>269</v>
      </c>
      <c r="X7" s="17" t="s">
        <v>270</v>
      </c>
      <c r="Y7" s="16"/>
      <c r="Z7" s="17" t="s">
        <v>214</v>
      </c>
      <c r="AA7" s="17" t="s">
        <v>269</v>
      </c>
      <c r="AB7" s="17" t="s">
        <v>270</v>
      </c>
      <c r="AC7" s="36"/>
      <c r="AD7" s="36"/>
    </row>
    <row r="8" spans="1:30" x14ac:dyDescent="0.35">
      <c r="A8" s="197" t="s">
        <v>231</v>
      </c>
      <c r="B8" s="198"/>
      <c r="C8" s="198"/>
      <c r="D8" s="198"/>
      <c r="E8" s="198"/>
      <c r="F8" s="198"/>
      <c r="G8" s="198"/>
      <c r="H8" s="198"/>
      <c r="I8" s="198"/>
      <c r="J8" s="198"/>
      <c r="K8" s="198"/>
      <c r="L8" s="198"/>
      <c r="M8" s="198"/>
      <c r="N8" s="198"/>
      <c r="O8" s="198"/>
      <c r="P8" s="198"/>
      <c r="Q8" s="198"/>
      <c r="R8" s="198"/>
      <c r="S8" s="198"/>
      <c r="T8" s="198"/>
      <c r="U8" s="198"/>
      <c r="V8" s="198"/>
      <c r="W8" s="198"/>
      <c r="X8" s="198"/>
      <c r="Y8" s="198"/>
      <c r="Z8" s="198"/>
      <c r="AA8" s="198"/>
      <c r="AB8" s="198"/>
    </row>
    <row r="9" spans="1:30" x14ac:dyDescent="0.35">
      <c r="A9" s="18" t="s">
        <v>232</v>
      </c>
      <c r="B9" s="65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</row>
    <row r="10" spans="1:30" s="22" customFormat="1" x14ac:dyDescent="0.35">
      <c r="A10" s="118" t="s">
        <v>214</v>
      </c>
      <c r="B10" s="101">
        <f>SUM(B11:B13)</f>
        <v>95934</v>
      </c>
      <c r="C10" s="101">
        <f t="shared" ref="C10:AB10" si="0">SUM(C11:C13)</f>
        <v>47383</v>
      </c>
      <c r="D10" s="101">
        <f t="shared" si="0"/>
        <v>48551</v>
      </c>
      <c r="E10" s="101"/>
      <c r="F10" s="101">
        <f t="shared" si="0"/>
        <v>17215</v>
      </c>
      <c r="G10" s="101">
        <f t="shared" si="0"/>
        <v>8758</v>
      </c>
      <c r="H10" s="101">
        <f t="shared" si="0"/>
        <v>8457</v>
      </c>
      <c r="I10" s="101"/>
      <c r="J10" s="101">
        <f t="shared" si="0"/>
        <v>15990</v>
      </c>
      <c r="K10" s="101">
        <f t="shared" si="0"/>
        <v>8118</v>
      </c>
      <c r="L10" s="101">
        <f t="shared" si="0"/>
        <v>7872</v>
      </c>
      <c r="M10" s="101"/>
      <c r="N10" s="101">
        <f t="shared" si="0"/>
        <v>15600</v>
      </c>
      <c r="O10" s="101">
        <f t="shared" si="0"/>
        <v>7764</v>
      </c>
      <c r="P10" s="101">
        <f t="shared" si="0"/>
        <v>7836</v>
      </c>
      <c r="Q10" s="101"/>
      <c r="R10" s="101">
        <f t="shared" si="0"/>
        <v>17257</v>
      </c>
      <c r="S10" s="101">
        <f t="shared" si="0"/>
        <v>8368</v>
      </c>
      <c r="T10" s="101">
        <f t="shared" si="0"/>
        <v>8889</v>
      </c>
      <c r="U10" s="101"/>
      <c r="V10" s="101">
        <f t="shared" si="0"/>
        <v>15054</v>
      </c>
      <c r="W10" s="101">
        <f t="shared" si="0"/>
        <v>7265</v>
      </c>
      <c r="X10" s="101">
        <f t="shared" si="0"/>
        <v>7789</v>
      </c>
      <c r="Y10" s="101"/>
      <c r="Z10" s="101">
        <f t="shared" si="0"/>
        <v>14818</v>
      </c>
      <c r="AA10" s="101">
        <f t="shared" si="0"/>
        <v>7110</v>
      </c>
      <c r="AB10" s="101">
        <f t="shared" si="0"/>
        <v>7708</v>
      </c>
    </row>
    <row r="11" spans="1:30" x14ac:dyDescent="0.35">
      <c r="A11" s="119" t="s">
        <v>271</v>
      </c>
      <c r="B11" s="102">
        <f t="shared" ref="B11:D12" si="1">+F11+J11+N11+R11+V11+Z11</f>
        <v>92941</v>
      </c>
      <c r="C11" s="102">
        <f t="shared" si="1"/>
        <v>45615</v>
      </c>
      <c r="D11" s="102">
        <f t="shared" si="1"/>
        <v>47326</v>
      </c>
      <c r="E11" s="102"/>
      <c r="F11" s="102">
        <v>16748</v>
      </c>
      <c r="G11" s="102">
        <v>8478</v>
      </c>
      <c r="H11" s="102">
        <v>8270</v>
      </c>
      <c r="I11" s="102"/>
      <c r="J11" s="102">
        <v>15550</v>
      </c>
      <c r="K11" s="102">
        <v>7850</v>
      </c>
      <c r="L11" s="102">
        <v>7700</v>
      </c>
      <c r="M11" s="102"/>
      <c r="N11" s="102">
        <v>15200</v>
      </c>
      <c r="O11" s="102">
        <v>7523</v>
      </c>
      <c r="P11" s="102">
        <v>7677</v>
      </c>
      <c r="Q11" s="102"/>
      <c r="R11" s="102">
        <v>16730</v>
      </c>
      <c r="S11" s="102">
        <v>8039</v>
      </c>
      <c r="T11" s="102">
        <v>8691</v>
      </c>
      <c r="U11" s="102"/>
      <c r="V11" s="102">
        <v>14474</v>
      </c>
      <c r="W11" s="102">
        <v>6950</v>
      </c>
      <c r="X11" s="102">
        <v>7524</v>
      </c>
      <c r="Y11" s="102"/>
      <c r="Z11" s="102">
        <v>14239</v>
      </c>
      <c r="AA11" s="102">
        <v>6775</v>
      </c>
      <c r="AB11" s="102">
        <v>7464</v>
      </c>
    </row>
    <row r="12" spans="1:30" x14ac:dyDescent="0.35">
      <c r="A12" s="119" t="s">
        <v>272</v>
      </c>
      <c r="B12" s="102">
        <f t="shared" si="1"/>
        <v>816</v>
      </c>
      <c r="C12" s="102">
        <f t="shared" si="1"/>
        <v>460</v>
      </c>
      <c r="D12" s="102">
        <f t="shared" si="1"/>
        <v>356</v>
      </c>
      <c r="E12" s="102"/>
      <c r="F12" s="102">
        <v>185</v>
      </c>
      <c r="G12" s="102">
        <v>104</v>
      </c>
      <c r="H12" s="102">
        <v>81</v>
      </c>
      <c r="I12" s="102"/>
      <c r="J12" s="102">
        <v>138</v>
      </c>
      <c r="K12" s="102">
        <v>82</v>
      </c>
      <c r="L12" s="102">
        <v>56</v>
      </c>
      <c r="M12" s="102"/>
      <c r="N12" s="102">
        <v>118</v>
      </c>
      <c r="O12" s="102">
        <v>57</v>
      </c>
      <c r="P12" s="102">
        <v>61</v>
      </c>
      <c r="Q12" s="102"/>
      <c r="R12" s="102">
        <v>145</v>
      </c>
      <c r="S12" s="102">
        <v>89</v>
      </c>
      <c r="T12" s="102">
        <v>56</v>
      </c>
      <c r="U12" s="102"/>
      <c r="V12" s="102">
        <v>125</v>
      </c>
      <c r="W12" s="102">
        <v>67</v>
      </c>
      <c r="X12" s="102">
        <v>58</v>
      </c>
      <c r="Y12" s="102"/>
      <c r="Z12" s="102">
        <v>105</v>
      </c>
      <c r="AA12" s="102">
        <v>61</v>
      </c>
      <c r="AB12" s="102">
        <v>44</v>
      </c>
    </row>
    <row r="13" spans="1:30" x14ac:dyDescent="0.35">
      <c r="A13" s="119" t="s">
        <v>273</v>
      </c>
      <c r="B13" s="102">
        <f t="shared" ref="B13:B21" si="2">+F13+J13+N13+R13+V13+Z13</f>
        <v>2177</v>
      </c>
      <c r="C13" s="102">
        <f t="shared" ref="C13:C21" si="3">+G13+K13+O13+S13+W13+AA13</f>
        <v>1308</v>
      </c>
      <c r="D13" s="102">
        <f t="shared" ref="D13:D21" si="4">+H13+L13+P13+T13+X13+AB13</f>
        <v>869</v>
      </c>
      <c r="E13" s="102"/>
      <c r="F13" s="102">
        <v>282</v>
      </c>
      <c r="G13" s="102">
        <v>176</v>
      </c>
      <c r="H13" s="102">
        <v>106</v>
      </c>
      <c r="I13" s="102"/>
      <c r="J13" s="102">
        <v>302</v>
      </c>
      <c r="K13" s="102">
        <v>186</v>
      </c>
      <c r="L13" s="102">
        <v>116</v>
      </c>
      <c r="M13" s="102"/>
      <c r="N13" s="102">
        <v>282</v>
      </c>
      <c r="O13" s="102">
        <v>184</v>
      </c>
      <c r="P13" s="102">
        <v>98</v>
      </c>
      <c r="Q13" s="102"/>
      <c r="R13" s="102">
        <v>382</v>
      </c>
      <c r="S13" s="102">
        <v>240</v>
      </c>
      <c r="T13" s="102">
        <v>142</v>
      </c>
      <c r="U13" s="102"/>
      <c r="V13" s="102">
        <v>455</v>
      </c>
      <c r="W13" s="102">
        <v>248</v>
      </c>
      <c r="X13" s="102">
        <v>207</v>
      </c>
      <c r="Y13" s="102"/>
      <c r="Z13" s="102">
        <v>474</v>
      </c>
      <c r="AA13" s="102">
        <v>274</v>
      </c>
      <c r="AB13" s="102">
        <v>200</v>
      </c>
    </row>
    <row r="14" spans="1:30" x14ac:dyDescent="0.35">
      <c r="A14" s="18" t="s">
        <v>274</v>
      </c>
      <c r="B14" s="102"/>
      <c r="C14" s="102"/>
      <c r="D14" s="102"/>
      <c r="E14" s="102"/>
      <c r="F14" s="102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</row>
    <row r="15" spans="1:30" s="22" customFormat="1" x14ac:dyDescent="0.35">
      <c r="A15" s="118" t="s">
        <v>214</v>
      </c>
      <c r="B15" s="101">
        <f>SUM(B16:B18)</f>
        <v>64841</v>
      </c>
      <c r="C15" s="101">
        <f t="shared" ref="C15:AB15" si="5">SUM(C16:C18)</f>
        <v>31869</v>
      </c>
      <c r="D15" s="101">
        <f t="shared" si="5"/>
        <v>32972</v>
      </c>
      <c r="E15" s="101"/>
      <c r="F15" s="101">
        <f t="shared" si="5"/>
        <v>10753</v>
      </c>
      <c r="G15" s="101">
        <f t="shared" si="5"/>
        <v>5494</v>
      </c>
      <c r="H15" s="101">
        <f t="shared" si="5"/>
        <v>5259</v>
      </c>
      <c r="I15" s="101"/>
      <c r="J15" s="101">
        <f t="shared" si="5"/>
        <v>9971</v>
      </c>
      <c r="K15" s="101">
        <f t="shared" si="5"/>
        <v>5104</v>
      </c>
      <c r="L15" s="101">
        <f t="shared" si="5"/>
        <v>4867</v>
      </c>
      <c r="M15" s="101"/>
      <c r="N15" s="101">
        <f t="shared" si="5"/>
        <v>9799</v>
      </c>
      <c r="O15" s="101">
        <f t="shared" si="5"/>
        <v>4868</v>
      </c>
      <c r="P15" s="101">
        <f t="shared" si="5"/>
        <v>4931</v>
      </c>
      <c r="Q15" s="101"/>
      <c r="R15" s="101">
        <f t="shared" si="5"/>
        <v>12405</v>
      </c>
      <c r="S15" s="101">
        <f t="shared" si="5"/>
        <v>6012</v>
      </c>
      <c r="T15" s="101">
        <f t="shared" si="5"/>
        <v>6393</v>
      </c>
      <c r="U15" s="101"/>
      <c r="V15" s="101">
        <f t="shared" si="5"/>
        <v>11022</v>
      </c>
      <c r="W15" s="101">
        <f t="shared" si="5"/>
        <v>5230</v>
      </c>
      <c r="X15" s="101">
        <f t="shared" si="5"/>
        <v>5792</v>
      </c>
      <c r="Y15" s="101"/>
      <c r="Z15" s="101">
        <f t="shared" si="5"/>
        <v>10891</v>
      </c>
      <c r="AA15" s="101">
        <f t="shared" si="5"/>
        <v>5161</v>
      </c>
      <c r="AB15" s="101">
        <f t="shared" si="5"/>
        <v>5730</v>
      </c>
    </row>
    <row r="16" spans="1:30" x14ac:dyDescent="0.35">
      <c r="A16" s="119" t="s">
        <v>271</v>
      </c>
      <c r="B16" s="102">
        <f t="shared" si="2"/>
        <v>61848</v>
      </c>
      <c r="C16" s="102">
        <f t="shared" si="3"/>
        <v>30101</v>
      </c>
      <c r="D16" s="102">
        <f t="shared" si="4"/>
        <v>31747</v>
      </c>
      <c r="E16" s="102"/>
      <c r="F16" s="102">
        <v>10286</v>
      </c>
      <c r="G16" s="102">
        <v>5214</v>
      </c>
      <c r="H16" s="102">
        <v>5072</v>
      </c>
      <c r="I16" s="102"/>
      <c r="J16" s="102">
        <v>9531</v>
      </c>
      <c r="K16" s="102">
        <v>4836</v>
      </c>
      <c r="L16" s="102">
        <v>4695</v>
      </c>
      <c r="M16" s="102"/>
      <c r="N16" s="102">
        <v>9399</v>
      </c>
      <c r="O16" s="102">
        <v>4627</v>
      </c>
      <c r="P16" s="102">
        <v>4772</v>
      </c>
      <c r="Q16" s="102"/>
      <c r="R16" s="102">
        <v>11878</v>
      </c>
      <c r="S16" s="102">
        <v>5683</v>
      </c>
      <c r="T16" s="102">
        <v>6195</v>
      </c>
      <c r="U16" s="102"/>
      <c r="V16" s="102">
        <v>10442</v>
      </c>
      <c r="W16" s="102">
        <v>4915</v>
      </c>
      <c r="X16" s="102">
        <v>5527</v>
      </c>
      <c r="Y16" s="102"/>
      <c r="Z16" s="102">
        <v>10312</v>
      </c>
      <c r="AA16" s="102">
        <v>4826</v>
      </c>
      <c r="AB16" s="102">
        <v>5486</v>
      </c>
    </row>
    <row r="17" spans="1:28" x14ac:dyDescent="0.35">
      <c r="A17" s="119" t="s">
        <v>272</v>
      </c>
      <c r="B17" s="102">
        <f t="shared" si="2"/>
        <v>816</v>
      </c>
      <c r="C17" s="102">
        <f t="shared" si="3"/>
        <v>460</v>
      </c>
      <c r="D17" s="102">
        <f t="shared" si="4"/>
        <v>356</v>
      </c>
      <c r="E17" s="102"/>
      <c r="F17" s="102">
        <v>185</v>
      </c>
      <c r="G17" s="102">
        <v>104</v>
      </c>
      <c r="H17" s="102">
        <v>81</v>
      </c>
      <c r="I17" s="102"/>
      <c r="J17" s="102">
        <v>138</v>
      </c>
      <c r="K17" s="102">
        <v>82</v>
      </c>
      <c r="L17" s="102">
        <v>56</v>
      </c>
      <c r="M17" s="102"/>
      <c r="N17" s="102">
        <v>118</v>
      </c>
      <c r="O17" s="102">
        <v>57</v>
      </c>
      <c r="P17" s="102">
        <v>61</v>
      </c>
      <c r="Q17" s="102"/>
      <c r="R17" s="102">
        <v>145</v>
      </c>
      <c r="S17" s="102">
        <v>89</v>
      </c>
      <c r="T17" s="102">
        <v>56</v>
      </c>
      <c r="U17" s="102"/>
      <c r="V17" s="102">
        <v>125</v>
      </c>
      <c r="W17" s="102">
        <v>67</v>
      </c>
      <c r="X17" s="102">
        <v>58</v>
      </c>
      <c r="Y17" s="102"/>
      <c r="Z17" s="102">
        <v>105</v>
      </c>
      <c r="AA17" s="102">
        <v>61</v>
      </c>
      <c r="AB17" s="102">
        <v>44</v>
      </c>
    </row>
    <row r="18" spans="1:28" x14ac:dyDescent="0.35">
      <c r="A18" s="119" t="s">
        <v>273</v>
      </c>
      <c r="B18" s="102">
        <f t="shared" si="2"/>
        <v>2177</v>
      </c>
      <c r="C18" s="102">
        <f t="shared" si="3"/>
        <v>1308</v>
      </c>
      <c r="D18" s="102">
        <f t="shared" si="4"/>
        <v>869</v>
      </c>
      <c r="E18" s="102"/>
      <c r="F18" s="102">
        <v>282</v>
      </c>
      <c r="G18" s="102">
        <v>176</v>
      </c>
      <c r="H18" s="102">
        <v>106</v>
      </c>
      <c r="I18" s="102"/>
      <c r="J18" s="102">
        <v>302</v>
      </c>
      <c r="K18" s="102">
        <v>186</v>
      </c>
      <c r="L18" s="102">
        <v>116</v>
      </c>
      <c r="M18" s="102"/>
      <c r="N18" s="102">
        <v>282</v>
      </c>
      <c r="O18" s="102">
        <v>184</v>
      </c>
      <c r="P18" s="102">
        <v>98</v>
      </c>
      <c r="Q18" s="102"/>
      <c r="R18" s="102">
        <v>382</v>
      </c>
      <c r="S18" s="102">
        <v>240</v>
      </c>
      <c r="T18" s="102">
        <v>142</v>
      </c>
      <c r="U18" s="102"/>
      <c r="V18" s="102">
        <v>455</v>
      </c>
      <c r="W18" s="102">
        <v>248</v>
      </c>
      <c r="X18" s="102">
        <v>207</v>
      </c>
      <c r="Y18" s="102"/>
      <c r="Z18" s="102">
        <v>474</v>
      </c>
      <c r="AA18" s="102">
        <v>274</v>
      </c>
      <c r="AB18" s="102">
        <v>200</v>
      </c>
    </row>
    <row r="19" spans="1:28" x14ac:dyDescent="0.35">
      <c r="A19" s="18" t="s">
        <v>275</v>
      </c>
      <c r="B19" s="102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</row>
    <row r="20" spans="1:28" s="22" customFormat="1" x14ac:dyDescent="0.35">
      <c r="A20" s="120" t="s">
        <v>214</v>
      </c>
      <c r="B20" s="101">
        <f>SUM(B21:B23)</f>
        <v>31093</v>
      </c>
      <c r="C20" s="101">
        <f t="shared" ref="C20:AB20" si="6">SUM(C21:C23)</f>
        <v>15514</v>
      </c>
      <c r="D20" s="101">
        <f t="shared" si="6"/>
        <v>15579</v>
      </c>
      <c r="E20" s="101"/>
      <c r="F20" s="101">
        <f t="shared" si="6"/>
        <v>6462</v>
      </c>
      <c r="G20" s="101">
        <f t="shared" si="6"/>
        <v>3264</v>
      </c>
      <c r="H20" s="101">
        <f t="shared" si="6"/>
        <v>3198</v>
      </c>
      <c r="I20" s="101"/>
      <c r="J20" s="101">
        <f t="shared" si="6"/>
        <v>6019</v>
      </c>
      <c r="K20" s="101">
        <f t="shared" si="6"/>
        <v>3014</v>
      </c>
      <c r="L20" s="101">
        <f t="shared" si="6"/>
        <v>3005</v>
      </c>
      <c r="M20" s="101"/>
      <c r="N20" s="101">
        <f t="shared" si="6"/>
        <v>5801</v>
      </c>
      <c r="O20" s="101">
        <f t="shared" si="6"/>
        <v>2896</v>
      </c>
      <c r="P20" s="101">
        <f t="shared" si="6"/>
        <v>2905</v>
      </c>
      <c r="Q20" s="101"/>
      <c r="R20" s="101">
        <f t="shared" si="6"/>
        <v>4852</v>
      </c>
      <c r="S20" s="101">
        <f t="shared" si="6"/>
        <v>2356</v>
      </c>
      <c r="T20" s="101">
        <f t="shared" si="6"/>
        <v>2496</v>
      </c>
      <c r="U20" s="101"/>
      <c r="V20" s="101">
        <f t="shared" si="6"/>
        <v>4032</v>
      </c>
      <c r="W20" s="101">
        <f t="shared" si="6"/>
        <v>2035</v>
      </c>
      <c r="X20" s="101">
        <f t="shared" si="6"/>
        <v>1997</v>
      </c>
      <c r="Y20" s="101"/>
      <c r="Z20" s="101">
        <f t="shared" si="6"/>
        <v>3927</v>
      </c>
      <c r="AA20" s="101">
        <f t="shared" si="6"/>
        <v>1949</v>
      </c>
      <c r="AB20" s="101">
        <f t="shared" si="6"/>
        <v>1978</v>
      </c>
    </row>
    <row r="21" spans="1:28" x14ac:dyDescent="0.35">
      <c r="A21" s="119" t="s">
        <v>271</v>
      </c>
      <c r="B21" s="102">
        <f t="shared" si="2"/>
        <v>31093</v>
      </c>
      <c r="C21" s="102">
        <f t="shared" si="3"/>
        <v>15514</v>
      </c>
      <c r="D21" s="102">
        <f t="shared" si="4"/>
        <v>15579</v>
      </c>
      <c r="E21" s="102"/>
      <c r="F21" s="102">
        <v>6462</v>
      </c>
      <c r="G21" s="102">
        <v>3264</v>
      </c>
      <c r="H21" s="102">
        <v>3198</v>
      </c>
      <c r="I21" s="102"/>
      <c r="J21" s="102">
        <v>6019</v>
      </c>
      <c r="K21" s="102">
        <v>3014</v>
      </c>
      <c r="L21" s="102">
        <v>3005</v>
      </c>
      <c r="M21" s="102"/>
      <c r="N21" s="102">
        <v>5801</v>
      </c>
      <c r="O21" s="102">
        <v>2896</v>
      </c>
      <c r="P21" s="102">
        <v>2905</v>
      </c>
      <c r="Q21" s="102"/>
      <c r="R21" s="102">
        <v>4852</v>
      </c>
      <c r="S21" s="102">
        <v>2356</v>
      </c>
      <c r="T21" s="102">
        <v>2496</v>
      </c>
      <c r="U21" s="102"/>
      <c r="V21" s="102">
        <v>4032</v>
      </c>
      <c r="W21" s="102">
        <v>2035</v>
      </c>
      <c r="X21" s="102">
        <v>1997</v>
      </c>
      <c r="Y21" s="102"/>
      <c r="Z21" s="102">
        <v>3927</v>
      </c>
      <c r="AA21" s="102">
        <v>1949</v>
      </c>
      <c r="AB21" s="102">
        <v>1978</v>
      </c>
    </row>
    <row r="22" spans="1:28" x14ac:dyDescent="0.35">
      <c r="A22" s="119" t="s">
        <v>272</v>
      </c>
      <c r="B22" s="102" t="s">
        <v>276</v>
      </c>
      <c r="C22" s="102" t="s">
        <v>276</v>
      </c>
      <c r="D22" s="102" t="s">
        <v>276</v>
      </c>
      <c r="E22" s="102"/>
      <c r="F22" s="102" t="s">
        <v>276</v>
      </c>
      <c r="G22" s="102" t="s">
        <v>276</v>
      </c>
      <c r="H22" s="102" t="s">
        <v>276</v>
      </c>
      <c r="I22" s="102"/>
      <c r="J22" s="102" t="s">
        <v>276</v>
      </c>
      <c r="K22" s="102" t="s">
        <v>276</v>
      </c>
      <c r="L22" s="102" t="s">
        <v>276</v>
      </c>
      <c r="M22" s="102"/>
      <c r="N22" s="102" t="s">
        <v>276</v>
      </c>
      <c r="O22" s="102" t="s">
        <v>276</v>
      </c>
      <c r="P22" s="102" t="s">
        <v>276</v>
      </c>
      <c r="Q22" s="102"/>
      <c r="R22" s="102" t="s">
        <v>276</v>
      </c>
      <c r="S22" s="102" t="s">
        <v>276</v>
      </c>
      <c r="T22" s="102" t="s">
        <v>276</v>
      </c>
      <c r="U22" s="102"/>
      <c r="V22" s="102" t="s">
        <v>276</v>
      </c>
      <c r="W22" s="102" t="s">
        <v>276</v>
      </c>
      <c r="X22" s="102" t="s">
        <v>276</v>
      </c>
      <c r="Y22" s="102"/>
      <c r="Z22" s="102" t="s">
        <v>276</v>
      </c>
      <c r="AA22" s="102" t="s">
        <v>276</v>
      </c>
      <c r="AB22" s="102" t="s">
        <v>276</v>
      </c>
    </row>
    <row r="23" spans="1:28" x14ac:dyDescent="0.35">
      <c r="A23" s="119" t="s">
        <v>273</v>
      </c>
      <c r="B23" s="102" t="s">
        <v>276</v>
      </c>
      <c r="C23" s="102" t="s">
        <v>276</v>
      </c>
      <c r="D23" s="102" t="s">
        <v>276</v>
      </c>
      <c r="E23" s="102"/>
      <c r="F23" s="102" t="s">
        <v>276</v>
      </c>
      <c r="G23" s="102" t="s">
        <v>276</v>
      </c>
      <c r="H23" s="102" t="s">
        <v>276</v>
      </c>
      <c r="I23" s="102"/>
      <c r="J23" s="102" t="s">
        <v>276</v>
      </c>
      <c r="K23" s="102" t="s">
        <v>276</v>
      </c>
      <c r="L23" s="102" t="s">
        <v>276</v>
      </c>
      <c r="M23" s="102"/>
      <c r="N23" s="102" t="s">
        <v>276</v>
      </c>
      <c r="O23" s="102" t="s">
        <v>276</v>
      </c>
      <c r="P23" s="102" t="s">
        <v>276</v>
      </c>
      <c r="Q23" s="102"/>
      <c r="R23" s="102" t="s">
        <v>276</v>
      </c>
      <c r="S23" s="102" t="s">
        <v>276</v>
      </c>
      <c r="T23" s="102" t="s">
        <v>276</v>
      </c>
      <c r="U23" s="102"/>
      <c r="V23" s="102" t="s">
        <v>276</v>
      </c>
      <c r="W23" s="102" t="s">
        <v>276</v>
      </c>
      <c r="X23" s="102" t="s">
        <v>276</v>
      </c>
      <c r="Y23" s="102"/>
      <c r="Z23" s="102" t="s">
        <v>276</v>
      </c>
      <c r="AA23" s="102" t="s">
        <v>276</v>
      </c>
      <c r="AB23" s="102" t="s">
        <v>276</v>
      </c>
    </row>
    <row r="24" spans="1:28" x14ac:dyDescent="0.35">
      <c r="A24" s="119"/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  <c r="AA24" s="102"/>
      <c r="AB24" s="102"/>
    </row>
    <row r="25" spans="1:28" x14ac:dyDescent="0.35">
      <c r="A25" s="197" t="s">
        <v>237</v>
      </c>
      <c r="B25" s="198"/>
      <c r="C25" s="198"/>
      <c r="D25" s="198"/>
      <c r="E25" s="198"/>
      <c r="F25" s="198"/>
      <c r="G25" s="198"/>
      <c r="H25" s="198"/>
      <c r="I25" s="198"/>
      <c r="J25" s="198"/>
      <c r="K25" s="198"/>
      <c r="L25" s="198"/>
      <c r="M25" s="198"/>
      <c r="N25" s="198"/>
      <c r="O25" s="198"/>
      <c r="P25" s="198"/>
      <c r="Q25" s="198"/>
      <c r="R25" s="198"/>
      <c r="S25" s="198"/>
      <c r="T25" s="198"/>
      <c r="U25" s="198"/>
      <c r="V25" s="198"/>
      <c r="W25" s="198"/>
      <c r="X25" s="198"/>
      <c r="Y25" s="198"/>
      <c r="Z25" s="198"/>
      <c r="AA25" s="198"/>
      <c r="AB25" s="198"/>
    </row>
    <row r="26" spans="1:28" x14ac:dyDescent="0.35">
      <c r="A26" s="18" t="s">
        <v>232</v>
      </c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</row>
    <row r="27" spans="1:28" s="22" customFormat="1" x14ac:dyDescent="0.35">
      <c r="A27" s="118" t="s">
        <v>214</v>
      </c>
      <c r="B27" s="75">
        <v>93.341895560290723</v>
      </c>
      <c r="C27" s="75">
        <v>92.045145499048147</v>
      </c>
      <c r="D27" s="75">
        <v>94.64317043217217</v>
      </c>
      <c r="E27" s="75"/>
      <c r="F27" s="75">
        <v>92.261107240473763</v>
      </c>
      <c r="G27" s="75">
        <v>90.578136311924709</v>
      </c>
      <c r="H27" s="75">
        <v>94.07119021134595</v>
      </c>
      <c r="I27" s="75"/>
      <c r="J27" s="75">
        <v>91.392318244170099</v>
      </c>
      <c r="K27" s="75">
        <v>90.521855486173067</v>
      </c>
      <c r="L27" s="75">
        <v>92.307692307692307</v>
      </c>
      <c r="M27" s="75"/>
      <c r="N27" s="75">
        <v>93.284697721700653</v>
      </c>
      <c r="O27" s="75">
        <v>91.849047675381527</v>
      </c>
      <c r="P27" s="75">
        <v>94.752116082224916</v>
      </c>
      <c r="Q27" s="75"/>
      <c r="R27" s="75">
        <v>91.831630481055768</v>
      </c>
      <c r="S27" s="75">
        <v>90.230752641794268</v>
      </c>
      <c r="T27" s="75">
        <v>93.391468795965537</v>
      </c>
      <c r="U27" s="75"/>
      <c r="V27" s="75">
        <v>94.140454005378032</v>
      </c>
      <c r="W27" s="75">
        <v>93.069433768895721</v>
      </c>
      <c r="X27" s="75">
        <v>95.161881490531471</v>
      </c>
      <c r="Y27" s="75"/>
      <c r="Z27" s="75">
        <v>98.028578989150574</v>
      </c>
      <c r="AA27" s="75">
        <v>97.290640394088669</v>
      </c>
      <c r="AB27" s="75">
        <v>98.719262295081961</v>
      </c>
    </row>
    <row r="28" spans="1:28" x14ac:dyDescent="0.35">
      <c r="A28" s="119" t="s">
        <v>271</v>
      </c>
      <c r="B28" s="63">
        <v>93.462520866434701</v>
      </c>
      <c r="C28" s="63">
        <v>92.164548522013206</v>
      </c>
      <c r="D28" s="63">
        <v>94.74864361648882</v>
      </c>
      <c r="E28" s="63"/>
      <c r="F28" s="63">
        <v>92.290736760897119</v>
      </c>
      <c r="G28" s="63">
        <v>90.702899325986948</v>
      </c>
      <c r="H28" s="63">
        <v>93.977272727272734</v>
      </c>
      <c r="I28" s="63"/>
      <c r="J28" s="63">
        <v>91.30409253713816</v>
      </c>
      <c r="K28" s="63">
        <v>90.427370118649932</v>
      </c>
      <c r="L28" s="63">
        <v>92.215568862275461</v>
      </c>
      <c r="M28" s="63"/>
      <c r="N28" s="63">
        <v>93.211504261973388</v>
      </c>
      <c r="O28" s="63">
        <v>91.721531333821019</v>
      </c>
      <c r="P28" s="63">
        <v>94.71930906847625</v>
      </c>
      <c r="Q28" s="63"/>
      <c r="R28" s="63">
        <v>92.487146884847149</v>
      </c>
      <c r="S28" s="63">
        <v>90.836158192090394</v>
      </c>
      <c r="T28" s="63">
        <v>94.068622145253812</v>
      </c>
      <c r="U28" s="63"/>
      <c r="V28" s="63">
        <v>94.354628422425037</v>
      </c>
      <c r="W28" s="63">
        <v>93.313641245972065</v>
      </c>
      <c r="X28" s="63">
        <v>95.337050177394829</v>
      </c>
      <c r="Y28" s="63"/>
      <c r="Z28" s="63">
        <v>98.010737885462547</v>
      </c>
      <c r="AA28" s="63">
        <v>97.272074659009334</v>
      </c>
      <c r="AB28" s="63">
        <v>98.690995636652119</v>
      </c>
    </row>
    <row r="29" spans="1:28" x14ac:dyDescent="0.35">
      <c r="A29" s="119" t="s">
        <v>272</v>
      </c>
      <c r="B29" s="63">
        <v>97.491039426523301</v>
      </c>
      <c r="C29" s="63">
        <v>96.84210526315789</v>
      </c>
      <c r="D29" s="63">
        <v>98.342541436464089</v>
      </c>
      <c r="E29" s="63"/>
      <c r="F29" s="63">
        <v>97.883597883597886</v>
      </c>
      <c r="G29" s="63">
        <v>98.113207547169807</v>
      </c>
      <c r="H29" s="63">
        <v>97.590361445783131</v>
      </c>
      <c r="I29" s="63"/>
      <c r="J29" s="63">
        <v>95.172413793103445</v>
      </c>
      <c r="K29" s="63">
        <v>94.252873563218387</v>
      </c>
      <c r="L29" s="63">
        <v>96.551724137931032</v>
      </c>
      <c r="M29" s="63"/>
      <c r="N29" s="63">
        <v>97.52066115702479</v>
      </c>
      <c r="O29" s="63">
        <v>96.610169491525426</v>
      </c>
      <c r="P29" s="63">
        <v>98.387096774193552</v>
      </c>
      <c r="Q29" s="63"/>
      <c r="R29" s="63">
        <v>96.666666666666671</v>
      </c>
      <c r="S29" s="63">
        <v>94.680851063829792</v>
      </c>
      <c r="T29" s="63">
        <v>100</v>
      </c>
      <c r="U29" s="63"/>
      <c r="V29" s="63">
        <v>98.425196850393704</v>
      </c>
      <c r="W29" s="63">
        <v>98.529411764705884</v>
      </c>
      <c r="X29" s="63">
        <v>98.305084745762713</v>
      </c>
      <c r="Y29" s="63"/>
      <c r="Z29" s="63">
        <v>100</v>
      </c>
      <c r="AA29" s="63">
        <v>100</v>
      </c>
      <c r="AB29" s="63">
        <v>100</v>
      </c>
    </row>
    <row r="30" spans="1:28" x14ac:dyDescent="0.35">
      <c r="A30" s="119" t="s">
        <v>273</v>
      </c>
      <c r="B30" s="63">
        <v>87.149719775820657</v>
      </c>
      <c r="C30" s="63">
        <v>86.622516556291401</v>
      </c>
      <c r="D30" s="63">
        <v>87.955465587044529</v>
      </c>
      <c r="E30" s="63"/>
      <c r="F30" s="63">
        <v>87.306501547987608</v>
      </c>
      <c r="G30" s="63">
        <v>81.481481481481481</v>
      </c>
      <c r="H30" s="63">
        <v>99.065420560747668</v>
      </c>
      <c r="I30" s="63"/>
      <c r="J30" s="63">
        <v>94.375</v>
      </c>
      <c r="K30" s="63">
        <v>93</v>
      </c>
      <c r="L30" s="63">
        <v>96.666666666666671</v>
      </c>
      <c r="M30" s="63"/>
      <c r="N30" s="63">
        <v>95.593220338983059</v>
      </c>
      <c r="O30" s="63">
        <v>95.833333333333343</v>
      </c>
      <c r="P30" s="63">
        <v>95.145631067961162</v>
      </c>
      <c r="Q30" s="63"/>
      <c r="R30" s="63">
        <v>69.077757685352623</v>
      </c>
      <c r="S30" s="63">
        <v>72.727272727272734</v>
      </c>
      <c r="T30" s="63">
        <v>63.677130044843047</v>
      </c>
      <c r="U30" s="63"/>
      <c r="V30" s="63">
        <v>86.832061068702288</v>
      </c>
      <c r="W30" s="63">
        <v>85.517241379310349</v>
      </c>
      <c r="X30" s="63">
        <v>88.461538461538453</v>
      </c>
      <c r="Y30" s="63"/>
      <c r="Z30" s="63">
        <v>98.136645962732914</v>
      </c>
      <c r="AA30" s="63">
        <v>97.163120567375884</v>
      </c>
      <c r="AB30" s="63">
        <v>99.50248756218906</v>
      </c>
    </row>
    <row r="31" spans="1:28" x14ac:dyDescent="0.35">
      <c r="A31" s="18" t="s">
        <v>274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</row>
    <row r="32" spans="1:28" s="22" customFormat="1" x14ac:dyDescent="0.35">
      <c r="A32" s="118" t="s">
        <v>214</v>
      </c>
      <c r="B32" s="75">
        <v>94.077448747152616</v>
      </c>
      <c r="C32" s="75">
        <v>92.834047015642753</v>
      </c>
      <c r="D32" s="75">
        <v>95.311325663409846</v>
      </c>
      <c r="E32" s="75"/>
      <c r="F32" s="75">
        <v>92.738249245364386</v>
      </c>
      <c r="G32" s="75">
        <v>91.020543406229294</v>
      </c>
      <c r="H32" s="75">
        <v>94.60334592552617</v>
      </c>
      <c r="I32" s="75"/>
      <c r="J32" s="75">
        <v>92.272811401073469</v>
      </c>
      <c r="K32" s="75">
        <v>91.46953405017922</v>
      </c>
      <c r="L32" s="75">
        <v>93.130501339456558</v>
      </c>
      <c r="M32" s="75"/>
      <c r="N32" s="75">
        <v>93.626982610357345</v>
      </c>
      <c r="O32" s="75">
        <v>92.565126449895416</v>
      </c>
      <c r="P32" s="75">
        <v>94.699443057422712</v>
      </c>
      <c r="Q32" s="75"/>
      <c r="R32" s="75">
        <v>92.817059483726155</v>
      </c>
      <c r="S32" s="75">
        <v>91.451171280803166</v>
      </c>
      <c r="T32" s="75">
        <v>94.13930201737594</v>
      </c>
      <c r="U32" s="75"/>
      <c r="V32" s="75">
        <v>94.959937968467301</v>
      </c>
      <c r="W32" s="75">
        <v>93.576668455895501</v>
      </c>
      <c r="X32" s="75">
        <v>96.244599534729147</v>
      </c>
      <c r="Y32" s="75"/>
      <c r="Z32" s="75">
        <v>98.25875135330206</v>
      </c>
      <c r="AA32" s="75">
        <v>97.54299754299754</v>
      </c>
      <c r="AB32" s="75">
        <v>98.912480580010353</v>
      </c>
    </row>
    <row r="33" spans="1:28" x14ac:dyDescent="0.35">
      <c r="A33" s="119" t="s">
        <v>271</v>
      </c>
      <c r="B33" s="63">
        <v>94.297737390986157</v>
      </c>
      <c r="C33" s="63">
        <v>93.065174375463769</v>
      </c>
      <c r="D33" s="63">
        <v>95.4969317771628</v>
      </c>
      <c r="E33" s="63"/>
      <c r="F33" s="63">
        <v>92.808806279888117</v>
      </c>
      <c r="G33" s="63">
        <v>91.249562478123906</v>
      </c>
      <c r="H33" s="63">
        <v>94.468243620785998</v>
      </c>
      <c r="I33" s="63"/>
      <c r="J33" s="63">
        <v>92.167101827676248</v>
      </c>
      <c r="K33" s="63">
        <v>91.365955034951824</v>
      </c>
      <c r="L33" s="63">
        <v>93.007131537242472</v>
      </c>
      <c r="M33" s="63"/>
      <c r="N33" s="63">
        <v>93.522388059701484</v>
      </c>
      <c r="O33" s="63">
        <v>92.392172523961662</v>
      </c>
      <c r="P33" s="63">
        <v>94.644982149940503</v>
      </c>
      <c r="Q33" s="63"/>
      <c r="R33" s="63">
        <v>93.808245142947399</v>
      </c>
      <c r="S33" s="63">
        <v>92.40650406504065</v>
      </c>
      <c r="T33" s="63">
        <v>95.132063882063875</v>
      </c>
      <c r="U33" s="63"/>
      <c r="V33" s="63">
        <v>95.308506754289894</v>
      </c>
      <c r="W33" s="63">
        <v>93.959090040145284</v>
      </c>
      <c r="X33" s="63">
        <v>96.5414847161572</v>
      </c>
      <c r="Y33" s="63"/>
      <c r="Z33" s="63">
        <v>98.246951219512198</v>
      </c>
      <c r="AA33" s="63">
        <v>97.534357316087309</v>
      </c>
      <c r="AB33" s="63">
        <v>98.882480173035319</v>
      </c>
    </row>
    <row r="34" spans="1:28" x14ac:dyDescent="0.35">
      <c r="A34" s="119" t="s">
        <v>272</v>
      </c>
      <c r="B34" s="63">
        <v>97.491039426523301</v>
      </c>
      <c r="C34" s="63">
        <v>96.84210526315789</v>
      </c>
      <c r="D34" s="63">
        <v>98.342541436464089</v>
      </c>
      <c r="E34" s="63"/>
      <c r="F34" s="63">
        <v>97.883597883597886</v>
      </c>
      <c r="G34" s="63">
        <v>98.113207547169807</v>
      </c>
      <c r="H34" s="63">
        <v>97.590361445783131</v>
      </c>
      <c r="I34" s="63"/>
      <c r="J34" s="63">
        <v>95.172413793103445</v>
      </c>
      <c r="K34" s="63">
        <v>94.252873563218387</v>
      </c>
      <c r="L34" s="63">
        <v>96.551724137931032</v>
      </c>
      <c r="M34" s="63"/>
      <c r="N34" s="63">
        <v>97.52066115702479</v>
      </c>
      <c r="O34" s="63">
        <v>96.610169491525426</v>
      </c>
      <c r="P34" s="63">
        <v>98.387096774193552</v>
      </c>
      <c r="Q34" s="63"/>
      <c r="R34" s="63">
        <v>96.666666666666671</v>
      </c>
      <c r="S34" s="63">
        <v>94.680851063829792</v>
      </c>
      <c r="T34" s="63">
        <v>100</v>
      </c>
      <c r="U34" s="63"/>
      <c r="V34" s="63">
        <v>98.425196850393704</v>
      </c>
      <c r="W34" s="63">
        <v>98.529411764705884</v>
      </c>
      <c r="X34" s="63">
        <v>98.305084745762713</v>
      </c>
      <c r="Y34" s="63"/>
      <c r="Z34" s="63">
        <v>100</v>
      </c>
      <c r="AA34" s="63">
        <v>100</v>
      </c>
      <c r="AB34" s="63">
        <v>100</v>
      </c>
    </row>
    <row r="35" spans="1:28" x14ac:dyDescent="0.35">
      <c r="A35" s="119" t="s">
        <v>273</v>
      </c>
      <c r="B35" s="63">
        <v>87.149719775820657</v>
      </c>
      <c r="C35" s="63">
        <v>86.622516556291401</v>
      </c>
      <c r="D35" s="63">
        <v>87.955465587044529</v>
      </c>
      <c r="E35" s="63"/>
      <c r="F35" s="63">
        <v>87.306501547987608</v>
      </c>
      <c r="G35" s="63">
        <v>81.481481481481481</v>
      </c>
      <c r="H35" s="63">
        <v>99.065420560747668</v>
      </c>
      <c r="I35" s="63"/>
      <c r="J35" s="63">
        <v>94.375</v>
      </c>
      <c r="K35" s="63">
        <v>93</v>
      </c>
      <c r="L35" s="63">
        <v>96.666666666666671</v>
      </c>
      <c r="M35" s="63"/>
      <c r="N35" s="63">
        <v>95.593220338983059</v>
      </c>
      <c r="O35" s="63">
        <v>95.833333333333343</v>
      </c>
      <c r="P35" s="63">
        <v>95.145631067961162</v>
      </c>
      <c r="Q35" s="63"/>
      <c r="R35" s="63">
        <v>69.077757685352623</v>
      </c>
      <c r="S35" s="63">
        <v>72.727272727272734</v>
      </c>
      <c r="T35" s="63">
        <v>63.677130044843047</v>
      </c>
      <c r="U35" s="63"/>
      <c r="V35" s="63">
        <v>86.832061068702288</v>
      </c>
      <c r="W35" s="63">
        <v>85.517241379310349</v>
      </c>
      <c r="X35" s="63">
        <v>88.461538461538453</v>
      </c>
      <c r="Y35" s="63"/>
      <c r="Z35" s="63">
        <v>98.136645962732914</v>
      </c>
      <c r="AA35" s="63">
        <v>97.163120567375884</v>
      </c>
      <c r="AB35" s="63">
        <v>99.50248756218906</v>
      </c>
    </row>
    <row r="36" spans="1:28" x14ac:dyDescent="0.35">
      <c r="A36" s="18" t="s">
        <v>275</v>
      </c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</row>
    <row r="37" spans="1:28" s="22" customFormat="1" x14ac:dyDescent="0.35">
      <c r="A37" s="120" t="s">
        <v>214</v>
      </c>
      <c r="B37" s="75">
        <v>91.844390618538426</v>
      </c>
      <c r="C37" s="75">
        <v>90.465916379963858</v>
      </c>
      <c r="D37" s="75">
        <v>93.259503142771621</v>
      </c>
      <c r="E37" s="75"/>
      <c r="F37" s="75">
        <v>91.477916194790481</v>
      </c>
      <c r="G37" s="75">
        <v>89.843104872006606</v>
      </c>
      <c r="H37" s="75">
        <v>93.208976974642965</v>
      </c>
      <c r="I37" s="75"/>
      <c r="J37" s="75">
        <v>89.970104633781773</v>
      </c>
      <c r="K37" s="75">
        <v>88.961038961038966</v>
      </c>
      <c r="L37" s="75">
        <v>91.005451241671707</v>
      </c>
      <c r="M37" s="75"/>
      <c r="N37" s="75">
        <v>92.712162378136483</v>
      </c>
      <c r="O37" s="75">
        <v>90.670006261740767</v>
      </c>
      <c r="P37" s="75">
        <v>94.841658504733914</v>
      </c>
      <c r="Q37" s="75"/>
      <c r="R37" s="75">
        <v>89.404827713285428</v>
      </c>
      <c r="S37" s="75">
        <v>87.259259259259252</v>
      </c>
      <c r="T37" s="75">
        <v>91.529152915291533</v>
      </c>
      <c r="U37" s="75"/>
      <c r="V37" s="75">
        <v>91.970802919708035</v>
      </c>
      <c r="W37" s="75">
        <v>91.790708164185844</v>
      </c>
      <c r="X37" s="75">
        <v>92.155053068758647</v>
      </c>
      <c r="Y37" s="75"/>
      <c r="Z37" s="75">
        <v>97.395833333333343</v>
      </c>
      <c r="AA37" s="75">
        <v>96.628656420426367</v>
      </c>
      <c r="AB37" s="75">
        <v>98.163771712158805</v>
      </c>
    </row>
    <row r="38" spans="1:28" x14ac:dyDescent="0.35">
      <c r="A38" s="119" t="s">
        <v>271</v>
      </c>
      <c r="B38" s="63">
        <v>91.844390618538426</v>
      </c>
      <c r="C38" s="63">
        <v>90.465916379963858</v>
      </c>
      <c r="D38" s="63">
        <v>93.259503142771621</v>
      </c>
      <c r="E38" s="63"/>
      <c r="F38" s="63">
        <v>91.477916194790481</v>
      </c>
      <c r="G38" s="63">
        <v>89.843104872006606</v>
      </c>
      <c r="H38" s="63">
        <v>93.208976974642965</v>
      </c>
      <c r="I38" s="63"/>
      <c r="J38" s="63">
        <v>89.970104633781773</v>
      </c>
      <c r="K38" s="63">
        <v>88.961038961038966</v>
      </c>
      <c r="L38" s="63">
        <v>91.005451241671707</v>
      </c>
      <c r="M38" s="63"/>
      <c r="N38" s="63">
        <v>92.712162378136483</v>
      </c>
      <c r="O38" s="63">
        <v>90.670006261740767</v>
      </c>
      <c r="P38" s="63">
        <v>94.841658504733914</v>
      </c>
      <c r="Q38" s="63"/>
      <c r="R38" s="63">
        <v>89.404827713285428</v>
      </c>
      <c r="S38" s="63">
        <v>87.259259259259252</v>
      </c>
      <c r="T38" s="63">
        <v>91.529152915291533</v>
      </c>
      <c r="U38" s="63"/>
      <c r="V38" s="63">
        <v>91.970802919708035</v>
      </c>
      <c r="W38" s="63">
        <v>91.790708164185844</v>
      </c>
      <c r="X38" s="63">
        <v>92.155053068758647</v>
      </c>
      <c r="Y38" s="63"/>
      <c r="Z38" s="63">
        <v>97.395833333333343</v>
      </c>
      <c r="AA38" s="63">
        <v>96.628656420426367</v>
      </c>
      <c r="AB38" s="63">
        <v>98.163771712158805</v>
      </c>
    </row>
    <row r="39" spans="1:28" x14ac:dyDescent="0.35">
      <c r="A39" s="119" t="s">
        <v>272</v>
      </c>
      <c r="B39" s="63" t="s">
        <v>276</v>
      </c>
      <c r="C39" s="63" t="s">
        <v>276</v>
      </c>
      <c r="D39" s="63" t="s">
        <v>276</v>
      </c>
      <c r="E39" s="63"/>
      <c r="F39" s="63" t="s">
        <v>276</v>
      </c>
      <c r="G39" s="63" t="s">
        <v>276</v>
      </c>
      <c r="H39" s="63" t="s">
        <v>276</v>
      </c>
      <c r="I39" s="63"/>
      <c r="J39" s="63" t="s">
        <v>276</v>
      </c>
      <c r="K39" s="63" t="s">
        <v>276</v>
      </c>
      <c r="L39" s="63" t="s">
        <v>276</v>
      </c>
      <c r="M39" s="63"/>
      <c r="N39" s="63" t="s">
        <v>276</v>
      </c>
      <c r="O39" s="63" t="s">
        <v>276</v>
      </c>
      <c r="P39" s="63" t="s">
        <v>276</v>
      </c>
      <c r="Q39" s="63"/>
      <c r="R39" s="63" t="s">
        <v>276</v>
      </c>
      <c r="S39" s="63" t="s">
        <v>276</v>
      </c>
      <c r="T39" s="63" t="s">
        <v>276</v>
      </c>
      <c r="U39" s="63"/>
      <c r="V39" s="63" t="s">
        <v>276</v>
      </c>
      <c r="W39" s="63" t="s">
        <v>276</v>
      </c>
      <c r="X39" s="63" t="s">
        <v>276</v>
      </c>
      <c r="Y39" s="63"/>
      <c r="Z39" s="63" t="s">
        <v>276</v>
      </c>
      <c r="AA39" s="63" t="s">
        <v>276</v>
      </c>
      <c r="AB39" s="63" t="s">
        <v>276</v>
      </c>
    </row>
    <row r="40" spans="1:28" ht="15" thickBot="1" x14ac:dyDescent="0.4">
      <c r="A40" s="121" t="s">
        <v>273</v>
      </c>
      <c r="B40" s="64" t="s">
        <v>276</v>
      </c>
      <c r="C40" s="64" t="s">
        <v>276</v>
      </c>
      <c r="D40" s="64" t="s">
        <v>276</v>
      </c>
      <c r="E40" s="64"/>
      <c r="F40" s="64" t="s">
        <v>276</v>
      </c>
      <c r="G40" s="64" t="s">
        <v>276</v>
      </c>
      <c r="H40" s="64" t="s">
        <v>276</v>
      </c>
      <c r="I40" s="64"/>
      <c r="J40" s="64" t="s">
        <v>276</v>
      </c>
      <c r="K40" s="64" t="s">
        <v>276</v>
      </c>
      <c r="L40" s="64" t="s">
        <v>276</v>
      </c>
      <c r="M40" s="64"/>
      <c r="N40" s="64" t="s">
        <v>276</v>
      </c>
      <c r="O40" s="64" t="s">
        <v>276</v>
      </c>
      <c r="P40" s="64" t="s">
        <v>276</v>
      </c>
      <c r="Q40" s="64"/>
      <c r="R40" s="64" t="s">
        <v>276</v>
      </c>
      <c r="S40" s="64" t="s">
        <v>276</v>
      </c>
      <c r="T40" s="64" t="s">
        <v>276</v>
      </c>
      <c r="U40" s="64"/>
      <c r="V40" s="64" t="s">
        <v>276</v>
      </c>
      <c r="W40" s="64" t="s">
        <v>276</v>
      </c>
      <c r="X40" s="64" t="s">
        <v>276</v>
      </c>
      <c r="Y40" s="64"/>
      <c r="Z40" s="64" t="s">
        <v>276</v>
      </c>
      <c r="AA40" s="64" t="s">
        <v>276</v>
      </c>
      <c r="AB40" s="64" t="s">
        <v>276</v>
      </c>
    </row>
    <row r="41" spans="1:28" x14ac:dyDescent="0.35">
      <c r="A41" s="113" t="s">
        <v>341</v>
      </c>
    </row>
  </sheetData>
  <mergeCells count="13">
    <mergeCell ref="A1:AB1"/>
    <mergeCell ref="A2:AB2"/>
    <mergeCell ref="AD2:AD3"/>
    <mergeCell ref="A3:AB3"/>
    <mergeCell ref="A4:AB4"/>
    <mergeCell ref="R6:T6"/>
    <mergeCell ref="V6:X6"/>
    <mergeCell ref="Z6:AB6"/>
    <mergeCell ref="A6:A7"/>
    <mergeCell ref="B6:D6"/>
    <mergeCell ref="F6:H6"/>
    <mergeCell ref="J6:L6"/>
    <mergeCell ref="N6:P6"/>
  </mergeCells>
  <hyperlinks>
    <hyperlink ref="AD2" location="INDICE!A1" display="INDICE" xr:uid="{D17468F2-A5E5-4CDF-8E3D-DBBE4D7B4D86}"/>
    <hyperlink ref="AD2:AD3" location="CONTENIDO!A1" display="Contenido" xr:uid="{9EA63C9B-B96D-43A7-A629-7990853F7E0E}"/>
  </hyperlinks>
  <pageMargins left="0.7" right="0.7" top="0.75" bottom="0.75" header="0.3" footer="0.3"/>
  <pageSetup paperSize="9" scale="64" orientation="landscape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F9FBC-64BC-4712-9976-700B292E313D}">
  <sheetPr>
    <tabColor rgb="FFF2DAB1"/>
    <pageSetUpPr fitToPage="1"/>
  </sheetPr>
  <dimension ref="A1:AD41"/>
  <sheetViews>
    <sheetView showGridLines="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A8" sqref="A8:XFD8"/>
    </sheetView>
  </sheetViews>
  <sheetFormatPr baseColWidth="10" defaultColWidth="11.453125" defaultRowHeight="14.5" x14ac:dyDescent="0.35"/>
  <cols>
    <col min="1" max="1" width="18.54296875" customWidth="1"/>
    <col min="2" max="4" width="8.453125" customWidth="1"/>
    <col min="5" max="5" width="1.1796875" customWidth="1"/>
    <col min="6" max="8" width="8.453125" customWidth="1"/>
    <col min="9" max="9" width="1.1796875" customWidth="1"/>
    <col min="10" max="12" width="8.453125" customWidth="1"/>
    <col min="13" max="13" width="1.453125" customWidth="1"/>
    <col min="14" max="16" width="8.453125" customWidth="1"/>
    <col min="17" max="17" width="1.1796875" customWidth="1"/>
    <col min="18" max="20" width="8.453125" customWidth="1"/>
    <col min="21" max="21" width="1.1796875" customWidth="1"/>
    <col min="22" max="24" width="8.453125" customWidth="1"/>
    <col min="25" max="25" width="1.1796875" customWidth="1"/>
    <col min="26" max="28" width="8.453125" customWidth="1"/>
  </cols>
  <sheetData>
    <row r="1" spans="1:30" x14ac:dyDescent="0.35">
      <c r="A1" s="230" t="s">
        <v>368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131"/>
      <c r="AD1" s="36"/>
    </row>
    <row r="2" spans="1:30" ht="14.5" customHeight="1" x14ac:dyDescent="0.35">
      <c r="A2" s="231" t="s">
        <v>369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C2" s="131"/>
      <c r="AD2" s="222" t="s">
        <v>1</v>
      </c>
    </row>
    <row r="3" spans="1:30" ht="14.5" customHeight="1" x14ac:dyDescent="0.35">
      <c r="A3" s="230" t="s">
        <v>266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C3" s="131"/>
      <c r="AD3" s="222"/>
    </row>
    <row r="4" spans="1:30" x14ac:dyDescent="0.35">
      <c r="A4" s="231" t="s">
        <v>267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36"/>
      <c r="AD4" s="36"/>
    </row>
    <row r="5" spans="1:30" x14ac:dyDescent="0.35">
      <c r="A5" s="13"/>
      <c r="B5" s="14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36"/>
      <c r="AD5" s="36"/>
    </row>
    <row r="6" spans="1:30" x14ac:dyDescent="0.35">
      <c r="A6" s="232" t="s">
        <v>268</v>
      </c>
      <c r="B6" s="229" t="s">
        <v>214</v>
      </c>
      <c r="C6" s="229"/>
      <c r="D6" s="229"/>
      <c r="E6" s="16"/>
      <c r="F6" s="229" t="s">
        <v>242</v>
      </c>
      <c r="G6" s="229"/>
      <c r="H6" s="229"/>
      <c r="I6" s="16"/>
      <c r="J6" s="229" t="s">
        <v>243</v>
      </c>
      <c r="K6" s="229"/>
      <c r="L6" s="229"/>
      <c r="M6" s="16"/>
      <c r="N6" s="229" t="s">
        <v>244</v>
      </c>
      <c r="O6" s="229"/>
      <c r="P6" s="229"/>
      <c r="Q6" s="16"/>
      <c r="R6" s="229" t="s">
        <v>246</v>
      </c>
      <c r="S6" s="229"/>
      <c r="T6" s="229"/>
      <c r="U6" s="16"/>
      <c r="V6" s="229" t="s">
        <v>247</v>
      </c>
      <c r="W6" s="229"/>
      <c r="X6" s="229"/>
      <c r="Y6" s="16"/>
      <c r="Z6" s="229" t="s">
        <v>248</v>
      </c>
      <c r="AA6" s="229"/>
      <c r="AB6" s="229"/>
      <c r="AC6" s="36"/>
      <c r="AD6" s="36"/>
    </row>
    <row r="7" spans="1:30" x14ac:dyDescent="0.35">
      <c r="A7" s="232"/>
      <c r="B7" s="17" t="s">
        <v>214</v>
      </c>
      <c r="C7" s="17" t="s">
        <v>269</v>
      </c>
      <c r="D7" s="17" t="s">
        <v>270</v>
      </c>
      <c r="E7" s="16"/>
      <c r="F7" s="17" t="s">
        <v>214</v>
      </c>
      <c r="G7" s="17" t="s">
        <v>269</v>
      </c>
      <c r="H7" s="17" t="s">
        <v>270</v>
      </c>
      <c r="I7" s="16"/>
      <c r="J7" s="17" t="s">
        <v>214</v>
      </c>
      <c r="K7" s="17" t="s">
        <v>269</v>
      </c>
      <c r="L7" s="17" t="s">
        <v>270</v>
      </c>
      <c r="M7" s="16"/>
      <c r="N7" s="17" t="s">
        <v>214</v>
      </c>
      <c r="O7" s="17" t="s">
        <v>269</v>
      </c>
      <c r="P7" s="17" t="s">
        <v>270</v>
      </c>
      <c r="Q7" s="16"/>
      <c r="R7" s="17" t="s">
        <v>214</v>
      </c>
      <c r="S7" s="17" t="s">
        <v>269</v>
      </c>
      <c r="T7" s="17" t="s">
        <v>270</v>
      </c>
      <c r="U7" s="16"/>
      <c r="V7" s="17" t="s">
        <v>214</v>
      </c>
      <c r="W7" s="17" t="s">
        <v>269</v>
      </c>
      <c r="X7" s="17" t="s">
        <v>270</v>
      </c>
      <c r="Y7" s="16"/>
      <c r="Z7" s="17" t="s">
        <v>214</v>
      </c>
      <c r="AA7" s="17" t="s">
        <v>269</v>
      </c>
      <c r="AB7" s="17" t="s">
        <v>270</v>
      </c>
      <c r="AC7" s="36"/>
      <c r="AD7" s="36"/>
    </row>
    <row r="8" spans="1:30" x14ac:dyDescent="0.35">
      <c r="A8" s="197" t="s">
        <v>231</v>
      </c>
      <c r="B8" s="198"/>
      <c r="C8" s="198"/>
      <c r="D8" s="198"/>
      <c r="E8" s="198"/>
      <c r="F8" s="198"/>
      <c r="G8" s="198"/>
      <c r="H8" s="198"/>
      <c r="I8" s="198"/>
      <c r="J8" s="198"/>
      <c r="K8" s="198"/>
      <c r="L8" s="198"/>
      <c r="M8" s="198"/>
      <c r="N8" s="198"/>
      <c r="O8" s="198"/>
      <c r="P8" s="198"/>
      <c r="Q8" s="198"/>
      <c r="R8" s="198"/>
      <c r="S8" s="198"/>
      <c r="T8" s="198"/>
      <c r="U8" s="198"/>
      <c r="V8" s="198"/>
      <c r="W8" s="198"/>
      <c r="X8" s="198"/>
      <c r="Y8" s="198"/>
      <c r="Z8" s="198"/>
      <c r="AA8" s="198"/>
      <c r="AB8" s="198"/>
    </row>
    <row r="9" spans="1:30" x14ac:dyDescent="0.35">
      <c r="A9" s="18" t="s">
        <v>232</v>
      </c>
      <c r="B9" s="65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</row>
    <row r="10" spans="1:30" s="22" customFormat="1" x14ac:dyDescent="0.35">
      <c r="A10" s="118" t="s">
        <v>214</v>
      </c>
      <c r="B10" s="101">
        <f>SUM(B11:B13)</f>
        <v>6843</v>
      </c>
      <c r="C10" s="101">
        <f t="shared" ref="C10:AB10" si="0">SUM(C11:C13)</f>
        <v>4095</v>
      </c>
      <c r="D10" s="101">
        <f t="shared" si="0"/>
        <v>2748</v>
      </c>
      <c r="E10" s="101"/>
      <c r="F10" s="101">
        <f t="shared" si="0"/>
        <v>1444</v>
      </c>
      <c r="G10" s="101">
        <f t="shared" si="0"/>
        <v>911</v>
      </c>
      <c r="H10" s="101">
        <f t="shared" si="0"/>
        <v>533</v>
      </c>
      <c r="I10" s="101"/>
      <c r="J10" s="101">
        <f t="shared" si="0"/>
        <v>1506</v>
      </c>
      <c r="K10" s="101">
        <f t="shared" si="0"/>
        <v>850</v>
      </c>
      <c r="L10" s="101">
        <f t="shared" si="0"/>
        <v>656</v>
      </c>
      <c r="M10" s="101"/>
      <c r="N10" s="101">
        <f t="shared" si="0"/>
        <v>1123</v>
      </c>
      <c r="O10" s="101">
        <f t="shared" si="0"/>
        <v>689</v>
      </c>
      <c r="P10" s="101">
        <f t="shared" si="0"/>
        <v>434</v>
      </c>
      <c r="Q10" s="101"/>
      <c r="R10" s="101">
        <f t="shared" si="0"/>
        <v>1535</v>
      </c>
      <c r="S10" s="101">
        <f t="shared" si="0"/>
        <v>906</v>
      </c>
      <c r="T10" s="101">
        <f t="shared" si="0"/>
        <v>629</v>
      </c>
      <c r="U10" s="101"/>
      <c r="V10" s="101">
        <f t="shared" si="0"/>
        <v>937</v>
      </c>
      <c r="W10" s="101">
        <f t="shared" si="0"/>
        <v>541</v>
      </c>
      <c r="X10" s="101">
        <f t="shared" si="0"/>
        <v>396</v>
      </c>
      <c r="Y10" s="101"/>
      <c r="Z10" s="101">
        <f t="shared" si="0"/>
        <v>298</v>
      </c>
      <c r="AA10" s="101">
        <f t="shared" si="0"/>
        <v>198</v>
      </c>
      <c r="AB10" s="101">
        <f t="shared" si="0"/>
        <v>100</v>
      </c>
    </row>
    <row r="11" spans="1:30" x14ac:dyDescent="0.35">
      <c r="A11" s="119" t="s">
        <v>271</v>
      </c>
      <c r="B11" s="102">
        <f>+F11+J11+N11+R11+V11+Z11</f>
        <v>6501</v>
      </c>
      <c r="C11" s="102">
        <f t="shared" ref="C11:D21" si="1">+G11+K11+O11+S11+W11+AA11</f>
        <v>3878</v>
      </c>
      <c r="D11" s="102">
        <f t="shared" si="1"/>
        <v>2623</v>
      </c>
      <c r="E11" s="102"/>
      <c r="F11" s="102">
        <v>1399</v>
      </c>
      <c r="G11" s="102">
        <v>869</v>
      </c>
      <c r="H11" s="102">
        <v>530</v>
      </c>
      <c r="I11" s="102"/>
      <c r="J11" s="102">
        <v>1481</v>
      </c>
      <c r="K11" s="102">
        <v>831</v>
      </c>
      <c r="L11" s="102">
        <v>650</v>
      </c>
      <c r="M11" s="102"/>
      <c r="N11" s="102">
        <v>1107</v>
      </c>
      <c r="O11" s="102">
        <v>679</v>
      </c>
      <c r="P11" s="102">
        <v>428</v>
      </c>
      <c r="Q11" s="102"/>
      <c r="R11" s="102">
        <v>1359</v>
      </c>
      <c r="S11" s="102">
        <v>811</v>
      </c>
      <c r="T11" s="102">
        <v>548</v>
      </c>
      <c r="U11" s="102"/>
      <c r="V11" s="102">
        <v>866</v>
      </c>
      <c r="W11" s="102">
        <v>498</v>
      </c>
      <c r="X11" s="102">
        <v>368</v>
      </c>
      <c r="Y11" s="102"/>
      <c r="Z11" s="102">
        <v>289</v>
      </c>
      <c r="AA11" s="102">
        <v>190</v>
      </c>
      <c r="AB11" s="102">
        <v>99</v>
      </c>
    </row>
    <row r="12" spans="1:30" x14ac:dyDescent="0.35">
      <c r="A12" s="119" t="s">
        <v>272</v>
      </c>
      <c r="B12" s="102">
        <f>+F12+J12+N12+R12+V12</f>
        <v>21</v>
      </c>
      <c r="C12" s="102">
        <f>+G12+K12+O12+S12+W12</f>
        <v>15</v>
      </c>
      <c r="D12" s="102">
        <f>+H12+L12+P12+X12</f>
        <v>6</v>
      </c>
      <c r="E12" s="102"/>
      <c r="F12" s="102">
        <v>4</v>
      </c>
      <c r="G12" s="102">
        <v>2</v>
      </c>
      <c r="H12" s="102">
        <v>2</v>
      </c>
      <c r="I12" s="102"/>
      <c r="J12" s="102">
        <v>7</v>
      </c>
      <c r="K12" s="102">
        <v>5</v>
      </c>
      <c r="L12" s="102">
        <v>2</v>
      </c>
      <c r="M12" s="102"/>
      <c r="N12" s="102">
        <v>3</v>
      </c>
      <c r="O12" s="102">
        <v>2</v>
      </c>
      <c r="P12" s="102">
        <v>1</v>
      </c>
      <c r="Q12" s="102"/>
      <c r="R12" s="102">
        <v>5</v>
      </c>
      <c r="S12" s="102">
        <v>5</v>
      </c>
      <c r="T12" s="102" t="s">
        <v>276</v>
      </c>
      <c r="U12" s="102"/>
      <c r="V12" s="102">
        <v>2</v>
      </c>
      <c r="W12" s="102">
        <v>1</v>
      </c>
      <c r="X12" s="102">
        <v>1</v>
      </c>
      <c r="Y12" s="102"/>
      <c r="Z12" s="102" t="s">
        <v>276</v>
      </c>
      <c r="AA12" s="102" t="s">
        <v>276</v>
      </c>
      <c r="AB12" s="102" t="s">
        <v>276</v>
      </c>
    </row>
    <row r="13" spans="1:30" x14ac:dyDescent="0.35">
      <c r="A13" s="119" t="s">
        <v>273</v>
      </c>
      <c r="B13" s="102">
        <f t="shared" ref="B13:B21" si="2">+F13+J13+N13+R13+V13+Z13</f>
        <v>321</v>
      </c>
      <c r="C13" s="102">
        <f t="shared" si="1"/>
        <v>202</v>
      </c>
      <c r="D13" s="102">
        <f t="shared" si="1"/>
        <v>119</v>
      </c>
      <c r="E13" s="102"/>
      <c r="F13" s="102">
        <v>41</v>
      </c>
      <c r="G13" s="102">
        <v>40</v>
      </c>
      <c r="H13" s="102">
        <v>1</v>
      </c>
      <c r="I13" s="102"/>
      <c r="J13" s="102">
        <v>18</v>
      </c>
      <c r="K13" s="102">
        <v>14</v>
      </c>
      <c r="L13" s="102">
        <v>4</v>
      </c>
      <c r="M13" s="102"/>
      <c r="N13" s="102">
        <v>13</v>
      </c>
      <c r="O13" s="102">
        <v>8</v>
      </c>
      <c r="P13" s="102">
        <v>5</v>
      </c>
      <c r="Q13" s="102"/>
      <c r="R13" s="102">
        <v>171</v>
      </c>
      <c r="S13" s="102">
        <v>90</v>
      </c>
      <c r="T13" s="102">
        <v>81</v>
      </c>
      <c r="U13" s="102"/>
      <c r="V13" s="102">
        <v>69</v>
      </c>
      <c r="W13" s="102">
        <v>42</v>
      </c>
      <c r="X13" s="102">
        <v>27</v>
      </c>
      <c r="Y13" s="102"/>
      <c r="Z13" s="102">
        <v>9</v>
      </c>
      <c r="AA13" s="102">
        <v>8</v>
      </c>
      <c r="AB13" s="102">
        <v>1</v>
      </c>
    </row>
    <row r="14" spans="1:30" x14ac:dyDescent="0.35">
      <c r="A14" s="18" t="s">
        <v>274</v>
      </c>
      <c r="B14" s="102"/>
      <c r="C14" s="102"/>
      <c r="D14" s="102"/>
      <c r="E14" s="102"/>
      <c r="F14" s="102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</row>
    <row r="15" spans="1:30" s="22" customFormat="1" x14ac:dyDescent="0.35">
      <c r="A15" s="118" t="s">
        <v>214</v>
      </c>
      <c r="B15" s="101">
        <f>SUM(B16:B18)</f>
        <v>4082</v>
      </c>
      <c r="C15" s="101">
        <f t="shared" ref="C15:AB15" si="3">SUM(C16:C18)</f>
        <v>2460</v>
      </c>
      <c r="D15" s="101">
        <f t="shared" si="3"/>
        <v>1622</v>
      </c>
      <c r="E15" s="101"/>
      <c r="F15" s="101">
        <f t="shared" si="3"/>
        <v>842</v>
      </c>
      <c r="G15" s="101">
        <f t="shared" si="3"/>
        <v>542</v>
      </c>
      <c r="H15" s="101">
        <f t="shared" si="3"/>
        <v>300</v>
      </c>
      <c r="I15" s="101"/>
      <c r="J15" s="101">
        <f t="shared" si="3"/>
        <v>835</v>
      </c>
      <c r="K15" s="101">
        <f t="shared" si="3"/>
        <v>476</v>
      </c>
      <c r="L15" s="101">
        <f t="shared" si="3"/>
        <v>359</v>
      </c>
      <c r="M15" s="101"/>
      <c r="N15" s="101">
        <f t="shared" si="3"/>
        <v>667</v>
      </c>
      <c r="O15" s="101">
        <f t="shared" si="3"/>
        <v>391</v>
      </c>
      <c r="P15" s="101">
        <f t="shared" si="3"/>
        <v>276</v>
      </c>
      <c r="Q15" s="101"/>
      <c r="R15" s="101">
        <f t="shared" si="3"/>
        <v>960</v>
      </c>
      <c r="S15" s="101">
        <f t="shared" si="3"/>
        <v>562</v>
      </c>
      <c r="T15" s="101">
        <f t="shared" si="3"/>
        <v>398</v>
      </c>
      <c r="U15" s="101"/>
      <c r="V15" s="101">
        <f t="shared" si="3"/>
        <v>585</v>
      </c>
      <c r="W15" s="101">
        <f t="shared" si="3"/>
        <v>359</v>
      </c>
      <c r="X15" s="101">
        <f t="shared" si="3"/>
        <v>226</v>
      </c>
      <c r="Y15" s="101"/>
      <c r="Z15" s="101">
        <f t="shared" si="3"/>
        <v>193</v>
      </c>
      <c r="AA15" s="101">
        <f t="shared" si="3"/>
        <v>130</v>
      </c>
      <c r="AB15" s="101">
        <f t="shared" si="3"/>
        <v>63</v>
      </c>
    </row>
    <row r="16" spans="1:30" x14ac:dyDescent="0.35">
      <c r="A16" s="119" t="s">
        <v>271</v>
      </c>
      <c r="B16" s="102">
        <f t="shared" si="2"/>
        <v>3740</v>
      </c>
      <c r="C16" s="102">
        <f t="shared" si="1"/>
        <v>2243</v>
      </c>
      <c r="D16" s="102">
        <f t="shared" si="1"/>
        <v>1497</v>
      </c>
      <c r="E16" s="102"/>
      <c r="F16" s="102">
        <v>797</v>
      </c>
      <c r="G16" s="102">
        <v>500</v>
      </c>
      <c r="H16" s="102">
        <v>297</v>
      </c>
      <c r="I16" s="102"/>
      <c r="J16" s="102">
        <v>810</v>
      </c>
      <c r="K16" s="102">
        <v>457</v>
      </c>
      <c r="L16" s="102">
        <v>353</v>
      </c>
      <c r="M16" s="102"/>
      <c r="N16" s="102">
        <v>651</v>
      </c>
      <c r="O16" s="102">
        <v>381</v>
      </c>
      <c r="P16" s="102">
        <v>270</v>
      </c>
      <c r="Q16" s="102"/>
      <c r="R16" s="102">
        <v>784</v>
      </c>
      <c r="S16" s="102">
        <v>467</v>
      </c>
      <c r="T16" s="102">
        <v>317</v>
      </c>
      <c r="U16" s="102"/>
      <c r="V16" s="102">
        <v>514</v>
      </c>
      <c r="W16" s="102">
        <v>316</v>
      </c>
      <c r="X16" s="102">
        <v>198</v>
      </c>
      <c r="Y16" s="102"/>
      <c r="Z16" s="102">
        <v>184</v>
      </c>
      <c r="AA16" s="102">
        <v>122</v>
      </c>
      <c r="AB16" s="102">
        <v>62</v>
      </c>
    </row>
    <row r="17" spans="1:28" x14ac:dyDescent="0.35">
      <c r="A17" s="119" t="s">
        <v>272</v>
      </c>
      <c r="B17" s="102">
        <f>+F17+J17+N17+R17+V17</f>
        <v>21</v>
      </c>
      <c r="C17" s="102">
        <f>+G17+K17+O17+S17+W17</f>
        <v>15</v>
      </c>
      <c r="D17" s="102">
        <f>+H17+L17+P17+X17</f>
        <v>6</v>
      </c>
      <c r="E17" s="102"/>
      <c r="F17" s="102">
        <v>4</v>
      </c>
      <c r="G17" s="102">
        <v>2</v>
      </c>
      <c r="H17" s="102">
        <v>2</v>
      </c>
      <c r="I17" s="102"/>
      <c r="J17" s="102">
        <v>7</v>
      </c>
      <c r="K17" s="102">
        <v>5</v>
      </c>
      <c r="L17" s="102">
        <v>2</v>
      </c>
      <c r="M17" s="102"/>
      <c r="N17" s="102">
        <v>3</v>
      </c>
      <c r="O17" s="102">
        <v>2</v>
      </c>
      <c r="P17" s="102">
        <v>1</v>
      </c>
      <c r="Q17" s="102"/>
      <c r="R17" s="102">
        <v>5</v>
      </c>
      <c r="S17" s="102">
        <v>5</v>
      </c>
      <c r="T17" s="102" t="s">
        <v>276</v>
      </c>
      <c r="U17" s="102"/>
      <c r="V17" s="102">
        <v>2</v>
      </c>
      <c r="W17" s="102">
        <v>1</v>
      </c>
      <c r="X17" s="102">
        <v>1</v>
      </c>
      <c r="Y17" s="102"/>
      <c r="Z17" s="102" t="s">
        <v>276</v>
      </c>
      <c r="AA17" s="102" t="s">
        <v>276</v>
      </c>
      <c r="AB17" s="102" t="s">
        <v>276</v>
      </c>
    </row>
    <row r="18" spans="1:28" x14ac:dyDescent="0.35">
      <c r="A18" s="119" t="s">
        <v>273</v>
      </c>
      <c r="B18" s="102">
        <f t="shared" si="2"/>
        <v>321</v>
      </c>
      <c r="C18" s="102">
        <f t="shared" si="1"/>
        <v>202</v>
      </c>
      <c r="D18" s="102">
        <f t="shared" si="1"/>
        <v>119</v>
      </c>
      <c r="E18" s="102"/>
      <c r="F18" s="102">
        <v>41</v>
      </c>
      <c r="G18" s="102">
        <v>40</v>
      </c>
      <c r="H18" s="102">
        <v>1</v>
      </c>
      <c r="I18" s="102"/>
      <c r="J18" s="102">
        <v>18</v>
      </c>
      <c r="K18" s="102">
        <v>14</v>
      </c>
      <c r="L18" s="102">
        <v>4</v>
      </c>
      <c r="M18" s="102"/>
      <c r="N18" s="102">
        <v>13</v>
      </c>
      <c r="O18" s="102">
        <v>8</v>
      </c>
      <c r="P18" s="102">
        <v>5</v>
      </c>
      <c r="Q18" s="102"/>
      <c r="R18" s="102">
        <v>171</v>
      </c>
      <c r="S18" s="102">
        <v>90</v>
      </c>
      <c r="T18" s="102">
        <v>81</v>
      </c>
      <c r="U18" s="102"/>
      <c r="V18" s="102">
        <v>69</v>
      </c>
      <c r="W18" s="102">
        <v>42</v>
      </c>
      <c r="X18" s="102">
        <v>27</v>
      </c>
      <c r="Y18" s="102"/>
      <c r="Z18" s="102">
        <v>9</v>
      </c>
      <c r="AA18" s="102">
        <v>8</v>
      </c>
      <c r="AB18" s="102">
        <v>1</v>
      </c>
    </row>
    <row r="19" spans="1:28" x14ac:dyDescent="0.35">
      <c r="A19" s="18" t="s">
        <v>275</v>
      </c>
      <c r="B19" s="102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</row>
    <row r="20" spans="1:28" s="22" customFormat="1" x14ac:dyDescent="0.35">
      <c r="A20" s="120" t="s">
        <v>214</v>
      </c>
      <c r="B20" s="101">
        <f>SUM(B21:B23)</f>
        <v>2761</v>
      </c>
      <c r="C20" s="101">
        <f t="shared" ref="C20:AB20" si="4">SUM(C21:C23)</f>
        <v>1635</v>
      </c>
      <c r="D20" s="101">
        <f t="shared" si="4"/>
        <v>1126</v>
      </c>
      <c r="E20" s="101"/>
      <c r="F20" s="101">
        <f t="shared" si="4"/>
        <v>602</v>
      </c>
      <c r="G20" s="101">
        <f t="shared" si="4"/>
        <v>369</v>
      </c>
      <c r="H20" s="101">
        <f t="shared" si="4"/>
        <v>233</v>
      </c>
      <c r="I20" s="101"/>
      <c r="J20" s="101">
        <f t="shared" si="4"/>
        <v>671</v>
      </c>
      <c r="K20" s="101">
        <f t="shared" si="4"/>
        <v>374</v>
      </c>
      <c r="L20" s="101">
        <f t="shared" si="4"/>
        <v>297</v>
      </c>
      <c r="M20" s="101"/>
      <c r="N20" s="101">
        <f t="shared" si="4"/>
        <v>456</v>
      </c>
      <c r="O20" s="101">
        <f t="shared" si="4"/>
        <v>298</v>
      </c>
      <c r="P20" s="101">
        <f t="shared" si="4"/>
        <v>158</v>
      </c>
      <c r="Q20" s="101"/>
      <c r="R20" s="101">
        <f t="shared" si="4"/>
        <v>575</v>
      </c>
      <c r="S20" s="101">
        <f t="shared" si="4"/>
        <v>344</v>
      </c>
      <c r="T20" s="101">
        <f t="shared" si="4"/>
        <v>231</v>
      </c>
      <c r="U20" s="101"/>
      <c r="V20" s="101">
        <f t="shared" si="4"/>
        <v>352</v>
      </c>
      <c r="W20" s="101">
        <f t="shared" si="4"/>
        <v>182</v>
      </c>
      <c r="X20" s="101">
        <f t="shared" si="4"/>
        <v>170</v>
      </c>
      <c r="Y20" s="101"/>
      <c r="Z20" s="101">
        <f t="shared" si="4"/>
        <v>105</v>
      </c>
      <c r="AA20" s="101">
        <f t="shared" si="4"/>
        <v>68</v>
      </c>
      <c r="AB20" s="101">
        <f t="shared" si="4"/>
        <v>37</v>
      </c>
    </row>
    <row r="21" spans="1:28" x14ac:dyDescent="0.35">
      <c r="A21" s="119" t="s">
        <v>271</v>
      </c>
      <c r="B21" s="102">
        <f t="shared" si="2"/>
        <v>2761</v>
      </c>
      <c r="C21" s="102">
        <f t="shared" si="1"/>
        <v>1635</v>
      </c>
      <c r="D21" s="102">
        <f t="shared" si="1"/>
        <v>1126</v>
      </c>
      <c r="E21" s="102"/>
      <c r="F21" s="102">
        <v>602</v>
      </c>
      <c r="G21" s="102">
        <v>369</v>
      </c>
      <c r="H21" s="102">
        <v>233</v>
      </c>
      <c r="I21" s="102"/>
      <c r="J21" s="102">
        <v>671</v>
      </c>
      <c r="K21" s="102">
        <v>374</v>
      </c>
      <c r="L21" s="102">
        <v>297</v>
      </c>
      <c r="M21" s="102"/>
      <c r="N21" s="102">
        <v>456</v>
      </c>
      <c r="O21" s="102">
        <v>298</v>
      </c>
      <c r="P21" s="102">
        <v>158</v>
      </c>
      <c r="Q21" s="102"/>
      <c r="R21" s="102">
        <v>575</v>
      </c>
      <c r="S21" s="102">
        <v>344</v>
      </c>
      <c r="T21" s="102">
        <v>231</v>
      </c>
      <c r="U21" s="102"/>
      <c r="V21" s="102">
        <v>352</v>
      </c>
      <c r="W21" s="102">
        <v>182</v>
      </c>
      <c r="X21" s="102">
        <v>170</v>
      </c>
      <c r="Y21" s="102"/>
      <c r="Z21" s="102">
        <v>105</v>
      </c>
      <c r="AA21" s="102">
        <v>68</v>
      </c>
      <c r="AB21" s="102">
        <v>37</v>
      </c>
    </row>
    <row r="22" spans="1:28" x14ac:dyDescent="0.35">
      <c r="A22" s="119" t="s">
        <v>272</v>
      </c>
      <c r="B22" s="102" t="s">
        <v>276</v>
      </c>
      <c r="C22" s="102" t="s">
        <v>276</v>
      </c>
      <c r="D22" s="102" t="s">
        <v>276</v>
      </c>
      <c r="E22" s="102"/>
      <c r="F22" s="102" t="s">
        <v>276</v>
      </c>
      <c r="G22" s="102" t="s">
        <v>276</v>
      </c>
      <c r="H22" s="102" t="s">
        <v>276</v>
      </c>
      <c r="I22" s="102"/>
      <c r="J22" s="102" t="s">
        <v>276</v>
      </c>
      <c r="K22" s="102" t="s">
        <v>276</v>
      </c>
      <c r="L22" s="102" t="s">
        <v>276</v>
      </c>
      <c r="M22" s="102"/>
      <c r="N22" s="102" t="s">
        <v>276</v>
      </c>
      <c r="O22" s="102" t="s">
        <v>276</v>
      </c>
      <c r="P22" s="102" t="s">
        <v>276</v>
      </c>
      <c r="Q22" s="102"/>
      <c r="R22" s="102" t="s">
        <v>276</v>
      </c>
      <c r="S22" s="102" t="s">
        <v>276</v>
      </c>
      <c r="T22" s="102" t="s">
        <v>276</v>
      </c>
      <c r="U22" s="102"/>
      <c r="V22" s="102" t="s">
        <v>276</v>
      </c>
      <c r="W22" s="102" t="s">
        <v>276</v>
      </c>
      <c r="X22" s="102" t="s">
        <v>276</v>
      </c>
      <c r="Y22" s="102"/>
      <c r="Z22" s="102" t="s">
        <v>276</v>
      </c>
      <c r="AA22" s="102" t="s">
        <v>276</v>
      </c>
      <c r="AB22" s="102" t="s">
        <v>276</v>
      </c>
    </row>
    <row r="23" spans="1:28" x14ac:dyDescent="0.35">
      <c r="A23" s="119" t="s">
        <v>273</v>
      </c>
      <c r="B23" s="102" t="s">
        <v>276</v>
      </c>
      <c r="C23" s="102" t="s">
        <v>276</v>
      </c>
      <c r="D23" s="102" t="s">
        <v>276</v>
      </c>
      <c r="E23" s="102"/>
      <c r="F23" s="102" t="s">
        <v>276</v>
      </c>
      <c r="G23" s="102" t="s">
        <v>276</v>
      </c>
      <c r="H23" s="102" t="s">
        <v>276</v>
      </c>
      <c r="I23" s="102"/>
      <c r="J23" s="102" t="s">
        <v>276</v>
      </c>
      <c r="K23" s="102" t="s">
        <v>276</v>
      </c>
      <c r="L23" s="102" t="s">
        <v>276</v>
      </c>
      <c r="M23" s="102"/>
      <c r="N23" s="102" t="s">
        <v>276</v>
      </c>
      <c r="O23" s="102" t="s">
        <v>276</v>
      </c>
      <c r="P23" s="102" t="s">
        <v>276</v>
      </c>
      <c r="Q23" s="102"/>
      <c r="R23" s="102" t="s">
        <v>276</v>
      </c>
      <c r="S23" s="102" t="s">
        <v>276</v>
      </c>
      <c r="T23" s="102" t="s">
        <v>276</v>
      </c>
      <c r="U23" s="102"/>
      <c r="V23" s="102" t="s">
        <v>276</v>
      </c>
      <c r="W23" s="102" t="s">
        <v>276</v>
      </c>
      <c r="X23" s="102" t="s">
        <v>276</v>
      </c>
      <c r="Y23" s="102"/>
      <c r="Z23" s="102" t="s">
        <v>276</v>
      </c>
      <c r="AA23" s="102" t="s">
        <v>276</v>
      </c>
      <c r="AB23" s="102" t="s">
        <v>276</v>
      </c>
    </row>
    <row r="24" spans="1:28" x14ac:dyDescent="0.35">
      <c r="A24" s="119"/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  <c r="AA24" s="102"/>
      <c r="AB24" s="102"/>
    </row>
    <row r="25" spans="1:28" x14ac:dyDescent="0.35">
      <c r="A25" s="197" t="s">
        <v>237</v>
      </c>
      <c r="B25" s="198"/>
      <c r="C25" s="198"/>
      <c r="D25" s="198"/>
      <c r="E25" s="198"/>
      <c r="F25" s="198"/>
      <c r="G25" s="198"/>
      <c r="H25" s="198"/>
      <c r="I25" s="198"/>
      <c r="J25" s="198"/>
      <c r="K25" s="198"/>
      <c r="L25" s="198"/>
      <c r="M25" s="198"/>
      <c r="N25" s="198"/>
      <c r="O25" s="198"/>
      <c r="P25" s="198"/>
      <c r="Q25" s="198"/>
      <c r="R25" s="198"/>
      <c r="S25" s="198"/>
      <c r="T25" s="198"/>
      <c r="U25" s="198"/>
      <c r="V25" s="198"/>
      <c r="W25" s="198"/>
      <c r="X25" s="198"/>
      <c r="Y25" s="198"/>
      <c r="Z25" s="198"/>
      <c r="AA25" s="198"/>
      <c r="AB25" s="198"/>
    </row>
    <row r="26" spans="1:28" x14ac:dyDescent="0.35">
      <c r="A26" s="18" t="s">
        <v>232</v>
      </c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</row>
    <row r="27" spans="1:28" s="22" customFormat="1" x14ac:dyDescent="0.35">
      <c r="A27" s="118" t="s">
        <v>214</v>
      </c>
      <c r="B27" s="75">
        <v>6.6581044397092741</v>
      </c>
      <c r="C27" s="75">
        <v>7.9548545009518632</v>
      </c>
      <c r="D27" s="75">
        <v>5.356829567827833</v>
      </c>
      <c r="E27" s="75"/>
      <c r="F27" s="75">
        <v>7.7388927595262338</v>
      </c>
      <c r="G27" s="75">
        <v>9.4218636880752928</v>
      </c>
      <c r="H27" s="75">
        <v>5.9288097886540605</v>
      </c>
      <c r="I27" s="75"/>
      <c r="J27" s="75">
        <v>8.6076817558299048</v>
      </c>
      <c r="K27" s="75">
        <v>9.4781445138269405</v>
      </c>
      <c r="L27" s="75">
        <v>7.6923076923076925</v>
      </c>
      <c r="M27" s="75"/>
      <c r="N27" s="75">
        <v>6.7153022782993483</v>
      </c>
      <c r="O27" s="75">
        <v>8.1509523246184781</v>
      </c>
      <c r="P27" s="75">
        <v>5.2478839177750904</v>
      </c>
      <c r="Q27" s="75"/>
      <c r="R27" s="75">
        <v>8.1683695189442318</v>
      </c>
      <c r="S27" s="75">
        <v>9.7692473582057371</v>
      </c>
      <c r="T27" s="75">
        <v>6.6085312040344606</v>
      </c>
      <c r="U27" s="75"/>
      <c r="V27" s="75">
        <v>5.8595459946219748</v>
      </c>
      <c r="W27" s="75">
        <v>6.9305662311042795</v>
      </c>
      <c r="X27" s="75">
        <v>4.8381185094685399</v>
      </c>
      <c r="Y27" s="75"/>
      <c r="Z27" s="75">
        <v>1.971421010849431</v>
      </c>
      <c r="AA27" s="75">
        <v>2.7093596059113301</v>
      </c>
      <c r="AB27" s="75">
        <v>1.2807377049180328</v>
      </c>
    </row>
    <row r="28" spans="1:28" x14ac:dyDescent="0.35">
      <c r="A28" s="119" t="s">
        <v>271</v>
      </c>
      <c r="B28" s="63">
        <v>6.5374791335652933</v>
      </c>
      <c r="C28" s="63">
        <v>7.8354514779867861</v>
      </c>
      <c r="D28" s="63">
        <v>5.2513563835111814</v>
      </c>
      <c r="E28" s="63"/>
      <c r="F28" s="63">
        <v>7.7092632391028815</v>
      </c>
      <c r="G28" s="63">
        <v>9.297100674013052</v>
      </c>
      <c r="H28" s="63">
        <v>6.0227272727272725</v>
      </c>
      <c r="I28" s="63"/>
      <c r="J28" s="63">
        <v>8.6959074628618396</v>
      </c>
      <c r="K28" s="63">
        <v>9.5726298813500748</v>
      </c>
      <c r="L28" s="63">
        <v>7.7844311377245514</v>
      </c>
      <c r="M28" s="63"/>
      <c r="N28" s="63">
        <v>6.7884957380266151</v>
      </c>
      <c r="O28" s="63">
        <v>8.2784686661789806</v>
      </c>
      <c r="P28" s="63">
        <v>5.2806909315237505</v>
      </c>
      <c r="Q28" s="63"/>
      <c r="R28" s="63">
        <v>7.512853115152855</v>
      </c>
      <c r="S28" s="63">
        <v>9.1638418079096056</v>
      </c>
      <c r="T28" s="63">
        <v>5.9313778547461844</v>
      </c>
      <c r="U28" s="63"/>
      <c r="V28" s="63">
        <v>5.6453715775749673</v>
      </c>
      <c r="W28" s="63">
        <v>6.6863587540279266</v>
      </c>
      <c r="X28" s="63">
        <v>4.66294982260517</v>
      </c>
      <c r="Y28" s="63"/>
      <c r="Z28" s="63">
        <v>1.9892621145374447</v>
      </c>
      <c r="AA28" s="63">
        <v>2.7279253409906676</v>
      </c>
      <c r="AB28" s="63">
        <v>1.3090043633478778</v>
      </c>
    </row>
    <row r="29" spans="1:28" x14ac:dyDescent="0.35">
      <c r="A29" s="119" t="s">
        <v>272</v>
      </c>
      <c r="B29" s="63">
        <v>2.5089605734767026</v>
      </c>
      <c r="C29" s="63">
        <v>3.1578947368421053</v>
      </c>
      <c r="D29" s="63">
        <v>1.6574585635359116</v>
      </c>
      <c r="E29" s="63"/>
      <c r="F29" s="63">
        <v>2.1164021164021163</v>
      </c>
      <c r="G29" s="63">
        <v>1.8867924528301887</v>
      </c>
      <c r="H29" s="63">
        <v>2.4096385542168677</v>
      </c>
      <c r="I29" s="63"/>
      <c r="J29" s="63">
        <v>4.8275862068965516</v>
      </c>
      <c r="K29" s="63">
        <v>5.7471264367816088</v>
      </c>
      <c r="L29" s="63">
        <v>3.4482758620689653</v>
      </c>
      <c r="M29" s="63"/>
      <c r="N29" s="63">
        <v>2.4793388429752068</v>
      </c>
      <c r="O29" s="63">
        <v>3.3898305084745761</v>
      </c>
      <c r="P29" s="63">
        <v>1.6129032258064515</v>
      </c>
      <c r="Q29" s="63"/>
      <c r="R29" s="63">
        <v>3.3333333333333335</v>
      </c>
      <c r="S29" s="63">
        <v>5.3191489361702127</v>
      </c>
      <c r="T29" s="63" t="s">
        <v>276</v>
      </c>
      <c r="U29" s="63"/>
      <c r="V29" s="63">
        <v>1.5748031496062991</v>
      </c>
      <c r="W29" s="63">
        <v>1.4705882352941175</v>
      </c>
      <c r="X29" s="63">
        <v>1.6949152542372881</v>
      </c>
      <c r="Y29" s="63"/>
      <c r="Z29" s="63" t="s">
        <v>276</v>
      </c>
      <c r="AA29" s="63" t="s">
        <v>276</v>
      </c>
      <c r="AB29" s="63" t="s">
        <v>276</v>
      </c>
    </row>
    <row r="30" spans="1:28" x14ac:dyDescent="0.35">
      <c r="A30" s="119" t="s">
        <v>273</v>
      </c>
      <c r="B30" s="63">
        <v>12.850280224179345</v>
      </c>
      <c r="C30" s="63">
        <v>13.377483443708609</v>
      </c>
      <c r="D30" s="63">
        <v>12.044534412955466</v>
      </c>
      <c r="E30" s="63"/>
      <c r="F30" s="63">
        <v>12.693498452012383</v>
      </c>
      <c r="G30" s="63">
        <v>18.518518518518519</v>
      </c>
      <c r="H30" s="63">
        <v>0.93457943925233633</v>
      </c>
      <c r="I30" s="63"/>
      <c r="J30" s="63">
        <v>5.625</v>
      </c>
      <c r="K30" s="63">
        <v>7.0000000000000009</v>
      </c>
      <c r="L30" s="63">
        <v>3.3333333333333335</v>
      </c>
      <c r="M30" s="63"/>
      <c r="N30" s="63">
        <v>4.406779661016949</v>
      </c>
      <c r="O30" s="63">
        <v>4.1666666666666661</v>
      </c>
      <c r="P30" s="63">
        <v>4.8543689320388346</v>
      </c>
      <c r="Q30" s="63"/>
      <c r="R30" s="63">
        <v>30.922242314647381</v>
      </c>
      <c r="S30" s="63">
        <v>27.27272727272727</v>
      </c>
      <c r="T30" s="63">
        <v>36.322869955156953</v>
      </c>
      <c r="U30" s="63"/>
      <c r="V30" s="63">
        <v>13.16793893129771</v>
      </c>
      <c r="W30" s="63">
        <v>14.482758620689657</v>
      </c>
      <c r="X30" s="63">
        <v>11.538461538461538</v>
      </c>
      <c r="Y30" s="63"/>
      <c r="Z30" s="63">
        <v>1.8633540372670807</v>
      </c>
      <c r="AA30" s="63">
        <v>2.8368794326241136</v>
      </c>
      <c r="AB30" s="63">
        <v>0.49751243781094528</v>
      </c>
    </row>
    <row r="31" spans="1:28" x14ac:dyDescent="0.35">
      <c r="A31" s="18" t="s">
        <v>274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</row>
    <row r="32" spans="1:28" s="22" customFormat="1" x14ac:dyDescent="0.35">
      <c r="A32" s="118" t="s">
        <v>214</v>
      </c>
      <c r="B32" s="75">
        <v>5.9225512528473807</v>
      </c>
      <c r="C32" s="75">
        <v>7.1659529843572489</v>
      </c>
      <c r="D32" s="75">
        <v>4.68867433659016</v>
      </c>
      <c r="E32" s="75"/>
      <c r="F32" s="75">
        <v>7.261750754635619</v>
      </c>
      <c r="G32" s="75">
        <v>8.979456593770708</v>
      </c>
      <c r="H32" s="75">
        <v>5.3966540744738261</v>
      </c>
      <c r="I32" s="75"/>
      <c r="J32" s="75">
        <v>7.7271885989265225</v>
      </c>
      <c r="K32" s="75">
        <v>8.5304659498207887</v>
      </c>
      <c r="L32" s="75">
        <v>6.8694986605434369</v>
      </c>
      <c r="M32" s="75"/>
      <c r="N32" s="75">
        <v>6.3730173896426514</v>
      </c>
      <c r="O32" s="75">
        <v>7.4348735501045828</v>
      </c>
      <c r="P32" s="75">
        <v>5.3005569425772991</v>
      </c>
      <c r="Q32" s="75"/>
      <c r="R32" s="75">
        <v>7.1829405162738507</v>
      </c>
      <c r="S32" s="75">
        <v>8.5488287191968357</v>
      </c>
      <c r="T32" s="75">
        <v>5.8606979826240613</v>
      </c>
      <c r="U32" s="75"/>
      <c r="V32" s="75">
        <v>5.0400620315326963</v>
      </c>
      <c r="W32" s="75">
        <v>6.4233315441044905</v>
      </c>
      <c r="X32" s="75">
        <v>3.7554004652708541</v>
      </c>
      <c r="Y32" s="75"/>
      <c r="Z32" s="75">
        <v>1.7412486466979429</v>
      </c>
      <c r="AA32" s="75">
        <v>2.4570024570024569</v>
      </c>
      <c r="AB32" s="75">
        <v>1.0875194199896427</v>
      </c>
    </row>
    <row r="33" spans="1:28" x14ac:dyDescent="0.35">
      <c r="A33" s="119" t="s">
        <v>271</v>
      </c>
      <c r="B33" s="63">
        <v>5.702262609013844</v>
      </c>
      <c r="C33" s="63">
        <v>6.9348256245362352</v>
      </c>
      <c r="D33" s="63">
        <v>4.5030682228372036</v>
      </c>
      <c r="E33" s="63"/>
      <c r="F33" s="63">
        <v>7.1911937201118823</v>
      </c>
      <c r="G33" s="63">
        <v>8.7504375218760941</v>
      </c>
      <c r="H33" s="63">
        <v>5.5317563792140065</v>
      </c>
      <c r="I33" s="63"/>
      <c r="J33" s="63">
        <v>7.8328981723237598</v>
      </c>
      <c r="K33" s="63">
        <v>8.6340449650481759</v>
      </c>
      <c r="L33" s="63">
        <v>6.992868462757527</v>
      </c>
      <c r="M33" s="63"/>
      <c r="N33" s="63">
        <v>6.4776119402985071</v>
      </c>
      <c r="O33" s="63">
        <v>7.607827476038338</v>
      </c>
      <c r="P33" s="63">
        <v>5.3550178500595003</v>
      </c>
      <c r="Q33" s="63"/>
      <c r="R33" s="63">
        <v>6.1917548570525982</v>
      </c>
      <c r="S33" s="63">
        <v>7.5934959349593489</v>
      </c>
      <c r="T33" s="63">
        <v>4.867936117936118</v>
      </c>
      <c r="U33" s="63"/>
      <c r="V33" s="63">
        <v>4.6914932457101131</v>
      </c>
      <c r="W33" s="63">
        <v>6.0409099598547122</v>
      </c>
      <c r="X33" s="63">
        <v>3.4585152838427948</v>
      </c>
      <c r="Y33" s="63"/>
      <c r="Z33" s="63">
        <v>1.753048780487805</v>
      </c>
      <c r="AA33" s="63">
        <v>2.4656426839126921</v>
      </c>
      <c r="AB33" s="63">
        <v>1.117519826964672</v>
      </c>
    </row>
    <row r="34" spans="1:28" x14ac:dyDescent="0.35">
      <c r="A34" s="119" t="s">
        <v>272</v>
      </c>
      <c r="B34" s="63">
        <v>2.5089605734767026</v>
      </c>
      <c r="C34" s="63">
        <v>3.1578947368421053</v>
      </c>
      <c r="D34" s="63">
        <v>1.6574585635359116</v>
      </c>
      <c r="E34" s="63"/>
      <c r="F34" s="63">
        <v>2.1164021164021163</v>
      </c>
      <c r="G34" s="63">
        <v>1.8867924528301887</v>
      </c>
      <c r="H34" s="63">
        <v>2.4096385542168677</v>
      </c>
      <c r="I34" s="63"/>
      <c r="J34" s="63">
        <v>4.8275862068965516</v>
      </c>
      <c r="K34" s="63">
        <v>5.7471264367816088</v>
      </c>
      <c r="L34" s="63">
        <v>3.4482758620689653</v>
      </c>
      <c r="M34" s="63"/>
      <c r="N34" s="63">
        <v>2.4793388429752068</v>
      </c>
      <c r="O34" s="63">
        <v>3.3898305084745761</v>
      </c>
      <c r="P34" s="63">
        <v>1.6129032258064515</v>
      </c>
      <c r="Q34" s="63"/>
      <c r="R34" s="63">
        <v>3.3333333333333335</v>
      </c>
      <c r="S34" s="63">
        <v>5.3191489361702127</v>
      </c>
      <c r="T34" s="63" t="s">
        <v>276</v>
      </c>
      <c r="U34" s="63"/>
      <c r="V34" s="63">
        <v>1.5748031496062991</v>
      </c>
      <c r="W34" s="63">
        <v>1.4705882352941175</v>
      </c>
      <c r="X34" s="63">
        <v>1.6949152542372881</v>
      </c>
      <c r="Y34" s="63"/>
      <c r="Z34" s="63" t="s">
        <v>276</v>
      </c>
      <c r="AA34" s="63" t="s">
        <v>276</v>
      </c>
      <c r="AB34" s="63" t="s">
        <v>276</v>
      </c>
    </row>
    <row r="35" spans="1:28" x14ac:dyDescent="0.35">
      <c r="A35" s="119" t="s">
        <v>273</v>
      </c>
      <c r="B35" s="63">
        <v>12.850280224179345</v>
      </c>
      <c r="C35" s="63">
        <v>13.377483443708609</v>
      </c>
      <c r="D35" s="63">
        <v>12.044534412955466</v>
      </c>
      <c r="E35" s="63"/>
      <c r="F35" s="63">
        <v>12.693498452012383</v>
      </c>
      <c r="G35" s="63">
        <v>18.518518518518519</v>
      </c>
      <c r="H35" s="63">
        <v>0.93457943925233633</v>
      </c>
      <c r="I35" s="63"/>
      <c r="J35" s="63">
        <v>5.625</v>
      </c>
      <c r="K35" s="63">
        <v>7.0000000000000009</v>
      </c>
      <c r="L35" s="63">
        <v>3.3333333333333335</v>
      </c>
      <c r="M35" s="63"/>
      <c r="N35" s="63">
        <v>4.406779661016949</v>
      </c>
      <c r="O35" s="63">
        <v>4.1666666666666661</v>
      </c>
      <c r="P35" s="63">
        <v>4.8543689320388346</v>
      </c>
      <c r="Q35" s="63"/>
      <c r="R35" s="63">
        <v>30.922242314647381</v>
      </c>
      <c r="S35" s="63">
        <v>27.27272727272727</v>
      </c>
      <c r="T35" s="63">
        <v>36.322869955156953</v>
      </c>
      <c r="U35" s="63"/>
      <c r="V35" s="63">
        <v>13.16793893129771</v>
      </c>
      <c r="W35" s="63">
        <v>14.482758620689657</v>
      </c>
      <c r="X35" s="63">
        <v>11.538461538461538</v>
      </c>
      <c r="Y35" s="63"/>
      <c r="Z35" s="63">
        <v>1.8633540372670807</v>
      </c>
      <c r="AA35" s="63">
        <v>2.8368794326241136</v>
      </c>
      <c r="AB35" s="63">
        <v>0.49751243781094528</v>
      </c>
    </row>
    <row r="36" spans="1:28" x14ac:dyDescent="0.35">
      <c r="A36" s="18" t="s">
        <v>275</v>
      </c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</row>
    <row r="37" spans="1:28" s="22" customFormat="1" x14ac:dyDescent="0.35">
      <c r="A37" s="120" t="s">
        <v>214</v>
      </c>
      <c r="B37" s="75">
        <v>8.15560938146157</v>
      </c>
      <c r="C37" s="75">
        <v>9.534083620036153</v>
      </c>
      <c r="D37" s="75">
        <v>6.7404968572283748</v>
      </c>
      <c r="E37" s="75"/>
      <c r="F37" s="75">
        <v>8.5220838052095118</v>
      </c>
      <c r="G37" s="75">
        <v>10.156895127993394</v>
      </c>
      <c r="H37" s="75">
        <v>6.7910230253570392</v>
      </c>
      <c r="I37" s="75"/>
      <c r="J37" s="75">
        <v>10.029895366218236</v>
      </c>
      <c r="K37" s="75">
        <v>11.038961038961039</v>
      </c>
      <c r="L37" s="75">
        <v>8.9945487583282855</v>
      </c>
      <c r="M37" s="75"/>
      <c r="N37" s="75">
        <v>7.2878376218635132</v>
      </c>
      <c r="O37" s="75">
        <v>9.3299937382592368</v>
      </c>
      <c r="P37" s="75">
        <v>5.1583414952660789</v>
      </c>
      <c r="Q37" s="75"/>
      <c r="R37" s="75">
        <v>10.595172286714575</v>
      </c>
      <c r="S37" s="75">
        <v>12.74074074074074</v>
      </c>
      <c r="T37" s="75">
        <v>8.4708470847084705</v>
      </c>
      <c r="U37" s="75"/>
      <c r="V37" s="75">
        <v>8.0291970802919703</v>
      </c>
      <c r="W37" s="75">
        <v>8.2092918358141631</v>
      </c>
      <c r="X37" s="75">
        <v>7.8449469312413473</v>
      </c>
      <c r="Y37" s="75"/>
      <c r="Z37" s="75">
        <v>2.604166666666667</v>
      </c>
      <c r="AA37" s="75">
        <v>3.3713435795736242</v>
      </c>
      <c r="AB37" s="75">
        <v>1.8362282878411911</v>
      </c>
    </row>
    <row r="38" spans="1:28" x14ac:dyDescent="0.35">
      <c r="A38" s="119" t="s">
        <v>271</v>
      </c>
      <c r="B38" s="63">
        <v>8.15560938146157</v>
      </c>
      <c r="C38" s="63">
        <v>9.534083620036153</v>
      </c>
      <c r="D38" s="63">
        <v>6.7404968572283748</v>
      </c>
      <c r="E38" s="63"/>
      <c r="F38" s="63">
        <v>8.5220838052095118</v>
      </c>
      <c r="G38" s="63">
        <v>10.156895127993394</v>
      </c>
      <c r="H38" s="63">
        <v>6.7910230253570392</v>
      </c>
      <c r="I38" s="63"/>
      <c r="J38" s="63">
        <v>10.029895366218236</v>
      </c>
      <c r="K38" s="63">
        <v>11.038961038961039</v>
      </c>
      <c r="L38" s="63">
        <v>8.9945487583282855</v>
      </c>
      <c r="M38" s="63"/>
      <c r="N38" s="63">
        <v>7.2878376218635132</v>
      </c>
      <c r="O38" s="63">
        <v>9.3299937382592368</v>
      </c>
      <c r="P38" s="63">
        <v>5.1583414952660789</v>
      </c>
      <c r="Q38" s="63"/>
      <c r="R38" s="63">
        <v>10.595172286714575</v>
      </c>
      <c r="S38" s="63">
        <v>12.74074074074074</v>
      </c>
      <c r="T38" s="63">
        <v>8.4708470847084705</v>
      </c>
      <c r="U38" s="63"/>
      <c r="V38" s="63">
        <v>8.0291970802919703</v>
      </c>
      <c r="W38" s="63">
        <v>8.2092918358141631</v>
      </c>
      <c r="X38" s="63">
        <v>7.8449469312413473</v>
      </c>
      <c r="Y38" s="63"/>
      <c r="Z38" s="63">
        <v>2.604166666666667</v>
      </c>
      <c r="AA38" s="63">
        <v>3.3713435795736242</v>
      </c>
      <c r="AB38" s="63">
        <v>1.8362282878411911</v>
      </c>
    </row>
    <row r="39" spans="1:28" x14ac:dyDescent="0.35">
      <c r="A39" s="119" t="s">
        <v>272</v>
      </c>
      <c r="B39" s="63" t="s">
        <v>276</v>
      </c>
      <c r="C39" s="63" t="s">
        <v>276</v>
      </c>
      <c r="D39" s="63" t="s">
        <v>276</v>
      </c>
      <c r="E39" s="63"/>
      <c r="F39" s="63" t="s">
        <v>276</v>
      </c>
      <c r="G39" s="63" t="s">
        <v>276</v>
      </c>
      <c r="H39" s="63" t="s">
        <v>276</v>
      </c>
      <c r="I39" s="63"/>
      <c r="J39" s="63" t="s">
        <v>276</v>
      </c>
      <c r="K39" s="63" t="s">
        <v>276</v>
      </c>
      <c r="L39" s="63" t="s">
        <v>276</v>
      </c>
      <c r="M39" s="63"/>
      <c r="N39" s="63" t="s">
        <v>276</v>
      </c>
      <c r="O39" s="63" t="s">
        <v>276</v>
      </c>
      <c r="P39" s="63" t="s">
        <v>276</v>
      </c>
      <c r="Q39" s="63"/>
      <c r="R39" s="63" t="s">
        <v>276</v>
      </c>
      <c r="S39" s="63" t="s">
        <v>276</v>
      </c>
      <c r="T39" s="63" t="s">
        <v>276</v>
      </c>
      <c r="U39" s="63"/>
      <c r="V39" s="63" t="s">
        <v>276</v>
      </c>
      <c r="W39" s="63" t="s">
        <v>276</v>
      </c>
      <c r="X39" s="63" t="s">
        <v>276</v>
      </c>
      <c r="Y39" s="63"/>
      <c r="Z39" s="63" t="s">
        <v>276</v>
      </c>
      <c r="AA39" s="63" t="s">
        <v>276</v>
      </c>
      <c r="AB39" s="63" t="s">
        <v>276</v>
      </c>
    </row>
    <row r="40" spans="1:28" ht="15" thickBot="1" x14ac:dyDescent="0.4">
      <c r="A40" s="121" t="s">
        <v>273</v>
      </c>
      <c r="B40" s="64" t="s">
        <v>276</v>
      </c>
      <c r="C40" s="64" t="s">
        <v>276</v>
      </c>
      <c r="D40" s="64" t="s">
        <v>276</v>
      </c>
      <c r="E40" s="64"/>
      <c r="F40" s="64" t="s">
        <v>276</v>
      </c>
      <c r="G40" s="64" t="s">
        <v>276</v>
      </c>
      <c r="H40" s="64" t="s">
        <v>276</v>
      </c>
      <c r="I40" s="64"/>
      <c r="J40" s="64" t="s">
        <v>276</v>
      </c>
      <c r="K40" s="64" t="s">
        <v>276</v>
      </c>
      <c r="L40" s="64" t="s">
        <v>276</v>
      </c>
      <c r="M40" s="64"/>
      <c r="N40" s="64" t="s">
        <v>276</v>
      </c>
      <c r="O40" s="64" t="s">
        <v>276</v>
      </c>
      <c r="P40" s="64" t="s">
        <v>276</v>
      </c>
      <c r="Q40" s="64"/>
      <c r="R40" s="64" t="s">
        <v>276</v>
      </c>
      <c r="S40" s="64" t="s">
        <v>276</v>
      </c>
      <c r="T40" s="64" t="s">
        <v>276</v>
      </c>
      <c r="U40" s="64"/>
      <c r="V40" s="64" t="s">
        <v>276</v>
      </c>
      <c r="W40" s="64" t="s">
        <v>276</v>
      </c>
      <c r="X40" s="64" t="s">
        <v>276</v>
      </c>
      <c r="Y40" s="64"/>
      <c r="Z40" s="64" t="s">
        <v>276</v>
      </c>
      <c r="AA40" s="64" t="s">
        <v>276</v>
      </c>
      <c r="AB40" s="64" t="s">
        <v>276</v>
      </c>
    </row>
    <row r="41" spans="1:28" x14ac:dyDescent="0.35">
      <c r="A41" s="113" t="s">
        <v>341</v>
      </c>
    </row>
  </sheetData>
  <mergeCells count="13">
    <mergeCell ref="A1:AB1"/>
    <mergeCell ref="A2:AB2"/>
    <mergeCell ref="AD2:AD3"/>
    <mergeCell ref="A3:AB3"/>
    <mergeCell ref="A4:AB4"/>
    <mergeCell ref="R6:T6"/>
    <mergeCell ref="V6:X6"/>
    <mergeCell ref="Z6:AB6"/>
    <mergeCell ref="A6:A7"/>
    <mergeCell ref="B6:D6"/>
    <mergeCell ref="F6:H6"/>
    <mergeCell ref="J6:L6"/>
    <mergeCell ref="N6:P6"/>
  </mergeCells>
  <hyperlinks>
    <hyperlink ref="AD2" location="INDICE!A1" display="INDICE" xr:uid="{5AB3558C-688C-474E-BD12-1F829F80E031}"/>
    <hyperlink ref="AD2:AD3" location="CONTENIDO!A1" display="Contenido" xr:uid="{2E12B461-3B66-46E1-94CF-CD55769E7A31}"/>
  </hyperlinks>
  <pageMargins left="0.7" right="0.7" top="0.75" bottom="0.75" header="0.3" footer="0.3"/>
  <pageSetup paperSize="9" scale="64" orientation="landscape" r:id="rId1"/>
  <ignoredErrors>
    <ignoredError sqref="B12:D12 B17:D17" formula="1"/>
  </ignoredErrors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0EF4E-5D71-4E26-8BF6-2797F86E381D}">
  <sheetPr>
    <tabColor rgb="FFF2DAB1"/>
    <pageSetUpPr fitToPage="1"/>
  </sheetPr>
  <dimension ref="A1:AD39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T25" sqref="T25"/>
    </sheetView>
  </sheetViews>
  <sheetFormatPr baseColWidth="10" defaultColWidth="11.453125" defaultRowHeight="14.5" x14ac:dyDescent="0.35"/>
  <cols>
    <col min="1" max="1" width="18.54296875" customWidth="1"/>
    <col min="2" max="4" width="8.453125" customWidth="1"/>
    <col min="5" max="5" width="1" customWidth="1"/>
    <col min="6" max="8" width="8.453125" customWidth="1"/>
    <col min="9" max="9" width="1.1796875" customWidth="1"/>
    <col min="10" max="12" width="8.453125" customWidth="1"/>
    <col min="13" max="13" width="1.453125" customWidth="1"/>
    <col min="14" max="16" width="8.453125" customWidth="1"/>
    <col min="17" max="17" width="1.1796875" customWidth="1"/>
    <col min="18" max="20" width="8.453125" customWidth="1"/>
    <col min="21" max="21" width="1" customWidth="1"/>
    <col min="22" max="24" width="8.453125" customWidth="1"/>
    <col min="25" max="25" width="0.81640625" customWidth="1"/>
    <col min="26" max="28" width="8.453125" customWidth="1"/>
  </cols>
  <sheetData>
    <row r="1" spans="1:30" x14ac:dyDescent="0.35">
      <c r="A1" s="230" t="s">
        <v>370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131"/>
      <c r="AD1" s="36"/>
    </row>
    <row r="2" spans="1:30" ht="14.5" customHeight="1" x14ac:dyDescent="0.35">
      <c r="A2" s="231" t="s">
        <v>367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C2" s="1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C3" s="131"/>
      <c r="AD3" s="222"/>
    </row>
    <row r="4" spans="1:30" x14ac:dyDescent="0.35">
      <c r="A4" s="231" t="s">
        <v>196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36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36"/>
      <c r="AD5" s="36"/>
    </row>
    <row r="6" spans="1:30" x14ac:dyDescent="0.35">
      <c r="A6" s="15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36"/>
      <c r="AD6" s="36"/>
    </row>
    <row r="7" spans="1:30" x14ac:dyDescent="0.35">
      <c r="A7" s="234" t="s">
        <v>281</v>
      </c>
      <c r="B7" s="229" t="s">
        <v>214</v>
      </c>
      <c r="C7" s="229"/>
      <c r="D7" s="229"/>
      <c r="E7" s="16"/>
      <c r="F7" s="229" t="s">
        <v>242</v>
      </c>
      <c r="G7" s="229"/>
      <c r="H7" s="229"/>
      <c r="I7" s="16"/>
      <c r="J7" s="229" t="s">
        <v>243</v>
      </c>
      <c r="K7" s="229"/>
      <c r="L7" s="229"/>
      <c r="M7" s="16"/>
      <c r="N7" s="229" t="s">
        <v>244</v>
      </c>
      <c r="O7" s="229"/>
      <c r="P7" s="229"/>
      <c r="Q7" s="16"/>
      <c r="R7" s="229" t="s">
        <v>246</v>
      </c>
      <c r="S7" s="229"/>
      <c r="T7" s="229"/>
      <c r="U7" s="16"/>
      <c r="V7" s="229" t="s">
        <v>247</v>
      </c>
      <c r="W7" s="229"/>
      <c r="X7" s="229"/>
      <c r="Y7" s="16"/>
      <c r="Z7" s="229" t="s">
        <v>248</v>
      </c>
      <c r="AA7" s="229"/>
      <c r="AB7" s="229"/>
      <c r="AC7" s="36"/>
      <c r="AD7" s="36"/>
    </row>
    <row r="8" spans="1:30" x14ac:dyDescent="0.35">
      <c r="A8" s="234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C8" s="36"/>
      <c r="AD8" s="36"/>
    </row>
    <row r="9" spans="1:30" s="22" customFormat="1" x14ac:dyDescent="0.35">
      <c r="A9" s="110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</row>
    <row r="10" spans="1:30" s="22" customFormat="1" x14ac:dyDescent="0.35">
      <c r="A10" s="110" t="s">
        <v>214</v>
      </c>
      <c r="B10" s="101">
        <f>SUM(B12:B38)</f>
        <v>95934</v>
      </c>
      <c r="C10" s="101">
        <f t="shared" ref="C10:AB10" si="0">SUM(C12:C38)</f>
        <v>47383</v>
      </c>
      <c r="D10" s="101">
        <f t="shared" si="0"/>
        <v>48551</v>
      </c>
      <c r="E10" s="101"/>
      <c r="F10" s="101">
        <f t="shared" si="0"/>
        <v>17215</v>
      </c>
      <c r="G10" s="101">
        <f t="shared" si="0"/>
        <v>8758</v>
      </c>
      <c r="H10" s="101">
        <f t="shared" si="0"/>
        <v>8457</v>
      </c>
      <c r="I10" s="101"/>
      <c r="J10" s="101">
        <f t="shared" si="0"/>
        <v>15990</v>
      </c>
      <c r="K10" s="101">
        <f t="shared" si="0"/>
        <v>8118</v>
      </c>
      <c r="L10" s="101">
        <f t="shared" si="0"/>
        <v>7872</v>
      </c>
      <c r="M10" s="101"/>
      <c r="N10" s="101">
        <f t="shared" si="0"/>
        <v>15600</v>
      </c>
      <c r="O10" s="101">
        <f t="shared" si="0"/>
        <v>7764</v>
      </c>
      <c r="P10" s="101">
        <f t="shared" si="0"/>
        <v>7836</v>
      </c>
      <c r="Q10" s="101"/>
      <c r="R10" s="101">
        <f t="shared" si="0"/>
        <v>17257</v>
      </c>
      <c r="S10" s="101">
        <f t="shared" si="0"/>
        <v>8368</v>
      </c>
      <c r="T10" s="101">
        <f t="shared" si="0"/>
        <v>8889</v>
      </c>
      <c r="U10" s="101"/>
      <c r="V10" s="101">
        <f t="shared" si="0"/>
        <v>15054</v>
      </c>
      <c r="W10" s="101">
        <f t="shared" si="0"/>
        <v>7265</v>
      </c>
      <c r="X10" s="101">
        <f t="shared" si="0"/>
        <v>7789</v>
      </c>
      <c r="Y10" s="101"/>
      <c r="Z10" s="101">
        <f t="shared" si="0"/>
        <v>14818</v>
      </c>
      <c r="AA10" s="101">
        <f t="shared" si="0"/>
        <v>7110</v>
      </c>
      <c r="AB10" s="101">
        <f t="shared" si="0"/>
        <v>7708</v>
      </c>
    </row>
    <row r="11" spans="1:30" s="22" customFormat="1" x14ac:dyDescent="0.35">
      <c r="A11" s="110"/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101"/>
      <c r="W11" s="101"/>
      <c r="X11" s="101"/>
      <c r="Y11" s="101"/>
      <c r="Z11" s="101"/>
      <c r="AA11" s="101"/>
      <c r="AB11" s="101"/>
    </row>
    <row r="12" spans="1:30" x14ac:dyDescent="0.35">
      <c r="A12" s="95" t="s">
        <v>282</v>
      </c>
      <c r="B12" s="102">
        <f>+F12+J12+N12+R12+V12+Z12</f>
        <v>4884</v>
      </c>
      <c r="C12" s="102">
        <f t="shared" ref="C12:D27" si="1">+G12+K12+O12+S12+W12+AA12</f>
        <v>2420</v>
      </c>
      <c r="D12" s="102">
        <f t="shared" si="1"/>
        <v>2464</v>
      </c>
      <c r="E12" s="102"/>
      <c r="F12" s="102">
        <v>696</v>
      </c>
      <c r="G12" s="102">
        <v>343</v>
      </c>
      <c r="H12" s="102">
        <v>353</v>
      </c>
      <c r="I12" s="102"/>
      <c r="J12" s="102">
        <v>673</v>
      </c>
      <c r="K12" s="102">
        <v>338</v>
      </c>
      <c r="L12" s="102">
        <v>335</v>
      </c>
      <c r="M12" s="102"/>
      <c r="N12" s="102">
        <v>672</v>
      </c>
      <c r="O12" s="102">
        <v>335</v>
      </c>
      <c r="P12" s="102">
        <v>337</v>
      </c>
      <c r="Q12" s="102"/>
      <c r="R12" s="102">
        <v>1010</v>
      </c>
      <c r="S12" s="102">
        <v>501</v>
      </c>
      <c r="T12" s="102">
        <v>509</v>
      </c>
      <c r="U12" s="102"/>
      <c r="V12" s="102">
        <v>900</v>
      </c>
      <c r="W12" s="102">
        <v>436</v>
      </c>
      <c r="X12" s="102">
        <v>464</v>
      </c>
      <c r="Y12" s="102"/>
      <c r="Z12" s="102">
        <v>933</v>
      </c>
      <c r="AA12" s="102">
        <v>467</v>
      </c>
      <c r="AB12" s="102">
        <v>466</v>
      </c>
    </row>
    <row r="13" spans="1:30" x14ac:dyDescent="0.35">
      <c r="A13" s="95" t="s">
        <v>283</v>
      </c>
      <c r="B13" s="102">
        <f t="shared" ref="B13:D38" si="2">+F13+J13+N13+R13+V13+Z13</f>
        <v>2835</v>
      </c>
      <c r="C13" s="102">
        <f t="shared" si="1"/>
        <v>1298</v>
      </c>
      <c r="D13" s="102">
        <f t="shared" si="1"/>
        <v>1537</v>
      </c>
      <c r="E13" s="102"/>
      <c r="F13" s="102">
        <v>310</v>
      </c>
      <c r="G13" s="102">
        <v>152</v>
      </c>
      <c r="H13" s="102">
        <v>158</v>
      </c>
      <c r="I13" s="102"/>
      <c r="J13" s="102">
        <v>344</v>
      </c>
      <c r="K13" s="102">
        <v>155</v>
      </c>
      <c r="L13" s="102">
        <v>189</v>
      </c>
      <c r="M13" s="102"/>
      <c r="N13" s="102">
        <v>321</v>
      </c>
      <c r="O13" s="102">
        <v>143</v>
      </c>
      <c r="P13" s="102">
        <v>178</v>
      </c>
      <c r="Q13" s="102"/>
      <c r="R13" s="102">
        <v>682</v>
      </c>
      <c r="S13" s="102">
        <v>314</v>
      </c>
      <c r="T13" s="102">
        <v>368</v>
      </c>
      <c r="U13" s="102"/>
      <c r="V13" s="102">
        <v>579</v>
      </c>
      <c r="W13" s="102">
        <v>266</v>
      </c>
      <c r="X13" s="102">
        <v>313</v>
      </c>
      <c r="Y13" s="102"/>
      <c r="Z13" s="102">
        <v>599</v>
      </c>
      <c r="AA13" s="102">
        <v>268</v>
      </c>
      <c r="AB13" s="102">
        <v>331</v>
      </c>
    </row>
    <row r="14" spans="1:30" x14ac:dyDescent="0.35">
      <c r="A14" s="95" t="s">
        <v>284</v>
      </c>
      <c r="B14" s="102">
        <f t="shared" si="2"/>
        <v>1882</v>
      </c>
      <c r="C14" s="102">
        <f t="shared" si="1"/>
        <v>755</v>
      </c>
      <c r="D14" s="102">
        <f t="shared" si="1"/>
        <v>1127</v>
      </c>
      <c r="E14" s="102"/>
      <c r="F14" s="102">
        <v>63</v>
      </c>
      <c r="G14" s="102">
        <v>37</v>
      </c>
      <c r="H14" s="102">
        <v>26</v>
      </c>
      <c r="I14" s="102"/>
      <c r="J14" s="102">
        <v>64</v>
      </c>
      <c r="K14" s="102">
        <v>36</v>
      </c>
      <c r="L14" s="102">
        <v>28</v>
      </c>
      <c r="M14" s="102"/>
      <c r="N14" s="102">
        <v>56</v>
      </c>
      <c r="O14" s="102">
        <v>26</v>
      </c>
      <c r="P14" s="102">
        <v>30</v>
      </c>
      <c r="Q14" s="102"/>
      <c r="R14" s="102">
        <v>600</v>
      </c>
      <c r="S14" s="102">
        <v>240</v>
      </c>
      <c r="T14" s="102">
        <v>360</v>
      </c>
      <c r="U14" s="102"/>
      <c r="V14" s="102">
        <v>572</v>
      </c>
      <c r="W14" s="102">
        <v>221</v>
      </c>
      <c r="X14" s="102">
        <v>351</v>
      </c>
      <c r="Y14" s="102"/>
      <c r="Z14" s="102">
        <v>527</v>
      </c>
      <c r="AA14" s="102">
        <v>195</v>
      </c>
      <c r="AB14" s="102">
        <v>332</v>
      </c>
    </row>
    <row r="15" spans="1:30" x14ac:dyDescent="0.35">
      <c r="A15" s="95" t="s">
        <v>285</v>
      </c>
      <c r="B15" s="102">
        <f t="shared" si="2"/>
        <v>9520</v>
      </c>
      <c r="C15" s="102">
        <f t="shared" si="1"/>
        <v>4594</v>
      </c>
      <c r="D15" s="102">
        <f t="shared" si="1"/>
        <v>4926</v>
      </c>
      <c r="E15" s="102"/>
      <c r="F15" s="102">
        <v>1382</v>
      </c>
      <c r="G15" s="102">
        <v>690</v>
      </c>
      <c r="H15" s="102">
        <v>692</v>
      </c>
      <c r="I15" s="102"/>
      <c r="J15" s="102">
        <v>1328</v>
      </c>
      <c r="K15" s="102">
        <v>664</v>
      </c>
      <c r="L15" s="102">
        <v>664</v>
      </c>
      <c r="M15" s="102"/>
      <c r="N15" s="102">
        <v>1435</v>
      </c>
      <c r="O15" s="102">
        <v>700</v>
      </c>
      <c r="P15" s="102">
        <v>735</v>
      </c>
      <c r="Q15" s="102"/>
      <c r="R15" s="102">
        <v>1706</v>
      </c>
      <c r="S15" s="102">
        <v>839</v>
      </c>
      <c r="T15" s="102">
        <v>867</v>
      </c>
      <c r="U15" s="102"/>
      <c r="V15" s="102">
        <v>1773</v>
      </c>
      <c r="W15" s="102">
        <v>827</v>
      </c>
      <c r="X15" s="102">
        <v>946</v>
      </c>
      <c r="Y15" s="102"/>
      <c r="Z15" s="102">
        <v>1896</v>
      </c>
      <c r="AA15" s="102">
        <v>874</v>
      </c>
      <c r="AB15" s="102">
        <v>1022</v>
      </c>
    </row>
    <row r="16" spans="1:30" x14ac:dyDescent="0.35">
      <c r="A16" s="95" t="s">
        <v>286</v>
      </c>
      <c r="B16" s="102">
        <f t="shared" si="2"/>
        <v>2333</v>
      </c>
      <c r="C16" s="102">
        <f t="shared" si="1"/>
        <v>1216</v>
      </c>
      <c r="D16" s="102">
        <f t="shared" si="1"/>
        <v>1117</v>
      </c>
      <c r="E16" s="102"/>
      <c r="F16" s="102">
        <v>406</v>
      </c>
      <c r="G16" s="102">
        <v>225</v>
      </c>
      <c r="H16" s="102">
        <v>181</v>
      </c>
      <c r="I16" s="102"/>
      <c r="J16" s="102">
        <v>434</v>
      </c>
      <c r="K16" s="102">
        <v>232</v>
      </c>
      <c r="L16" s="102">
        <v>202</v>
      </c>
      <c r="M16" s="102"/>
      <c r="N16" s="102">
        <v>363</v>
      </c>
      <c r="O16" s="102">
        <v>178</v>
      </c>
      <c r="P16" s="102">
        <v>185</v>
      </c>
      <c r="Q16" s="102"/>
      <c r="R16" s="102">
        <v>403</v>
      </c>
      <c r="S16" s="102">
        <v>206</v>
      </c>
      <c r="T16" s="102">
        <v>197</v>
      </c>
      <c r="U16" s="102"/>
      <c r="V16" s="102">
        <v>376</v>
      </c>
      <c r="W16" s="102">
        <v>193</v>
      </c>
      <c r="X16" s="102">
        <v>183</v>
      </c>
      <c r="Y16" s="102"/>
      <c r="Z16" s="102">
        <v>351</v>
      </c>
      <c r="AA16" s="102">
        <v>182</v>
      </c>
      <c r="AB16" s="102">
        <v>169</v>
      </c>
    </row>
    <row r="17" spans="1:28" x14ac:dyDescent="0.35">
      <c r="A17" s="95" t="s">
        <v>287</v>
      </c>
      <c r="B17" s="102">
        <f t="shared" si="2"/>
        <v>3332</v>
      </c>
      <c r="C17" s="102">
        <f t="shared" si="1"/>
        <v>1632</v>
      </c>
      <c r="D17" s="102">
        <f t="shared" si="1"/>
        <v>1700</v>
      </c>
      <c r="E17" s="102"/>
      <c r="F17" s="102">
        <v>602</v>
      </c>
      <c r="G17" s="102">
        <v>301</v>
      </c>
      <c r="H17" s="102">
        <v>301</v>
      </c>
      <c r="I17" s="102"/>
      <c r="J17" s="102">
        <v>686</v>
      </c>
      <c r="K17" s="102">
        <v>329</v>
      </c>
      <c r="L17" s="102">
        <v>357</v>
      </c>
      <c r="M17" s="102"/>
      <c r="N17" s="102">
        <v>615</v>
      </c>
      <c r="O17" s="102">
        <v>305</v>
      </c>
      <c r="P17" s="102">
        <v>310</v>
      </c>
      <c r="Q17" s="102"/>
      <c r="R17" s="102">
        <v>508</v>
      </c>
      <c r="S17" s="102">
        <v>255</v>
      </c>
      <c r="T17" s="102">
        <v>253</v>
      </c>
      <c r="U17" s="102"/>
      <c r="V17" s="102">
        <v>493</v>
      </c>
      <c r="W17" s="102">
        <v>244</v>
      </c>
      <c r="X17" s="102">
        <v>249</v>
      </c>
      <c r="Y17" s="102"/>
      <c r="Z17" s="102">
        <v>428</v>
      </c>
      <c r="AA17" s="102">
        <v>198</v>
      </c>
      <c r="AB17" s="102">
        <v>230</v>
      </c>
    </row>
    <row r="18" spans="1:28" x14ac:dyDescent="0.35">
      <c r="A18" s="95" t="s">
        <v>288</v>
      </c>
      <c r="B18" s="102">
        <f t="shared" si="2"/>
        <v>1176</v>
      </c>
      <c r="C18" s="102">
        <f t="shared" si="1"/>
        <v>602</v>
      </c>
      <c r="D18" s="102">
        <f t="shared" si="1"/>
        <v>574</v>
      </c>
      <c r="E18" s="102"/>
      <c r="F18" s="102">
        <v>262</v>
      </c>
      <c r="G18" s="102">
        <v>131</v>
      </c>
      <c r="H18" s="102">
        <v>131</v>
      </c>
      <c r="I18" s="102"/>
      <c r="J18" s="102">
        <v>210</v>
      </c>
      <c r="K18" s="102">
        <v>117</v>
      </c>
      <c r="L18" s="102">
        <v>93</v>
      </c>
      <c r="M18" s="102"/>
      <c r="N18" s="102">
        <v>207</v>
      </c>
      <c r="O18" s="102">
        <v>113</v>
      </c>
      <c r="P18" s="102">
        <v>94</v>
      </c>
      <c r="Q18" s="102"/>
      <c r="R18" s="102">
        <v>201</v>
      </c>
      <c r="S18" s="102">
        <v>109</v>
      </c>
      <c r="T18" s="102">
        <v>92</v>
      </c>
      <c r="U18" s="102"/>
      <c r="V18" s="102">
        <v>146</v>
      </c>
      <c r="W18" s="102">
        <v>65</v>
      </c>
      <c r="X18" s="102">
        <v>81</v>
      </c>
      <c r="Y18" s="102"/>
      <c r="Z18" s="102">
        <v>150</v>
      </c>
      <c r="AA18" s="102">
        <v>67</v>
      </c>
      <c r="AB18" s="102">
        <v>83</v>
      </c>
    </row>
    <row r="19" spans="1:28" x14ac:dyDescent="0.35">
      <c r="A19" s="95" t="s">
        <v>289</v>
      </c>
      <c r="B19" s="102">
        <f t="shared" si="2"/>
        <v>7953</v>
      </c>
      <c r="C19" s="102">
        <f t="shared" si="1"/>
        <v>3958</v>
      </c>
      <c r="D19" s="102">
        <f t="shared" si="1"/>
        <v>3995</v>
      </c>
      <c r="E19" s="102"/>
      <c r="F19" s="102">
        <v>1392</v>
      </c>
      <c r="G19" s="102">
        <v>709</v>
      </c>
      <c r="H19" s="102">
        <v>683</v>
      </c>
      <c r="I19" s="102"/>
      <c r="J19" s="102">
        <v>1230</v>
      </c>
      <c r="K19" s="102">
        <v>644</v>
      </c>
      <c r="L19" s="102">
        <v>586</v>
      </c>
      <c r="M19" s="102"/>
      <c r="N19" s="102">
        <v>1188</v>
      </c>
      <c r="O19" s="102">
        <v>593</v>
      </c>
      <c r="P19" s="102">
        <v>595</v>
      </c>
      <c r="Q19" s="102"/>
      <c r="R19" s="102">
        <v>1560</v>
      </c>
      <c r="S19" s="102">
        <v>745</v>
      </c>
      <c r="T19" s="102">
        <v>815</v>
      </c>
      <c r="U19" s="102"/>
      <c r="V19" s="102">
        <v>1295</v>
      </c>
      <c r="W19" s="102">
        <v>636</v>
      </c>
      <c r="X19" s="102">
        <v>659</v>
      </c>
      <c r="Y19" s="102"/>
      <c r="Z19" s="102">
        <v>1288</v>
      </c>
      <c r="AA19" s="102">
        <v>631</v>
      </c>
      <c r="AB19" s="102">
        <v>657</v>
      </c>
    </row>
    <row r="20" spans="1:28" x14ac:dyDescent="0.35">
      <c r="A20" s="95" t="s">
        <v>290</v>
      </c>
      <c r="B20" s="102">
        <f t="shared" si="2"/>
        <v>3572</v>
      </c>
      <c r="C20" s="102">
        <f t="shared" si="1"/>
        <v>1809</v>
      </c>
      <c r="D20" s="102">
        <f t="shared" si="1"/>
        <v>1763</v>
      </c>
      <c r="E20" s="102"/>
      <c r="F20" s="102">
        <v>745</v>
      </c>
      <c r="G20" s="102">
        <v>385</v>
      </c>
      <c r="H20" s="102">
        <v>360</v>
      </c>
      <c r="I20" s="102"/>
      <c r="J20" s="102">
        <v>677</v>
      </c>
      <c r="K20" s="102">
        <v>338</v>
      </c>
      <c r="L20" s="102">
        <v>339</v>
      </c>
      <c r="M20" s="102"/>
      <c r="N20" s="102">
        <v>654</v>
      </c>
      <c r="O20" s="102">
        <v>337</v>
      </c>
      <c r="P20" s="102">
        <v>317</v>
      </c>
      <c r="Q20" s="102"/>
      <c r="R20" s="102">
        <v>554</v>
      </c>
      <c r="S20" s="102">
        <v>284</v>
      </c>
      <c r="T20" s="102">
        <v>270</v>
      </c>
      <c r="U20" s="102"/>
      <c r="V20" s="102">
        <v>454</v>
      </c>
      <c r="W20" s="102">
        <v>228</v>
      </c>
      <c r="X20" s="102">
        <v>226</v>
      </c>
      <c r="Y20" s="102"/>
      <c r="Z20" s="102">
        <v>488</v>
      </c>
      <c r="AA20" s="102">
        <v>237</v>
      </c>
      <c r="AB20" s="102">
        <v>251</v>
      </c>
    </row>
    <row r="21" spans="1:28" x14ac:dyDescent="0.35">
      <c r="A21" s="95" t="s">
        <v>291</v>
      </c>
      <c r="B21" s="102">
        <f t="shared" si="2"/>
        <v>7391</v>
      </c>
      <c r="C21" s="102">
        <f t="shared" si="1"/>
        <v>3620</v>
      </c>
      <c r="D21" s="102">
        <f t="shared" si="1"/>
        <v>3771</v>
      </c>
      <c r="E21" s="102"/>
      <c r="F21" s="102">
        <v>1580</v>
      </c>
      <c r="G21" s="102">
        <v>796</v>
      </c>
      <c r="H21" s="102">
        <v>784</v>
      </c>
      <c r="I21" s="102"/>
      <c r="J21" s="102">
        <v>1293</v>
      </c>
      <c r="K21" s="102">
        <v>670</v>
      </c>
      <c r="L21" s="102">
        <v>623</v>
      </c>
      <c r="M21" s="102"/>
      <c r="N21" s="102">
        <v>1302</v>
      </c>
      <c r="O21" s="102">
        <v>617</v>
      </c>
      <c r="P21" s="102">
        <v>685</v>
      </c>
      <c r="Q21" s="102"/>
      <c r="R21" s="102">
        <v>1249</v>
      </c>
      <c r="S21" s="102">
        <v>586</v>
      </c>
      <c r="T21" s="102">
        <v>663</v>
      </c>
      <c r="U21" s="102"/>
      <c r="V21" s="102">
        <v>989</v>
      </c>
      <c r="W21" s="102">
        <v>466</v>
      </c>
      <c r="X21" s="102">
        <v>523</v>
      </c>
      <c r="Y21" s="102"/>
      <c r="Z21" s="102">
        <v>978</v>
      </c>
      <c r="AA21" s="102">
        <v>485</v>
      </c>
      <c r="AB21" s="102">
        <v>493</v>
      </c>
    </row>
    <row r="22" spans="1:28" x14ac:dyDescent="0.35">
      <c r="A22" s="95" t="s">
        <v>292</v>
      </c>
      <c r="B22" s="102">
        <f t="shared" si="2"/>
        <v>1804</v>
      </c>
      <c r="C22" s="102">
        <f t="shared" si="1"/>
        <v>863</v>
      </c>
      <c r="D22" s="102">
        <f t="shared" si="1"/>
        <v>941</v>
      </c>
      <c r="E22" s="102"/>
      <c r="F22" s="102">
        <v>411</v>
      </c>
      <c r="G22" s="102">
        <v>204</v>
      </c>
      <c r="H22" s="102">
        <v>207</v>
      </c>
      <c r="I22" s="102"/>
      <c r="J22" s="102">
        <v>350</v>
      </c>
      <c r="K22" s="102">
        <v>169</v>
      </c>
      <c r="L22" s="102">
        <v>181</v>
      </c>
      <c r="M22" s="102"/>
      <c r="N22" s="102">
        <v>329</v>
      </c>
      <c r="O22" s="102">
        <v>169</v>
      </c>
      <c r="P22" s="102">
        <v>160</v>
      </c>
      <c r="Q22" s="102"/>
      <c r="R22" s="102">
        <v>290</v>
      </c>
      <c r="S22" s="102">
        <v>127</v>
      </c>
      <c r="T22" s="102">
        <v>163</v>
      </c>
      <c r="U22" s="102"/>
      <c r="V22" s="102">
        <v>216</v>
      </c>
      <c r="W22" s="102">
        <v>105</v>
      </c>
      <c r="X22" s="102">
        <v>111</v>
      </c>
      <c r="Y22" s="102"/>
      <c r="Z22" s="102">
        <v>208</v>
      </c>
      <c r="AA22" s="102">
        <v>89</v>
      </c>
      <c r="AB22" s="102">
        <v>119</v>
      </c>
    </row>
    <row r="23" spans="1:28" x14ac:dyDescent="0.35">
      <c r="A23" s="122" t="s">
        <v>293</v>
      </c>
      <c r="B23" s="102">
        <f t="shared" si="2"/>
        <v>6620</v>
      </c>
      <c r="C23" s="102">
        <f t="shared" si="1"/>
        <v>3409</v>
      </c>
      <c r="D23" s="102">
        <f t="shared" si="1"/>
        <v>3211</v>
      </c>
      <c r="E23" s="102"/>
      <c r="F23" s="102">
        <v>1035</v>
      </c>
      <c r="G23" s="102">
        <v>533</v>
      </c>
      <c r="H23" s="102">
        <v>502</v>
      </c>
      <c r="I23" s="102"/>
      <c r="J23" s="102">
        <v>964</v>
      </c>
      <c r="K23" s="102">
        <v>512</v>
      </c>
      <c r="L23" s="102">
        <v>452</v>
      </c>
      <c r="M23" s="102"/>
      <c r="N23" s="102">
        <v>996</v>
      </c>
      <c r="O23" s="102">
        <v>523</v>
      </c>
      <c r="P23" s="102">
        <v>473</v>
      </c>
      <c r="Q23" s="102"/>
      <c r="R23" s="102">
        <v>1202</v>
      </c>
      <c r="S23" s="102">
        <v>623</v>
      </c>
      <c r="T23" s="102">
        <v>579</v>
      </c>
      <c r="U23" s="102"/>
      <c r="V23" s="102">
        <v>1188</v>
      </c>
      <c r="W23" s="102">
        <v>617</v>
      </c>
      <c r="X23" s="102">
        <v>571</v>
      </c>
      <c r="Y23" s="102"/>
      <c r="Z23" s="102">
        <v>1235</v>
      </c>
      <c r="AA23" s="102">
        <v>601</v>
      </c>
      <c r="AB23" s="102">
        <v>634</v>
      </c>
    </row>
    <row r="24" spans="1:28" x14ac:dyDescent="0.35">
      <c r="A24" s="95" t="s">
        <v>294</v>
      </c>
      <c r="B24" s="102">
        <f t="shared" si="2"/>
        <v>939</v>
      </c>
      <c r="C24" s="102">
        <f t="shared" si="1"/>
        <v>469</v>
      </c>
      <c r="D24" s="102">
        <f t="shared" si="1"/>
        <v>470</v>
      </c>
      <c r="E24" s="102"/>
      <c r="F24" s="102">
        <v>196</v>
      </c>
      <c r="G24" s="102">
        <v>93</v>
      </c>
      <c r="H24" s="102">
        <v>103</v>
      </c>
      <c r="I24" s="102"/>
      <c r="J24" s="102">
        <v>184</v>
      </c>
      <c r="K24" s="102">
        <v>95</v>
      </c>
      <c r="L24" s="102">
        <v>89</v>
      </c>
      <c r="M24" s="102"/>
      <c r="N24" s="102">
        <v>151</v>
      </c>
      <c r="O24" s="102">
        <v>76</v>
      </c>
      <c r="P24" s="102">
        <v>75</v>
      </c>
      <c r="Q24" s="102"/>
      <c r="R24" s="102">
        <v>141</v>
      </c>
      <c r="S24" s="102">
        <v>72</v>
      </c>
      <c r="T24" s="102">
        <v>69</v>
      </c>
      <c r="U24" s="102"/>
      <c r="V24" s="102">
        <v>149</v>
      </c>
      <c r="W24" s="102">
        <v>75</v>
      </c>
      <c r="X24" s="102">
        <v>74</v>
      </c>
      <c r="Y24" s="102"/>
      <c r="Z24" s="102">
        <v>118</v>
      </c>
      <c r="AA24" s="102">
        <v>58</v>
      </c>
      <c r="AB24" s="102">
        <v>60</v>
      </c>
    </row>
    <row r="25" spans="1:28" x14ac:dyDescent="0.35">
      <c r="A25" s="95" t="s">
        <v>295</v>
      </c>
      <c r="B25" s="102">
        <f t="shared" si="2"/>
        <v>6041</v>
      </c>
      <c r="C25" s="102">
        <f t="shared" si="1"/>
        <v>2949</v>
      </c>
      <c r="D25" s="102">
        <f t="shared" si="1"/>
        <v>3092</v>
      </c>
      <c r="E25" s="102"/>
      <c r="F25" s="102">
        <v>660</v>
      </c>
      <c r="G25" s="102">
        <v>358</v>
      </c>
      <c r="H25" s="102">
        <v>302</v>
      </c>
      <c r="I25" s="102"/>
      <c r="J25" s="102">
        <v>561</v>
      </c>
      <c r="K25" s="102">
        <v>308</v>
      </c>
      <c r="L25" s="102">
        <v>253</v>
      </c>
      <c r="M25" s="102"/>
      <c r="N25" s="102">
        <v>578</v>
      </c>
      <c r="O25" s="102">
        <v>287</v>
      </c>
      <c r="P25" s="102">
        <v>291</v>
      </c>
      <c r="Q25" s="102"/>
      <c r="R25" s="102">
        <v>1492</v>
      </c>
      <c r="S25" s="102">
        <v>710</v>
      </c>
      <c r="T25" s="102">
        <v>782</v>
      </c>
      <c r="U25" s="102"/>
      <c r="V25" s="102">
        <v>1392</v>
      </c>
      <c r="W25" s="102">
        <v>649</v>
      </c>
      <c r="X25" s="102">
        <v>743</v>
      </c>
      <c r="Y25" s="102"/>
      <c r="Z25" s="102">
        <v>1358</v>
      </c>
      <c r="AA25" s="102">
        <v>637</v>
      </c>
      <c r="AB25" s="102">
        <v>721</v>
      </c>
    </row>
    <row r="26" spans="1:28" x14ac:dyDescent="0.35">
      <c r="A26" s="95" t="s">
        <v>296</v>
      </c>
      <c r="B26" s="102">
        <f t="shared" si="2"/>
        <v>969</v>
      </c>
      <c r="C26" s="102">
        <f t="shared" si="1"/>
        <v>490</v>
      </c>
      <c r="D26" s="102">
        <f t="shared" si="1"/>
        <v>479</v>
      </c>
      <c r="E26" s="102"/>
      <c r="F26" s="102">
        <v>251</v>
      </c>
      <c r="G26" s="102">
        <v>126</v>
      </c>
      <c r="H26" s="102">
        <v>125</v>
      </c>
      <c r="I26" s="102"/>
      <c r="J26" s="102">
        <v>214</v>
      </c>
      <c r="K26" s="102">
        <v>93</v>
      </c>
      <c r="L26" s="102">
        <v>121</v>
      </c>
      <c r="M26" s="102"/>
      <c r="N26" s="102">
        <v>177</v>
      </c>
      <c r="O26" s="102">
        <v>85</v>
      </c>
      <c r="P26" s="102">
        <v>92</v>
      </c>
      <c r="Q26" s="102"/>
      <c r="R26" s="102">
        <v>140</v>
      </c>
      <c r="S26" s="102">
        <v>77</v>
      </c>
      <c r="T26" s="102">
        <v>63</v>
      </c>
      <c r="U26" s="102"/>
      <c r="V26" s="102">
        <v>115</v>
      </c>
      <c r="W26" s="102">
        <v>72</v>
      </c>
      <c r="X26" s="102">
        <v>43</v>
      </c>
      <c r="Y26" s="102"/>
      <c r="Z26" s="102">
        <v>72</v>
      </c>
      <c r="AA26" s="102">
        <v>37</v>
      </c>
      <c r="AB26" s="102">
        <v>35</v>
      </c>
    </row>
    <row r="27" spans="1:28" x14ac:dyDescent="0.35">
      <c r="A27" s="95" t="s">
        <v>297</v>
      </c>
      <c r="B27" s="102">
        <f t="shared" si="2"/>
        <v>2097</v>
      </c>
      <c r="C27" s="102">
        <f t="shared" si="1"/>
        <v>1020</v>
      </c>
      <c r="D27" s="102">
        <f t="shared" si="1"/>
        <v>1077</v>
      </c>
      <c r="E27" s="102"/>
      <c r="F27" s="102">
        <v>422</v>
      </c>
      <c r="G27" s="102">
        <v>213</v>
      </c>
      <c r="H27" s="102">
        <v>209</v>
      </c>
      <c r="I27" s="102"/>
      <c r="J27" s="102">
        <v>406</v>
      </c>
      <c r="K27" s="102">
        <v>204</v>
      </c>
      <c r="L27" s="102">
        <v>202</v>
      </c>
      <c r="M27" s="102"/>
      <c r="N27" s="102">
        <v>379</v>
      </c>
      <c r="O27" s="102">
        <v>186</v>
      </c>
      <c r="P27" s="102">
        <v>193</v>
      </c>
      <c r="Q27" s="102"/>
      <c r="R27" s="102">
        <v>349</v>
      </c>
      <c r="S27" s="102">
        <v>153</v>
      </c>
      <c r="T27" s="102">
        <v>196</v>
      </c>
      <c r="U27" s="102"/>
      <c r="V27" s="102">
        <v>276</v>
      </c>
      <c r="W27" s="102">
        <v>121</v>
      </c>
      <c r="X27" s="102">
        <v>155</v>
      </c>
      <c r="Y27" s="102"/>
      <c r="Z27" s="102">
        <v>265</v>
      </c>
      <c r="AA27" s="102">
        <v>143</v>
      </c>
      <c r="AB27" s="102">
        <v>122</v>
      </c>
    </row>
    <row r="28" spans="1:28" x14ac:dyDescent="0.35">
      <c r="A28" s="95" t="s">
        <v>298</v>
      </c>
      <c r="B28" s="102">
        <f t="shared" si="2"/>
        <v>2650</v>
      </c>
      <c r="C28" s="102">
        <f t="shared" si="2"/>
        <v>1382</v>
      </c>
      <c r="D28" s="102">
        <f t="shared" si="2"/>
        <v>1268</v>
      </c>
      <c r="E28" s="102"/>
      <c r="F28" s="102">
        <v>487</v>
      </c>
      <c r="G28" s="102">
        <v>254</v>
      </c>
      <c r="H28" s="102">
        <v>233</v>
      </c>
      <c r="I28" s="102"/>
      <c r="J28" s="102">
        <v>497</v>
      </c>
      <c r="K28" s="102">
        <v>263</v>
      </c>
      <c r="L28" s="102">
        <v>234</v>
      </c>
      <c r="M28" s="102"/>
      <c r="N28" s="102">
        <v>449</v>
      </c>
      <c r="O28" s="102">
        <v>216</v>
      </c>
      <c r="P28" s="102">
        <v>233</v>
      </c>
      <c r="Q28" s="102"/>
      <c r="R28" s="102">
        <v>426</v>
      </c>
      <c r="S28" s="102">
        <v>233</v>
      </c>
      <c r="T28" s="102">
        <v>193</v>
      </c>
      <c r="U28" s="102"/>
      <c r="V28" s="102">
        <v>414</v>
      </c>
      <c r="W28" s="102">
        <v>208</v>
      </c>
      <c r="X28" s="102">
        <v>206</v>
      </c>
      <c r="Y28" s="102"/>
      <c r="Z28" s="102">
        <v>377</v>
      </c>
      <c r="AA28" s="102">
        <v>208</v>
      </c>
      <c r="AB28" s="102">
        <v>169</v>
      </c>
    </row>
    <row r="29" spans="1:28" x14ac:dyDescent="0.35">
      <c r="A29" s="95" t="s">
        <v>299</v>
      </c>
      <c r="B29" s="102">
        <f t="shared" si="2"/>
        <v>3474</v>
      </c>
      <c r="C29" s="102">
        <f t="shared" si="2"/>
        <v>1777</v>
      </c>
      <c r="D29" s="102">
        <f t="shared" si="2"/>
        <v>1697</v>
      </c>
      <c r="E29" s="102"/>
      <c r="F29" s="102">
        <v>739</v>
      </c>
      <c r="G29" s="102">
        <v>400</v>
      </c>
      <c r="H29" s="102">
        <v>339</v>
      </c>
      <c r="I29" s="102"/>
      <c r="J29" s="102">
        <v>671</v>
      </c>
      <c r="K29" s="102">
        <v>361</v>
      </c>
      <c r="L29" s="102">
        <v>310</v>
      </c>
      <c r="M29" s="102"/>
      <c r="N29" s="102">
        <v>695</v>
      </c>
      <c r="O29" s="102">
        <v>344</v>
      </c>
      <c r="P29" s="102">
        <v>351</v>
      </c>
      <c r="Q29" s="102"/>
      <c r="R29" s="102">
        <v>534</v>
      </c>
      <c r="S29" s="102">
        <v>263</v>
      </c>
      <c r="T29" s="102">
        <v>271</v>
      </c>
      <c r="U29" s="102"/>
      <c r="V29" s="102">
        <v>435</v>
      </c>
      <c r="W29" s="102">
        <v>217</v>
      </c>
      <c r="X29" s="102">
        <v>218</v>
      </c>
      <c r="Y29" s="102"/>
      <c r="Z29" s="102">
        <v>400</v>
      </c>
      <c r="AA29" s="102">
        <v>192</v>
      </c>
      <c r="AB29" s="102">
        <v>208</v>
      </c>
    </row>
    <row r="30" spans="1:28" x14ac:dyDescent="0.35">
      <c r="A30" s="95" t="s">
        <v>300</v>
      </c>
      <c r="B30" s="102">
        <f t="shared" si="2"/>
        <v>1532</v>
      </c>
      <c r="C30" s="102">
        <f t="shared" si="2"/>
        <v>747</v>
      </c>
      <c r="D30" s="102">
        <f t="shared" si="2"/>
        <v>785</v>
      </c>
      <c r="E30" s="102"/>
      <c r="F30" s="102">
        <v>327</v>
      </c>
      <c r="G30" s="102">
        <v>156</v>
      </c>
      <c r="H30" s="102">
        <v>171</v>
      </c>
      <c r="I30" s="102"/>
      <c r="J30" s="102">
        <v>272</v>
      </c>
      <c r="K30" s="102">
        <v>124</v>
      </c>
      <c r="L30" s="102">
        <v>148</v>
      </c>
      <c r="M30" s="102"/>
      <c r="N30" s="102">
        <v>303</v>
      </c>
      <c r="O30" s="102">
        <v>162</v>
      </c>
      <c r="P30" s="102">
        <v>141</v>
      </c>
      <c r="Q30" s="102"/>
      <c r="R30" s="102">
        <v>252</v>
      </c>
      <c r="S30" s="102">
        <v>125</v>
      </c>
      <c r="T30" s="102">
        <v>127</v>
      </c>
      <c r="U30" s="102"/>
      <c r="V30" s="102">
        <v>180</v>
      </c>
      <c r="W30" s="102">
        <v>91</v>
      </c>
      <c r="X30" s="102">
        <v>89</v>
      </c>
      <c r="Y30" s="102"/>
      <c r="Z30" s="102">
        <v>198</v>
      </c>
      <c r="AA30" s="102">
        <v>89</v>
      </c>
      <c r="AB30" s="102">
        <v>109</v>
      </c>
    </row>
    <row r="31" spans="1:28" x14ac:dyDescent="0.35">
      <c r="A31" s="95" t="s">
        <v>301</v>
      </c>
      <c r="B31" s="102">
        <f t="shared" si="2"/>
        <v>2168</v>
      </c>
      <c r="C31" s="102">
        <f t="shared" si="2"/>
        <v>1098</v>
      </c>
      <c r="D31" s="102">
        <f t="shared" si="2"/>
        <v>1070</v>
      </c>
      <c r="E31" s="102"/>
      <c r="F31" s="102">
        <v>443</v>
      </c>
      <c r="G31" s="102">
        <v>238</v>
      </c>
      <c r="H31" s="102">
        <v>205</v>
      </c>
      <c r="I31" s="102"/>
      <c r="J31" s="102">
        <v>422</v>
      </c>
      <c r="K31" s="102">
        <v>207</v>
      </c>
      <c r="L31" s="102">
        <v>215</v>
      </c>
      <c r="M31" s="102"/>
      <c r="N31" s="102">
        <v>383</v>
      </c>
      <c r="O31" s="102">
        <v>187</v>
      </c>
      <c r="P31" s="102">
        <v>196</v>
      </c>
      <c r="Q31" s="102"/>
      <c r="R31" s="102">
        <v>389</v>
      </c>
      <c r="S31" s="102">
        <v>196</v>
      </c>
      <c r="T31" s="102">
        <v>193</v>
      </c>
      <c r="U31" s="102"/>
      <c r="V31" s="102">
        <v>264</v>
      </c>
      <c r="W31" s="102">
        <v>132</v>
      </c>
      <c r="X31" s="102">
        <v>132</v>
      </c>
      <c r="Y31" s="102"/>
      <c r="Z31" s="102">
        <v>267</v>
      </c>
      <c r="AA31" s="102">
        <v>138</v>
      </c>
      <c r="AB31" s="102">
        <v>129</v>
      </c>
    </row>
    <row r="32" spans="1:28" x14ac:dyDescent="0.35">
      <c r="A32" s="95" t="s">
        <v>302</v>
      </c>
      <c r="B32" s="102">
        <f t="shared" si="2"/>
        <v>4634</v>
      </c>
      <c r="C32" s="102">
        <f t="shared" si="2"/>
        <v>2287</v>
      </c>
      <c r="D32" s="102">
        <f t="shared" si="2"/>
        <v>2347</v>
      </c>
      <c r="E32" s="102"/>
      <c r="F32" s="102">
        <v>986</v>
      </c>
      <c r="G32" s="102">
        <v>515</v>
      </c>
      <c r="H32" s="102">
        <v>471</v>
      </c>
      <c r="I32" s="102"/>
      <c r="J32" s="102">
        <v>961</v>
      </c>
      <c r="K32" s="102">
        <v>482</v>
      </c>
      <c r="L32" s="102">
        <v>479</v>
      </c>
      <c r="M32" s="102"/>
      <c r="N32" s="102">
        <v>881</v>
      </c>
      <c r="O32" s="102">
        <v>435</v>
      </c>
      <c r="P32" s="102">
        <v>446</v>
      </c>
      <c r="Q32" s="102"/>
      <c r="R32" s="102">
        <v>717</v>
      </c>
      <c r="S32" s="102">
        <v>322</v>
      </c>
      <c r="T32" s="102">
        <v>395</v>
      </c>
      <c r="U32" s="102"/>
      <c r="V32" s="102">
        <v>604</v>
      </c>
      <c r="W32" s="102">
        <v>301</v>
      </c>
      <c r="X32" s="102">
        <v>303</v>
      </c>
      <c r="Y32" s="102"/>
      <c r="Z32" s="102">
        <v>485</v>
      </c>
      <c r="AA32" s="102">
        <v>232</v>
      </c>
      <c r="AB32" s="102">
        <v>253</v>
      </c>
    </row>
    <row r="33" spans="1:28" x14ac:dyDescent="0.35">
      <c r="A33" s="95" t="s">
        <v>303</v>
      </c>
      <c r="B33" s="102">
        <f t="shared" si="2"/>
        <v>4064</v>
      </c>
      <c r="C33" s="102">
        <f t="shared" si="2"/>
        <v>2048</v>
      </c>
      <c r="D33" s="102">
        <f t="shared" si="2"/>
        <v>2016</v>
      </c>
      <c r="E33" s="102"/>
      <c r="F33" s="102">
        <v>877</v>
      </c>
      <c r="G33" s="102">
        <v>431</v>
      </c>
      <c r="H33" s="102">
        <v>446</v>
      </c>
      <c r="I33" s="102"/>
      <c r="J33" s="102">
        <v>823</v>
      </c>
      <c r="K33" s="102">
        <v>427</v>
      </c>
      <c r="L33" s="102">
        <v>396</v>
      </c>
      <c r="M33" s="102"/>
      <c r="N33" s="102">
        <v>814</v>
      </c>
      <c r="O33" s="102">
        <v>411</v>
      </c>
      <c r="P33" s="102">
        <v>403</v>
      </c>
      <c r="Q33" s="102"/>
      <c r="R33" s="102">
        <v>670</v>
      </c>
      <c r="S33" s="102">
        <v>335</v>
      </c>
      <c r="T33" s="102">
        <v>335</v>
      </c>
      <c r="U33" s="102"/>
      <c r="V33" s="102">
        <v>454</v>
      </c>
      <c r="W33" s="102">
        <v>220</v>
      </c>
      <c r="X33" s="102">
        <v>234</v>
      </c>
      <c r="Y33" s="102"/>
      <c r="Z33" s="102">
        <v>426</v>
      </c>
      <c r="AA33" s="102">
        <v>224</v>
      </c>
      <c r="AB33" s="102">
        <v>202</v>
      </c>
    </row>
    <row r="34" spans="1:28" x14ac:dyDescent="0.35">
      <c r="A34" s="95" t="s">
        <v>304</v>
      </c>
      <c r="B34" s="102">
        <f t="shared" si="2"/>
        <v>1285</v>
      </c>
      <c r="C34" s="102">
        <f t="shared" si="2"/>
        <v>638</v>
      </c>
      <c r="D34" s="102">
        <f t="shared" si="2"/>
        <v>647</v>
      </c>
      <c r="E34" s="102"/>
      <c r="F34" s="102">
        <v>298</v>
      </c>
      <c r="G34" s="102">
        <v>139</v>
      </c>
      <c r="H34" s="102">
        <v>159</v>
      </c>
      <c r="I34" s="102"/>
      <c r="J34" s="102">
        <v>244</v>
      </c>
      <c r="K34" s="102">
        <v>113</v>
      </c>
      <c r="L34" s="102">
        <v>131</v>
      </c>
      <c r="M34" s="102"/>
      <c r="N34" s="102">
        <v>222</v>
      </c>
      <c r="O34" s="102">
        <v>115</v>
      </c>
      <c r="P34" s="102">
        <v>107</v>
      </c>
      <c r="Q34" s="102"/>
      <c r="R34" s="102">
        <v>204</v>
      </c>
      <c r="S34" s="102">
        <v>98</v>
      </c>
      <c r="T34" s="102">
        <v>106</v>
      </c>
      <c r="U34" s="102"/>
      <c r="V34" s="102">
        <v>164</v>
      </c>
      <c r="W34" s="102">
        <v>93</v>
      </c>
      <c r="X34" s="102">
        <v>71</v>
      </c>
      <c r="Y34" s="102"/>
      <c r="Z34" s="102">
        <v>153</v>
      </c>
      <c r="AA34" s="102">
        <v>80</v>
      </c>
      <c r="AB34" s="102">
        <v>73</v>
      </c>
    </row>
    <row r="35" spans="1:28" x14ac:dyDescent="0.35">
      <c r="A35" s="95" t="s">
        <v>305</v>
      </c>
      <c r="B35" s="102">
        <f t="shared" si="2"/>
        <v>1392</v>
      </c>
      <c r="C35" s="102">
        <f t="shared" si="2"/>
        <v>722</v>
      </c>
      <c r="D35" s="102">
        <f t="shared" si="2"/>
        <v>670</v>
      </c>
      <c r="E35" s="102"/>
      <c r="F35" s="102">
        <v>244</v>
      </c>
      <c r="G35" s="102">
        <v>125</v>
      </c>
      <c r="H35" s="102">
        <v>119</v>
      </c>
      <c r="I35" s="102"/>
      <c r="J35" s="102">
        <v>288</v>
      </c>
      <c r="K35" s="102">
        <v>148</v>
      </c>
      <c r="L35" s="102">
        <v>140</v>
      </c>
      <c r="M35" s="102"/>
      <c r="N35" s="102">
        <v>285</v>
      </c>
      <c r="O35" s="102">
        <v>151</v>
      </c>
      <c r="P35" s="102">
        <v>134</v>
      </c>
      <c r="Q35" s="102"/>
      <c r="R35" s="102">
        <v>204</v>
      </c>
      <c r="S35" s="102">
        <v>99</v>
      </c>
      <c r="T35" s="102">
        <v>105</v>
      </c>
      <c r="U35" s="102"/>
      <c r="V35" s="102">
        <v>195</v>
      </c>
      <c r="W35" s="102">
        <v>110</v>
      </c>
      <c r="X35" s="102">
        <v>85</v>
      </c>
      <c r="Y35" s="102"/>
      <c r="Z35" s="102">
        <v>176</v>
      </c>
      <c r="AA35" s="102">
        <v>89</v>
      </c>
      <c r="AB35" s="102">
        <v>87</v>
      </c>
    </row>
    <row r="36" spans="1:28" x14ac:dyDescent="0.35">
      <c r="A36" s="95" t="s">
        <v>306</v>
      </c>
      <c r="B36" s="102">
        <f t="shared" si="2"/>
        <v>5808</v>
      </c>
      <c r="C36" s="102">
        <f t="shared" si="2"/>
        <v>2836</v>
      </c>
      <c r="D36" s="102">
        <f t="shared" si="2"/>
        <v>2972</v>
      </c>
      <c r="E36" s="102"/>
      <c r="F36" s="102">
        <v>1212</v>
      </c>
      <c r="G36" s="102">
        <v>621</v>
      </c>
      <c r="H36" s="102">
        <v>591</v>
      </c>
      <c r="I36" s="102"/>
      <c r="J36" s="102">
        <v>1087</v>
      </c>
      <c r="K36" s="102">
        <v>556</v>
      </c>
      <c r="L36" s="102">
        <v>531</v>
      </c>
      <c r="M36" s="102"/>
      <c r="N36" s="102">
        <v>1070</v>
      </c>
      <c r="O36" s="102">
        <v>523</v>
      </c>
      <c r="P36" s="102">
        <v>547</v>
      </c>
      <c r="Q36" s="102"/>
      <c r="R36" s="102">
        <v>948</v>
      </c>
      <c r="S36" s="102">
        <v>438</v>
      </c>
      <c r="T36" s="102">
        <v>510</v>
      </c>
      <c r="U36" s="102"/>
      <c r="V36" s="102">
        <v>732</v>
      </c>
      <c r="W36" s="102">
        <v>342</v>
      </c>
      <c r="X36" s="102">
        <v>390</v>
      </c>
      <c r="Y36" s="102"/>
      <c r="Z36" s="102">
        <v>759</v>
      </c>
      <c r="AA36" s="102">
        <v>356</v>
      </c>
      <c r="AB36" s="102">
        <v>403</v>
      </c>
    </row>
    <row r="37" spans="1:28" x14ac:dyDescent="0.35">
      <c r="A37" s="95" t="s">
        <v>307</v>
      </c>
      <c r="B37" s="102">
        <f t="shared" si="2"/>
        <v>4269</v>
      </c>
      <c r="C37" s="102">
        <f t="shared" si="2"/>
        <v>2099</v>
      </c>
      <c r="D37" s="102">
        <f t="shared" si="2"/>
        <v>2170</v>
      </c>
      <c r="E37" s="102"/>
      <c r="F37" s="102">
        <v>891</v>
      </c>
      <c r="G37" s="102">
        <v>446</v>
      </c>
      <c r="H37" s="102">
        <v>445</v>
      </c>
      <c r="I37" s="102"/>
      <c r="J37" s="102">
        <v>822</v>
      </c>
      <c r="K37" s="102">
        <v>393</v>
      </c>
      <c r="L37" s="102">
        <v>429</v>
      </c>
      <c r="M37" s="102"/>
      <c r="N37" s="102">
        <v>831</v>
      </c>
      <c r="O37" s="102">
        <v>419</v>
      </c>
      <c r="P37" s="102">
        <v>412</v>
      </c>
      <c r="Q37" s="102"/>
      <c r="R37" s="102">
        <v>621</v>
      </c>
      <c r="S37" s="102">
        <v>312</v>
      </c>
      <c r="T37" s="102">
        <v>309</v>
      </c>
      <c r="U37" s="102"/>
      <c r="V37" s="102">
        <v>553</v>
      </c>
      <c r="W37" s="102">
        <v>261</v>
      </c>
      <c r="X37" s="102">
        <v>292</v>
      </c>
      <c r="Y37" s="102"/>
      <c r="Z37" s="102">
        <v>551</v>
      </c>
      <c r="AA37" s="102">
        <v>268</v>
      </c>
      <c r="AB37" s="102">
        <v>283</v>
      </c>
    </row>
    <row r="38" spans="1:28" ht="15" thickBot="1" x14ac:dyDescent="0.4">
      <c r="A38" s="123" t="s">
        <v>308</v>
      </c>
      <c r="B38" s="103">
        <f t="shared" si="2"/>
        <v>1310</v>
      </c>
      <c r="C38" s="103">
        <f t="shared" si="2"/>
        <v>645</v>
      </c>
      <c r="D38" s="103">
        <f t="shared" si="2"/>
        <v>665</v>
      </c>
      <c r="E38" s="103"/>
      <c r="F38" s="103">
        <v>298</v>
      </c>
      <c r="G38" s="103">
        <v>137</v>
      </c>
      <c r="H38" s="103">
        <v>161</v>
      </c>
      <c r="I38" s="103"/>
      <c r="J38" s="103">
        <v>285</v>
      </c>
      <c r="K38" s="103">
        <v>140</v>
      </c>
      <c r="L38" s="103">
        <v>145</v>
      </c>
      <c r="M38" s="103"/>
      <c r="N38" s="103">
        <v>244</v>
      </c>
      <c r="O38" s="103">
        <v>128</v>
      </c>
      <c r="P38" s="103">
        <v>116</v>
      </c>
      <c r="Q38" s="103"/>
      <c r="R38" s="103">
        <v>205</v>
      </c>
      <c r="S38" s="103">
        <v>106</v>
      </c>
      <c r="T38" s="103">
        <v>99</v>
      </c>
      <c r="U38" s="103"/>
      <c r="V38" s="103">
        <v>146</v>
      </c>
      <c r="W38" s="103">
        <v>69</v>
      </c>
      <c r="X38" s="103">
        <v>77</v>
      </c>
      <c r="Y38" s="103"/>
      <c r="Z38" s="103">
        <v>132</v>
      </c>
      <c r="AA38" s="103">
        <v>65</v>
      </c>
      <c r="AB38" s="103">
        <v>67</v>
      </c>
    </row>
    <row r="39" spans="1:28" x14ac:dyDescent="0.35">
      <c r="A39" s="113" t="s">
        <v>341</v>
      </c>
    </row>
  </sheetData>
  <mergeCells count="14">
    <mergeCell ref="V7:X7"/>
    <mergeCell ref="Z7:AB7"/>
    <mergeCell ref="A7:A8"/>
    <mergeCell ref="B7:D7"/>
    <mergeCell ref="F7:H7"/>
    <mergeCell ref="J7:L7"/>
    <mergeCell ref="N7:P7"/>
    <mergeCell ref="R7:T7"/>
    <mergeCell ref="A5:AB5"/>
    <mergeCell ref="A1:AB1"/>
    <mergeCell ref="A2:AB2"/>
    <mergeCell ref="AD2:AD3"/>
    <mergeCell ref="A3:AB3"/>
    <mergeCell ref="A4:AB4"/>
  </mergeCells>
  <hyperlinks>
    <hyperlink ref="AD2" location="INDICE!A1" display="INDICE" xr:uid="{D86FE90C-7A6B-4E4D-970B-117F079FBCB4}"/>
    <hyperlink ref="AD2:AD3" location="CONTENIDO!A1" display="Contenido" xr:uid="{14B8BE0C-C8F3-4464-A606-558356A49878}"/>
  </hyperlinks>
  <pageMargins left="0.7" right="0.7" top="0.75" bottom="0.75" header="0.3" footer="0.3"/>
  <pageSetup paperSize="9" scale="64" orientation="landscape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150288-ADD0-4154-9FE6-9311A0BEABD2}">
  <sheetPr>
    <tabColor rgb="FFF2DAB1"/>
    <pageSetUpPr fitToPage="1"/>
  </sheetPr>
  <dimension ref="A1:AD39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K23" sqref="K23"/>
    </sheetView>
  </sheetViews>
  <sheetFormatPr baseColWidth="10" defaultColWidth="11.453125" defaultRowHeight="14.5" x14ac:dyDescent="0.35"/>
  <cols>
    <col min="1" max="1" width="18.54296875" customWidth="1"/>
    <col min="2" max="4" width="8.453125" customWidth="1"/>
    <col min="5" max="5" width="1.1796875" customWidth="1"/>
    <col min="6" max="8" width="8.453125" customWidth="1"/>
    <col min="9" max="9" width="1.1796875" customWidth="1"/>
    <col min="10" max="12" width="8.453125" customWidth="1"/>
    <col min="13" max="13" width="1.54296875" customWidth="1"/>
    <col min="14" max="16" width="8.453125" customWidth="1"/>
    <col min="17" max="17" width="1.453125" customWidth="1"/>
    <col min="18" max="20" width="8.453125" customWidth="1"/>
    <col min="21" max="21" width="1.453125" customWidth="1"/>
    <col min="22" max="24" width="8.453125" customWidth="1"/>
    <col min="25" max="25" width="1.1796875" customWidth="1"/>
    <col min="26" max="28" width="8.453125" customWidth="1"/>
  </cols>
  <sheetData>
    <row r="1" spans="1:30" x14ac:dyDescent="0.35">
      <c r="A1" s="230" t="s">
        <v>371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131"/>
      <c r="AD1" s="36"/>
    </row>
    <row r="2" spans="1:30" ht="14.5" customHeight="1" x14ac:dyDescent="0.35">
      <c r="A2" s="231" t="s">
        <v>372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C2" s="1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C3" s="131"/>
      <c r="AD3" s="222"/>
    </row>
    <row r="4" spans="1:30" x14ac:dyDescent="0.35">
      <c r="A4" s="231" t="s">
        <v>196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36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36"/>
      <c r="AD5" s="36"/>
    </row>
    <row r="6" spans="1:30" x14ac:dyDescent="0.35">
      <c r="A6" s="15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36"/>
      <c r="AD6" s="36"/>
    </row>
    <row r="7" spans="1:30" x14ac:dyDescent="0.35">
      <c r="A7" s="234" t="s">
        <v>281</v>
      </c>
      <c r="B7" s="229" t="s">
        <v>214</v>
      </c>
      <c r="C7" s="229"/>
      <c r="D7" s="229"/>
      <c r="E7" s="16"/>
      <c r="F7" s="229" t="s">
        <v>242</v>
      </c>
      <c r="G7" s="229"/>
      <c r="H7" s="229"/>
      <c r="I7" s="16"/>
      <c r="J7" s="229" t="s">
        <v>243</v>
      </c>
      <c r="K7" s="229"/>
      <c r="L7" s="229"/>
      <c r="M7" s="16"/>
      <c r="N7" s="229" t="s">
        <v>244</v>
      </c>
      <c r="O7" s="229"/>
      <c r="P7" s="229"/>
      <c r="Q7" s="16"/>
      <c r="R7" s="229" t="s">
        <v>246</v>
      </c>
      <c r="S7" s="229"/>
      <c r="T7" s="229"/>
      <c r="U7" s="16"/>
      <c r="V7" s="229" t="s">
        <v>247</v>
      </c>
      <c r="W7" s="229"/>
      <c r="X7" s="229"/>
      <c r="Y7" s="16"/>
      <c r="Z7" s="229" t="s">
        <v>248</v>
      </c>
      <c r="AA7" s="229"/>
      <c r="AB7" s="229"/>
      <c r="AC7" s="36"/>
      <c r="AD7" s="36"/>
    </row>
    <row r="8" spans="1:30" x14ac:dyDescent="0.35">
      <c r="A8" s="234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C8" s="36"/>
      <c r="AD8" s="36"/>
    </row>
    <row r="9" spans="1:30" s="22" customFormat="1" x14ac:dyDescent="0.35">
      <c r="A9" s="110"/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</row>
    <row r="10" spans="1:30" s="22" customFormat="1" x14ac:dyDescent="0.35">
      <c r="A10" s="110" t="s">
        <v>214</v>
      </c>
      <c r="B10" s="75">
        <v>93.341895560290723</v>
      </c>
      <c r="C10" s="75">
        <v>92.045145499048147</v>
      </c>
      <c r="D10" s="75">
        <v>94.64317043217217</v>
      </c>
      <c r="E10" s="75"/>
      <c r="F10" s="75">
        <v>92.261107240473763</v>
      </c>
      <c r="G10" s="75">
        <v>90.578136311924709</v>
      </c>
      <c r="H10" s="75">
        <v>94.07119021134595</v>
      </c>
      <c r="I10" s="75"/>
      <c r="J10" s="75">
        <v>91.392318244170099</v>
      </c>
      <c r="K10" s="75">
        <v>90.521855486173067</v>
      </c>
      <c r="L10" s="75">
        <v>92.307692307692307</v>
      </c>
      <c r="M10" s="75"/>
      <c r="N10" s="75">
        <v>93.284697721700653</v>
      </c>
      <c r="O10" s="75">
        <v>91.849047675381527</v>
      </c>
      <c r="P10" s="75">
        <v>94.752116082224916</v>
      </c>
      <c r="Q10" s="75"/>
      <c r="R10" s="75">
        <v>91.831630481055768</v>
      </c>
      <c r="S10" s="75">
        <v>90.230752641794268</v>
      </c>
      <c r="T10" s="75">
        <v>93.391468795965537</v>
      </c>
      <c r="U10" s="75"/>
      <c r="V10" s="75">
        <v>94.140454005378032</v>
      </c>
      <c r="W10" s="75">
        <v>93.069433768895721</v>
      </c>
      <c r="X10" s="75">
        <v>95.161881490531471</v>
      </c>
      <c r="Y10" s="75"/>
      <c r="Z10" s="75">
        <v>98.028578989150574</v>
      </c>
      <c r="AA10" s="75">
        <v>97.290640394088669</v>
      </c>
      <c r="AB10" s="75">
        <v>98.719262295081961</v>
      </c>
    </row>
    <row r="11" spans="1:30" s="22" customFormat="1" x14ac:dyDescent="0.35">
      <c r="A11" s="110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</row>
    <row r="12" spans="1:30" x14ac:dyDescent="0.35">
      <c r="A12" s="95" t="s">
        <v>282</v>
      </c>
      <c r="B12" s="63">
        <v>93.223897690398928</v>
      </c>
      <c r="C12" s="63">
        <v>92.472296522735959</v>
      </c>
      <c r="D12" s="63">
        <v>93.974065598779561</v>
      </c>
      <c r="E12" s="63"/>
      <c r="F12" s="63">
        <v>91.578947368421055</v>
      </c>
      <c r="G12" s="63">
        <v>89.322916666666657</v>
      </c>
      <c r="H12" s="63">
        <v>93.88297872340425</v>
      </c>
      <c r="I12" s="63"/>
      <c r="J12" s="63">
        <v>86.950904392764855</v>
      </c>
      <c r="K12" s="63">
        <v>85.569620253164558</v>
      </c>
      <c r="L12" s="63">
        <v>88.390501319261219</v>
      </c>
      <c r="M12" s="63"/>
      <c r="N12" s="63">
        <v>90.810810810810821</v>
      </c>
      <c r="O12" s="63">
        <v>90.053763440860209</v>
      </c>
      <c r="P12" s="63">
        <v>91.576086956521735</v>
      </c>
      <c r="Q12" s="63"/>
      <c r="R12" s="63">
        <v>93.087557603686633</v>
      </c>
      <c r="S12" s="63">
        <v>93.470149253731336</v>
      </c>
      <c r="T12" s="63">
        <v>92.714025500910751</v>
      </c>
      <c r="U12" s="63"/>
      <c r="V12" s="63">
        <v>96.051227321238002</v>
      </c>
      <c r="W12" s="63">
        <v>94.989106753812635</v>
      </c>
      <c r="X12" s="63">
        <v>97.071129707112974</v>
      </c>
      <c r="Y12" s="63"/>
      <c r="Z12" s="63">
        <v>98.939554612937428</v>
      </c>
      <c r="AA12" s="63">
        <v>99.15074309978769</v>
      </c>
      <c r="AB12" s="63">
        <v>98.728813559322035</v>
      </c>
    </row>
    <row r="13" spans="1:30" x14ac:dyDescent="0.35">
      <c r="A13" s="95" t="s">
        <v>283</v>
      </c>
      <c r="B13" s="63">
        <v>93.657086223984138</v>
      </c>
      <c r="C13" s="63">
        <v>91.408450704225359</v>
      </c>
      <c r="D13" s="63">
        <v>95.64405724953329</v>
      </c>
      <c r="E13" s="63"/>
      <c r="F13" s="63">
        <v>75.060532687651332</v>
      </c>
      <c r="G13" s="63">
        <v>70.697674418604649</v>
      </c>
      <c r="H13" s="63">
        <v>79.797979797979806</v>
      </c>
      <c r="I13" s="63"/>
      <c r="J13" s="63">
        <v>92.722371967654979</v>
      </c>
      <c r="K13" s="63">
        <v>89.080459770114942</v>
      </c>
      <c r="L13" s="63">
        <v>95.939086294416242</v>
      </c>
      <c r="M13" s="63"/>
      <c r="N13" s="63">
        <v>96.396396396396398</v>
      </c>
      <c r="O13" s="63">
        <v>94.078947368421055</v>
      </c>
      <c r="P13" s="63">
        <v>98.342541436464089</v>
      </c>
      <c r="Q13" s="63"/>
      <c r="R13" s="63">
        <v>97.567954220314732</v>
      </c>
      <c r="S13" s="63">
        <v>96.319018404907979</v>
      </c>
      <c r="T13" s="63">
        <v>98.659517426273453</v>
      </c>
      <c r="U13" s="63"/>
      <c r="V13" s="63">
        <v>94.918032786885249</v>
      </c>
      <c r="W13" s="63">
        <v>93.992932862190813</v>
      </c>
      <c r="X13" s="63">
        <v>95.718654434250766</v>
      </c>
      <c r="Y13" s="63"/>
      <c r="Z13" s="63">
        <v>99.667221297836932</v>
      </c>
      <c r="AA13" s="63">
        <v>99.259259259259252</v>
      </c>
      <c r="AB13" s="63">
        <v>100</v>
      </c>
    </row>
    <row r="14" spans="1:30" x14ac:dyDescent="0.35">
      <c r="A14" s="95" t="s">
        <v>284</v>
      </c>
      <c r="B14" s="63">
        <v>95.050505050505052</v>
      </c>
      <c r="C14" s="63">
        <v>94.375</v>
      </c>
      <c r="D14" s="63">
        <v>95.508474576271183</v>
      </c>
      <c r="E14" s="63"/>
      <c r="F14" s="63">
        <v>100</v>
      </c>
      <c r="G14" s="63">
        <v>100</v>
      </c>
      <c r="H14" s="63">
        <v>100</v>
      </c>
      <c r="I14" s="63"/>
      <c r="J14" s="63">
        <v>100</v>
      </c>
      <c r="K14" s="63">
        <v>100</v>
      </c>
      <c r="L14" s="63">
        <v>100</v>
      </c>
      <c r="M14" s="63"/>
      <c r="N14" s="63">
        <v>100</v>
      </c>
      <c r="O14" s="63">
        <v>100</v>
      </c>
      <c r="P14" s="63">
        <v>100</v>
      </c>
      <c r="Q14" s="63"/>
      <c r="R14" s="63">
        <v>92.592592592592595</v>
      </c>
      <c r="S14" s="63">
        <v>91.603053435114504</v>
      </c>
      <c r="T14" s="63">
        <v>93.264248704663217</v>
      </c>
      <c r="U14" s="63"/>
      <c r="V14" s="63">
        <v>93.008130081300806</v>
      </c>
      <c r="W14" s="63">
        <v>92.857142857142861</v>
      </c>
      <c r="X14" s="63">
        <v>93.103448275862064</v>
      </c>
      <c r="Y14" s="63"/>
      <c r="Z14" s="63">
        <v>98.68913857677903</v>
      </c>
      <c r="AA14" s="63">
        <v>97.014925373134332</v>
      </c>
      <c r="AB14" s="63">
        <v>99.699699699699693</v>
      </c>
    </row>
    <row r="15" spans="1:30" x14ac:dyDescent="0.35">
      <c r="A15" s="95" t="s">
        <v>285</v>
      </c>
      <c r="B15" s="63">
        <v>93.21453050034269</v>
      </c>
      <c r="C15" s="63">
        <v>91.350169019685822</v>
      </c>
      <c r="D15" s="63">
        <v>95.023148148148152</v>
      </c>
      <c r="E15" s="63"/>
      <c r="F15" s="63">
        <v>91.462607544672409</v>
      </c>
      <c r="G15" s="63">
        <v>89.84375</v>
      </c>
      <c r="H15" s="63">
        <v>93.13593539703902</v>
      </c>
      <c r="I15" s="63"/>
      <c r="J15" s="63">
        <v>92.543554006968648</v>
      </c>
      <c r="K15" s="63">
        <v>91.712707182320443</v>
      </c>
      <c r="L15" s="63">
        <v>93.389592123769333</v>
      </c>
      <c r="M15" s="63"/>
      <c r="N15" s="63">
        <v>93.000648088139997</v>
      </c>
      <c r="O15" s="63">
        <v>91.383812010443862</v>
      </c>
      <c r="P15" s="63">
        <v>94.594594594594597</v>
      </c>
      <c r="Q15" s="63"/>
      <c r="R15" s="63">
        <v>89.742240925828511</v>
      </c>
      <c r="S15" s="63">
        <v>87.123572170301145</v>
      </c>
      <c r="T15" s="63">
        <v>92.430703624733482</v>
      </c>
      <c r="U15" s="63"/>
      <c r="V15" s="63">
        <v>94.610458911419428</v>
      </c>
      <c r="W15" s="63">
        <v>91.991101223581765</v>
      </c>
      <c r="X15" s="63">
        <v>97.025641025641036</v>
      </c>
      <c r="Y15" s="63"/>
      <c r="Z15" s="63">
        <v>97.280656747049761</v>
      </c>
      <c r="AA15" s="63">
        <v>96.149614961496155</v>
      </c>
      <c r="AB15" s="63">
        <v>98.269230769230759</v>
      </c>
    </row>
    <row r="16" spans="1:30" x14ac:dyDescent="0.35">
      <c r="A16" s="95" t="s">
        <v>286</v>
      </c>
      <c r="B16" s="63">
        <v>95.811088295687881</v>
      </c>
      <c r="C16" s="63">
        <v>94.483294483294486</v>
      </c>
      <c r="D16" s="63">
        <v>97.299651567944252</v>
      </c>
      <c r="E16" s="63"/>
      <c r="F16" s="63">
        <v>97.59615384615384</v>
      </c>
      <c r="G16" s="63">
        <v>97.402597402597408</v>
      </c>
      <c r="H16" s="63">
        <v>97.837837837837839</v>
      </c>
      <c r="I16" s="63"/>
      <c r="J16" s="63">
        <v>98.636363636363626</v>
      </c>
      <c r="K16" s="63">
        <v>97.890295358649794</v>
      </c>
      <c r="L16" s="63">
        <v>99.50738916256158</v>
      </c>
      <c r="M16" s="63"/>
      <c r="N16" s="63">
        <v>95.026178010471213</v>
      </c>
      <c r="O16" s="63">
        <v>94.179894179894177</v>
      </c>
      <c r="P16" s="63">
        <v>95.854922279792746</v>
      </c>
      <c r="Q16" s="63"/>
      <c r="R16" s="63">
        <v>89.159292035398224</v>
      </c>
      <c r="S16" s="63">
        <v>85.833333333333329</v>
      </c>
      <c r="T16" s="63">
        <v>92.924528301886795</v>
      </c>
      <c r="U16" s="63"/>
      <c r="V16" s="63">
        <v>97.157622739018095</v>
      </c>
      <c r="W16" s="63">
        <v>96.019900497512438</v>
      </c>
      <c r="X16" s="63">
        <v>98.387096774193552</v>
      </c>
      <c r="Y16" s="63"/>
      <c r="Z16" s="63">
        <v>98.044692737430168</v>
      </c>
      <c r="AA16" s="63">
        <v>96.296296296296291</v>
      </c>
      <c r="AB16" s="63">
        <v>100</v>
      </c>
    </row>
    <row r="17" spans="1:28" x14ac:dyDescent="0.35">
      <c r="A17" s="95" t="s">
        <v>287</v>
      </c>
      <c r="B17" s="63">
        <v>94.98289623717217</v>
      </c>
      <c r="C17" s="63">
        <v>93.097547062179117</v>
      </c>
      <c r="D17" s="63">
        <v>96.866096866096868</v>
      </c>
      <c r="E17" s="63"/>
      <c r="F17" s="63">
        <v>95.555555555555557</v>
      </c>
      <c r="G17" s="63">
        <v>94.952681388012621</v>
      </c>
      <c r="H17" s="63">
        <v>96.166134185303505</v>
      </c>
      <c r="I17" s="63"/>
      <c r="J17" s="63">
        <v>95.145631067961162</v>
      </c>
      <c r="K17" s="63">
        <v>91.899441340782118</v>
      </c>
      <c r="L17" s="63">
        <v>98.347107438016536</v>
      </c>
      <c r="M17" s="63"/>
      <c r="N17" s="63">
        <v>96.850393700787393</v>
      </c>
      <c r="O17" s="63">
        <v>95.015576323987545</v>
      </c>
      <c r="P17" s="63">
        <v>98.726114649681534</v>
      </c>
      <c r="Q17" s="63"/>
      <c r="R17" s="63">
        <v>90.552584670231724</v>
      </c>
      <c r="S17" s="63">
        <v>89.473684210526315</v>
      </c>
      <c r="T17" s="63">
        <v>91.666666666666657</v>
      </c>
      <c r="U17" s="63"/>
      <c r="V17" s="63">
        <v>96.101364522417157</v>
      </c>
      <c r="W17" s="63">
        <v>93.84615384615384</v>
      </c>
      <c r="X17" s="63">
        <v>98.418972332015812</v>
      </c>
      <c r="Y17" s="63"/>
      <c r="Z17" s="63">
        <v>95.535714285714292</v>
      </c>
      <c r="AA17" s="63">
        <v>93.396226415094347</v>
      </c>
      <c r="AB17" s="63">
        <v>97.457627118644069</v>
      </c>
    </row>
    <row r="18" spans="1:28" x14ac:dyDescent="0.35">
      <c r="A18" s="95" t="s">
        <v>288</v>
      </c>
      <c r="B18" s="63">
        <v>95.765472312703579</v>
      </c>
      <c r="C18" s="63">
        <v>94.803149606299215</v>
      </c>
      <c r="D18" s="63">
        <v>96.795952782462052</v>
      </c>
      <c r="E18" s="63"/>
      <c r="F18" s="63">
        <v>97.037037037037038</v>
      </c>
      <c r="G18" s="63">
        <v>98.496240601503757</v>
      </c>
      <c r="H18" s="63">
        <v>95.620437956204384</v>
      </c>
      <c r="I18" s="63"/>
      <c r="J18" s="63">
        <v>97.674418604651152</v>
      </c>
      <c r="K18" s="63">
        <v>97.5</v>
      </c>
      <c r="L18" s="63">
        <v>97.894736842105274</v>
      </c>
      <c r="M18" s="63"/>
      <c r="N18" s="63">
        <v>96.279069767441854</v>
      </c>
      <c r="O18" s="63">
        <v>94.166666666666671</v>
      </c>
      <c r="P18" s="63">
        <v>98.94736842105263</v>
      </c>
      <c r="Q18" s="63"/>
      <c r="R18" s="63">
        <v>90.540540540540533</v>
      </c>
      <c r="S18" s="63">
        <v>89.344262295081961</v>
      </c>
      <c r="T18" s="63">
        <v>92</v>
      </c>
      <c r="U18" s="63"/>
      <c r="V18" s="63">
        <v>97.333333333333343</v>
      </c>
      <c r="W18" s="63">
        <v>97.014925373134332</v>
      </c>
      <c r="X18" s="63">
        <v>97.590361445783131</v>
      </c>
      <c r="Y18" s="63"/>
      <c r="Z18" s="63">
        <v>96.15384615384616</v>
      </c>
      <c r="AA18" s="63">
        <v>91.780821917808225</v>
      </c>
      <c r="AB18" s="63">
        <v>100</v>
      </c>
    </row>
    <row r="19" spans="1:28" x14ac:dyDescent="0.35">
      <c r="A19" s="95" t="s">
        <v>289</v>
      </c>
      <c r="B19" s="63">
        <v>93.542695836273822</v>
      </c>
      <c r="C19" s="63">
        <v>92.584795321637429</v>
      </c>
      <c r="D19" s="63">
        <v>94.511473858528504</v>
      </c>
      <c r="E19" s="63"/>
      <c r="F19" s="63">
        <v>92.49169435215947</v>
      </c>
      <c r="G19" s="63">
        <v>91.131105398457578</v>
      </c>
      <c r="H19" s="63">
        <v>93.94773039889958</v>
      </c>
      <c r="I19" s="63"/>
      <c r="J19" s="63">
        <v>91.449814126394045</v>
      </c>
      <c r="K19" s="63">
        <v>90.449438202247194</v>
      </c>
      <c r="L19" s="63">
        <v>92.575039494470772</v>
      </c>
      <c r="M19" s="63"/>
      <c r="N19" s="63">
        <v>90.756302521008408</v>
      </c>
      <c r="O19" s="63">
        <v>91.230769230769226</v>
      </c>
      <c r="P19" s="63">
        <v>90.28831562974203</v>
      </c>
      <c r="Q19" s="63"/>
      <c r="R19" s="63">
        <v>94.089264173703256</v>
      </c>
      <c r="S19" s="63">
        <v>93.358395989974937</v>
      </c>
      <c r="T19" s="63">
        <v>94.767441860465112</v>
      </c>
      <c r="U19" s="63"/>
      <c r="V19" s="63">
        <v>94.525547445255469</v>
      </c>
      <c r="W19" s="63">
        <v>92.846715328467155</v>
      </c>
      <c r="X19" s="63">
        <v>96.204379562043798</v>
      </c>
      <c r="Y19" s="63"/>
      <c r="Z19" s="63">
        <v>97.946768060836504</v>
      </c>
      <c r="AA19" s="63">
        <v>96.779141104294482</v>
      </c>
      <c r="AB19" s="63">
        <v>99.095022624434392</v>
      </c>
    </row>
    <row r="20" spans="1:28" x14ac:dyDescent="0.35">
      <c r="A20" s="95" t="s">
        <v>290</v>
      </c>
      <c r="B20" s="63">
        <v>92.779220779220779</v>
      </c>
      <c r="C20" s="63">
        <v>91.179435483870961</v>
      </c>
      <c r="D20" s="63">
        <v>94.480171489817792</v>
      </c>
      <c r="E20" s="63"/>
      <c r="F20" s="63">
        <v>92.431761786600504</v>
      </c>
      <c r="G20" s="63">
        <v>91.232227488151665</v>
      </c>
      <c r="H20" s="63">
        <v>93.75</v>
      </c>
      <c r="I20" s="63"/>
      <c r="J20" s="63">
        <v>90.266666666666666</v>
      </c>
      <c r="K20" s="63">
        <v>88.94736842105263</v>
      </c>
      <c r="L20" s="63">
        <v>91.621621621621614</v>
      </c>
      <c r="M20" s="63"/>
      <c r="N20" s="63">
        <v>94.236311239193085</v>
      </c>
      <c r="O20" s="63">
        <v>92.328767123287676</v>
      </c>
      <c r="P20" s="63">
        <v>96.352583586626139</v>
      </c>
      <c r="Q20" s="63"/>
      <c r="R20" s="63">
        <v>88.924558587479936</v>
      </c>
      <c r="S20" s="63">
        <v>86.850152905198769</v>
      </c>
      <c r="T20" s="63">
        <v>91.21621621621621</v>
      </c>
      <c r="U20" s="63"/>
      <c r="V20" s="63">
        <v>96.186440677966104</v>
      </c>
      <c r="W20" s="63">
        <v>94.605809128630696</v>
      </c>
      <c r="X20" s="63">
        <v>97.835497835497833</v>
      </c>
      <c r="Y20" s="63"/>
      <c r="Z20" s="63">
        <v>96.633663366336634</v>
      </c>
      <c r="AA20" s="63">
        <v>95.180722891566262</v>
      </c>
      <c r="AB20" s="63">
        <v>98.046875</v>
      </c>
    </row>
    <row r="21" spans="1:28" x14ac:dyDescent="0.35">
      <c r="A21" s="95" t="s">
        <v>291</v>
      </c>
      <c r="B21" s="63">
        <v>87.364066193853432</v>
      </c>
      <c r="C21" s="63">
        <v>86.067522586780782</v>
      </c>
      <c r="D21" s="63">
        <v>88.645980253878705</v>
      </c>
      <c r="E21" s="63"/>
      <c r="F21" s="63">
        <v>87.729039422543025</v>
      </c>
      <c r="G21" s="63">
        <v>85.499462943071975</v>
      </c>
      <c r="H21" s="63">
        <v>90.114942528735625</v>
      </c>
      <c r="I21" s="63"/>
      <c r="J21" s="63">
        <v>80.510585305105849</v>
      </c>
      <c r="K21" s="63">
        <v>81.907090464547679</v>
      </c>
      <c r="L21" s="63">
        <v>79.060913705583758</v>
      </c>
      <c r="M21" s="63"/>
      <c r="N21" s="63">
        <v>86.626746506986024</v>
      </c>
      <c r="O21" s="63">
        <v>83.041722745625847</v>
      </c>
      <c r="P21" s="63">
        <v>90.131578947368425</v>
      </c>
      <c r="Q21" s="63"/>
      <c r="R21" s="63">
        <v>88.70738636363636</v>
      </c>
      <c r="S21" s="63">
        <v>85.174418604651152</v>
      </c>
      <c r="T21" s="63">
        <v>92.083333333333329</v>
      </c>
      <c r="U21" s="63"/>
      <c r="V21" s="63">
        <v>87.444739168877092</v>
      </c>
      <c r="W21" s="63">
        <v>88.931297709923669</v>
      </c>
      <c r="X21" s="63">
        <v>86.16144975288303</v>
      </c>
      <c r="Y21" s="63"/>
      <c r="Z21" s="63">
        <v>96.735905044510389</v>
      </c>
      <c r="AA21" s="63">
        <v>96.613545816733065</v>
      </c>
      <c r="AB21" s="63">
        <v>96.856581532416513</v>
      </c>
    </row>
    <row r="22" spans="1:28" x14ac:dyDescent="0.35">
      <c r="A22" s="95" t="s">
        <v>292</v>
      </c>
      <c r="B22" s="63">
        <v>91.203235591506569</v>
      </c>
      <c r="C22" s="63">
        <v>88.969072164948443</v>
      </c>
      <c r="D22" s="63">
        <v>93.353174603174608</v>
      </c>
      <c r="E22" s="63"/>
      <c r="F22" s="63">
        <v>88.0085653104925</v>
      </c>
      <c r="G22" s="63">
        <v>84.647302904564313</v>
      </c>
      <c r="H22" s="63">
        <v>91.592920353982294</v>
      </c>
      <c r="I22" s="63"/>
      <c r="J22" s="63">
        <v>87.939698492462313</v>
      </c>
      <c r="K22" s="63">
        <v>86.224489795918373</v>
      </c>
      <c r="L22" s="63">
        <v>89.603960396039611</v>
      </c>
      <c r="M22" s="63"/>
      <c r="N22" s="63">
        <v>88.918918918918919</v>
      </c>
      <c r="O22" s="63">
        <v>87.564766839378237</v>
      </c>
      <c r="P22" s="63">
        <v>90.395480225988706</v>
      </c>
      <c r="Q22" s="63"/>
      <c r="R22" s="63">
        <v>93.548387096774192</v>
      </c>
      <c r="S22" s="63">
        <v>89.436619718309856</v>
      </c>
      <c r="T22" s="63">
        <v>97.023809523809518</v>
      </c>
      <c r="U22" s="63"/>
      <c r="V22" s="63">
        <v>96</v>
      </c>
      <c r="W22" s="63">
        <v>96.330275229357795</v>
      </c>
      <c r="X22" s="63">
        <v>95.689655172413794</v>
      </c>
      <c r="Y22" s="63"/>
      <c r="Z22" s="63">
        <v>100</v>
      </c>
      <c r="AA22" s="63">
        <v>100</v>
      </c>
      <c r="AB22" s="63">
        <v>100</v>
      </c>
    </row>
    <row r="23" spans="1:28" x14ac:dyDescent="0.35">
      <c r="A23" s="122" t="s">
        <v>293</v>
      </c>
      <c r="B23" s="63">
        <v>90.573265836639763</v>
      </c>
      <c r="C23" s="63">
        <v>89.077606480271754</v>
      </c>
      <c r="D23" s="63">
        <v>92.21711659965537</v>
      </c>
      <c r="E23" s="63"/>
      <c r="F23" s="63">
        <v>90.709903593339178</v>
      </c>
      <c r="G23" s="63">
        <v>86.385737439222041</v>
      </c>
      <c r="H23" s="63">
        <v>95.801526717557252</v>
      </c>
      <c r="I23" s="63"/>
      <c r="J23" s="63">
        <v>92.160611854684518</v>
      </c>
      <c r="K23" s="63">
        <v>92.252252252252248</v>
      </c>
      <c r="L23" s="63">
        <v>92.057026476578415</v>
      </c>
      <c r="M23" s="63"/>
      <c r="N23" s="63">
        <v>94.497153700189756</v>
      </c>
      <c r="O23" s="63">
        <v>92.239858906525569</v>
      </c>
      <c r="P23" s="63">
        <v>97.125256673511302</v>
      </c>
      <c r="Q23" s="63"/>
      <c r="R23" s="63">
        <v>80.509042196918955</v>
      </c>
      <c r="S23" s="63">
        <v>79.871794871794876</v>
      </c>
      <c r="T23" s="63">
        <v>81.206171107994379</v>
      </c>
      <c r="U23" s="63"/>
      <c r="V23" s="63">
        <v>90.342205323193909</v>
      </c>
      <c r="W23" s="63">
        <v>89.290882778581775</v>
      </c>
      <c r="X23" s="63">
        <v>91.506410256410248</v>
      </c>
      <c r="Y23" s="63"/>
      <c r="Z23" s="63">
        <v>98.015873015873012</v>
      </c>
      <c r="AA23" s="63">
        <v>97.406807131280388</v>
      </c>
      <c r="AB23" s="63">
        <v>98.600311041990679</v>
      </c>
    </row>
    <row r="24" spans="1:28" x14ac:dyDescent="0.35">
      <c r="A24" s="95" t="s">
        <v>294</v>
      </c>
      <c r="B24" s="63">
        <v>94.371859296482413</v>
      </c>
      <c r="C24" s="63">
        <v>92.141453831041247</v>
      </c>
      <c r="D24" s="63">
        <v>96.707818930041157</v>
      </c>
      <c r="E24" s="63"/>
      <c r="F24" s="63">
        <v>95.145631067961162</v>
      </c>
      <c r="G24" s="63">
        <v>91.17647058823529</v>
      </c>
      <c r="H24" s="63">
        <v>99.038461538461547</v>
      </c>
      <c r="I24" s="63"/>
      <c r="J24" s="63">
        <v>97.872340425531917</v>
      </c>
      <c r="K24" s="63">
        <v>96.938775510204081</v>
      </c>
      <c r="L24" s="63">
        <v>98.888888888888886</v>
      </c>
      <c r="M24" s="63"/>
      <c r="N24" s="63">
        <v>94.968553459119505</v>
      </c>
      <c r="O24" s="63">
        <v>93.827160493827151</v>
      </c>
      <c r="P24" s="63">
        <v>96.15384615384616</v>
      </c>
      <c r="Q24" s="63"/>
      <c r="R24" s="63">
        <v>97.916666666666657</v>
      </c>
      <c r="S24" s="63">
        <v>97.297297297297305</v>
      </c>
      <c r="T24" s="63">
        <v>98.571428571428584</v>
      </c>
      <c r="U24" s="63"/>
      <c r="V24" s="63">
        <v>93.125</v>
      </c>
      <c r="W24" s="63">
        <v>88.235294117647058</v>
      </c>
      <c r="X24" s="63">
        <v>98.666666666666671</v>
      </c>
      <c r="Y24" s="63"/>
      <c r="Z24" s="63">
        <v>85.507246376811594</v>
      </c>
      <c r="AA24" s="63">
        <v>84.05797101449275</v>
      </c>
      <c r="AB24" s="63">
        <v>86.956521739130437</v>
      </c>
    </row>
    <row r="25" spans="1:28" x14ac:dyDescent="0.35">
      <c r="A25" s="95" t="s">
        <v>295</v>
      </c>
      <c r="B25" s="63">
        <v>97.451201806743029</v>
      </c>
      <c r="C25" s="63">
        <v>96.974679381782309</v>
      </c>
      <c r="D25" s="63">
        <v>97.910069664344519</v>
      </c>
      <c r="E25" s="63"/>
      <c r="F25" s="63">
        <v>98.214285714285708</v>
      </c>
      <c r="G25" s="63">
        <v>98.082191780821915</v>
      </c>
      <c r="H25" s="63">
        <v>98.371335504885991</v>
      </c>
      <c r="I25" s="63"/>
      <c r="J25" s="63">
        <v>96.724137931034477</v>
      </c>
      <c r="K25" s="63">
        <v>96.25</v>
      </c>
      <c r="L25" s="63">
        <v>97.307692307692307</v>
      </c>
      <c r="M25" s="63"/>
      <c r="N25" s="63">
        <v>98.972602739726028</v>
      </c>
      <c r="O25" s="63">
        <v>99.307958477508649</v>
      </c>
      <c r="P25" s="63">
        <v>98.644067796610173</v>
      </c>
      <c r="Q25" s="63"/>
      <c r="R25" s="63">
        <v>96.444731738849384</v>
      </c>
      <c r="S25" s="63">
        <v>95.945945945945937</v>
      </c>
      <c r="T25" s="63">
        <v>96.902106567534076</v>
      </c>
      <c r="U25" s="63"/>
      <c r="V25" s="63">
        <v>96.465696465696467</v>
      </c>
      <c r="W25" s="63">
        <v>95.021961932650072</v>
      </c>
      <c r="X25" s="63">
        <v>97.763157894736835</v>
      </c>
      <c r="Y25" s="63"/>
      <c r="Z25" s="63">
        <v>98.907501820830305</v>
      </c>
      <c r="AA25" s="63">
        <v>98.91304347826086</v>
      </c>
      <c r="AB25" s="63">
        <v>98.902606310013724</v>
      </c>
    </row>
    <row r="26" spans="1:28" x14ac:dyDescent="0.35">
      <c r="A26" s="95" t="s">
        <v>296</v>
      </c>
      <c r="B26" s="63">
        <v>97.484909456740439</v>
      </c>
      <c r="C26" s="63">
        <v>97.222222222222214</v>
      </c>
      <c r="D26" s="63">
        <v>97.755102040816325</v>
      </c>
      <c r="E26" s="63"/>
      <c r="F26" s="63">
        <v>97.286821705426348</v>
      </c>
      <c r="G26" s="63">
        <v>99.212598425196859</v>
      </c>
      <c r="H26" s="63">
        <v>95.419847328244273</v>
      </c>
      <c r="I26" s="63"/>
      <c r="J26" s="63">
        <v>98.165137614678898</v>
      </c>
      <c r="K26" s="63">
        <v>97.894736842105274</v>
      </c>
      <c r="L26" s="63">
        <v>98.373983739837399</v>
      </c>
      <c r="M26" s="63"/>
      <c r="N26" s="63">
        <v>97.252747252747255</v>
      </c>
      <c r="O26" s="63">
        <v>97.701149425287355</v>
      </c>
      <c r="P26" s="63">
        <v>96.84210526315789</v>
      </c>
      <c r="Q26" s="63"/>
      <c r="R26" s="63">
        <v>96.551724137931032</v>
      </c>
      <c r="S26" s="63">
        <v>93.902439024390233</v>
      </c>
      <c r="T26" s="63">
        <v>100</v>
      </c>
      <c r="U26" s="63"/>
      <c r="V26" s="63">
        <v>96.638655462184872</v>
      </c>
      <c r="W26" s="63">
        <v>94.73684210526315</v>
      </c>
      <c r="X26" s="63">
        <v>100</v>
      </c>
      <c r="Y26" s="63"/>
      <c r="Z26" s="63">
        <v>100</v>
      </c>
      <c r="AA26" s="63">
        <v>100</v>
      </c>
      <c r="AB26" s="63">
        <v>100</v>
      </c>
    </row>
    <row r="27" spans="1:28" x14ac:dyDescent="0.35">
      <c r="A27" s="95" t="s">
        <v>297</v>
      </c>
      <c r="B27" s="63">
        <v>86.976358357527999</v>
      </c>
      <c r="C27" s="63">
        <v>85.858585858585855</v>
      </c>
      <c r="D27" s="63">
        <v>88.062142273098942</v>
      </c>
      <c r="E27" s="63"/>
      <c r="F27" s="63">
        <v>84.399999999999991</v>
      </c>
      <c r="G27" s="63">
        <v>80.377358490566039</v>
      </c>
      <c r="H27" s="63">
        <v>88.936170212765958</v>
      </c>
      <c r="I27" s="63"/>
      <c r="J27" s="63">
        <v>83.196721311475414</v>
      </c>
      <c r="K27" s="63">
        <v>83.606557377049185</v>
      </c>
      <c r="L27" s="63">
        <v>82.786885245901644</v>
      </c>
      <c r="M27" s="63"/>
      <c r="N27" s="63">
        <v>87.935034802784216</v>
      </c>
      <c r="O27" s="63">
        <v>91.17647058823529</v>
      </c>
      <c r="P27" s="63">
        <v>85.022026431718061</v>
      </c>
      <c r="Q27" s="63"/>
      <c r="R27" s="63">
        <v>87.468671679197996</v>
      </c>
      <c r="S27" s="63">
        <v>83.606557377049185</v>
      </c>
      <c r="T27" s="63">
        <v>90.740740740740748</v>
      </c>
      <c r="U27" s="63"/>
      <c r="V27" s="63">
        <v>84.662576687116569</v>
      </c>
      <c r="W27" s="63">
        <v>82.312925170068027</v>
      </c>
      <c r="X27" s="63">
        <v>86.592178770949729</v>
      </c>
      <c r="Y27" s="63"/>
      <c r="Z27" s="63">
        <v>99.250936329588015</v>
      </c>
      <c r="AA27" s="63">
        <v>98.620689655172413</v>
      </c>
      <c r="AB27" s="63">
        <v>100</v>
      </c>
    </row>
    <row r="28" spans="1:28" x14ac:dyDescent="0.35">
      <c r="A28" s="95" t="s">
        <v>298</v>
      </c>
      <c r="B28" s="63">
        <v>91.632088520055319</v>
      </c>
      <c r="C28" s="63">
        <v>90.150032615786031</v>
      </c>
      <c r="D28" s="63">
        <v>93.303899926416477</v>
      </c>
      <c r="E28" s="63"/>
      <c r="F28" s="63">
        <v>91.028037383177576</v>
      </c>
      <c r="G28" s="63">
        <v>89.436619718309856</v>
      </c>
      <c r="H28" s="63">
        <v>92.828685258964143</v>
      </c>
      <c r="I28" s="63"/>
      <c r="J28" s="63">
        <v>91.192660550458712</v>
      </c>
      <c r="K28" s="63">
        <v>90.378006872852239</v>
      </c>
      <c r="L28" s="63">
        <v>92.125984251968504</v>
      </c>
      <c r="M28" s="63"/>
      <c r="N28" s="63">
        <v>87.866927592954994</v>
      </c>
      <c r="O28" s="63">
        <v>83.07692307692308</v>
      </c>
      <c r="P28" s="63">
        <v>92.828685258964143</v>
      </c>
      <c r="Q28" s="63"/>
      <c r="R28" s="63">
        <v>88.565488565488565</v>
      </c>
      <c r="S28" s="63">
        <v>88.593155893536121</v>
      </c>
      <c r="T28" s="63">
        <v>88.532110091743121</v>
      </c>
      <c r="U28" s="63"/>
      <c r="V28" s="63">
        <v>94.73684210526315</v>
      </c>
      <c r="W28" s="63">
        <v>93.693693693693689</v>
      </c>
      <c r="X28" s="63">
        <v>95.813953488372093</v>
      </c>
      <c r="Y28" s="63"/>
      <c r="Z28" s="63">
        <v>98.433420365535255</v>
      </c>
      <c r="AA28" s="63">
        <v>97.652582159624416</v>
      </c>
      <c r="AB28" s="63">
        <v>99.411764705882348</v>
      </c>
    </row>
    <row r="29" spans="1:28" x14ac:dyDescent="0.35">
      <c r="A29" s="95" t="s">
        <v>299</v>
      </c>
      <c r="B29" s="63">
        <v>95.334796926454445</v>
      </c>
      <c r="C29" s="63">
        <v>94.521276595744681</v>
      </c>
      <c r="D29" s="63">
        <v>96.201814058956913</v>
      </c>
      <c r="E29" s="63"/>
      <c r="F29" s="63">
        <v>93.190416141235815</v>
      </c>
      <c r="G29" s="63">
        <v>92.592592592592595</v>
      </c>
      <c r="H29" s="63">
        <v>93.905817174515235</v>
      </c>
      <c r="I29" s="63"/>
      <c r="J29" s="63">
        <v>92.936288088642655</v>
      </c>
      <c r="K29" s="63">
        <v>92.802056555269914</v>
      </c>
      <c r="L29" s="63">
        <v>93.093093093093088</v>
      </c>
      <c r="M29" s="63"/>
      <c r="N29" s="63">
        <v>95.598349381017883</v>
      </c>
      <c r="O29" s="63">
        <v>93.989071038251367</v>
      </c>
      <c r="P29" s="63">
        <v>97.229916897506925</v>
      </c>
      <c r="Q29" s="63"/>
      <c r="R29" s="63">
        <v>96.043165467625897</v>
      </c>
      <c r="S29" s="63">
        <v>94.26523297491039</v>
      </c>
      <c r="T29" s="63">
        <v>97.833935018050539</v>
      </c>
      <c r="U29" s="63"/>
      <c r="V29" s="63">
        <v>97.533632286995527</v>
      </c>
      <c r="W29" s="63">
        <v>97.747747747747752</v>
      </c>
      <c r="X29" s="63">
        <v>97.321428571428569</v>
      </c>
      <c r="Y29" s="63"/>
      <c r="Z29" s="63">
        <v>100</v>
      </c>
      <c r="AA29" s="63">
        <v>100</v>
      </c>
      <c r="AB29" s="63">
        <v>100</v>
      </c>
    </row>
    <row r="30" spans="1:28" x14ac:dyDescent="0.35">
      <c r="A30" s="95" t="s">
        <v>300</v>
      </c>
      <c r="B30" s="63">
        <v>89.069767441860463</v>
      </c>
      <c r="C30" s="63">
        <v>86.458333333333343</v>
      </c>
      <c r="D30" s="63">
        <v>91.705607476635507</v>
      </c>
      <c r="E30" s="63"/>
      <c r="F30" s="63">
        <v>91.086350974930369</v>
      </c>
      <c r="G30" s="63">
        <v>87.150837988826808</v>
      </c>
      <c r="H30" s="63">
        <v>95</v>
      </c>
      <c r="I30" s="63"/>
      <c r="J30" s="63">
        <v>82.175226586102724</v>
      </c>
      <c r="K30" s="63">
        <v>79.487179487179489</v>
      </c>
      <c r="L30" s="63">
        <v>84.571428571428569</v>
      </c>
      <c r="M30" s="63"/>
      <c r="N30" s="63">
        <v>90.718562874251489</v>
      </c>
      <c r="O30" s="63">
        <v>88.043478260869563</v>
      </c>
      <c r="P30" s="63">
        <v>94</v>
      </c>
      <c r="Q30" s="63"/>
      <c r="R30" s="63">
        <v>86.597938144329902</v>
      </c>
      <c r="S30" s="63">
        <v>84.459459459459467</v>
      </c>
      <c r="T30" s="63">
        <v>88.811188811188813</v>
      </c>
      <c r="U30" s="63"/>
      <c r="V30" s="63">
        <v>88.235294117647058</v>
      </c>
      <c r="W30" s="63">
        <v>84.259259259259252</v>
      </c>
      <c r="X30" s="63">
        <v>92.708333333333343</v>
      </c>
      <c r="Y30" s="63"/>
      <c r="Z30" s="63">
        <v>98.507462686567166</v>
      </c>
      <c r="AA30" s="63">
        <v>100</v>
      </c>
      <c r="AB30" s="63">
        <v>97.321428571428569</v>
      </c>
    </row>
    <row r="31" spans="1:28" x14ac:dyDescent="0.35">
      <c r="A31" s="95" t="s">
        <v>301</v>
      </c>
      <c r="B31" s="63">
        <v>94.548626253815954</v>
      </c>
      <c r="C31" s="63">
        <v>92.346509671993275</v>
      </c>
      <c r="D31" s="63">
        <v>96.920289855072468</v>
      </c>
      <c r="E31" s="63"/>
      <c r="F31" s="63">
        <v>95.268817204301072</v>
      </c>
      <c r="G31" s="63">
        <v>94.071146245059296</v>
      </c>
      <c r="H31" s="63">
        <v>96.698113207547166</v>
      </c>
      <c r="I31" s="63"/>
      <c r="J31" s="63">
        <v>89.978678038379527</v>
      </c>
      <c r="K31" s="63">
        <v>85.892116182572607</v>
      </c>
      <c r="L31" s="63">
        <v>94.298245614035096</v>
      </c>
      <c r="M31" s="63"/>
      <c r="N31" s="63">
        <v>98.711340206185568</v>
      </c>
      <c r="O31" s="63">
        <v>97.905759162303667</v>
      </c>
      <c r="P31" s="63">
        <v>99.492385786802032</v>
      </c>
      <c r="Q31" s="63"/>
      <c r="R31" s="63">
        <v>95.110024449877756</v>
      </c>
      <c r="S31" s="63">
        <v>93.779904306220089</v>
      </c>
      <c r="T31" s="63">
        <v>96.5</v>
      </c>
      <c r="U31" s="63"/>
      <c r="V31" s="63">
        <v>91.034482758620697</v>
      </c>
      <c r="W31" s="63">
        <v>86.842105263157904</v>
      </c>
      <c r="X31" s="63">
        <v>95.652173913043484</v>
      </c>
      <c r="Y31" s="63"/>
      <c r="Z31" s="63">
        <v>98.161764705882348</v>
      </c>
      <c r="AA31" s="63">
        <v>96.503496503496507</v>
      </c>
      <c r="AB31" s="63">
        <v>100</v>
      </c>
    </row>
    <row r="32" spans="1:28" x14ac:dyDescent="0.35">
      <c r="A32" s="95" t="s">
        <v>302</v>
      </c>
      <c r="B32" s="63">
        <v>96.381031613976702</v>
      </c>
      <c r="C32" s="63">
        <v>95.450751252086803</v>
      </c>
      <c r="D32" s="63">
        <v>97.30514096185739</v>
      </c>
      <c r="E32" s="63"/>
      <c r="F32" s="63">
        <v>96.101364522417157</v>
      </c>
      <c r="G32" s="63">
        <v>95.19408502772643</v>
      </c>
      <c r="H32" s="63">
        <v>97.113402061855666</v>
      </c>
      <c r="I32" s="63"/>
      <c r="J32" s="63">
        <v>93.210475266731336</v>
      </c>
      <c r="K32" s="63">
        <v>91.80952380952381</v>
      </c>
      <c r="L32" s="63">
        <v>94.664031620553359</v>
      </c>
      <c r="M32" s="63"/>
      <c r="N32" s="63">
        <v>96.919691969196919</v>
      </c>
      <c r="O32" s="63">
        <v>95.604395604395606</v>
      </c>
      <c r="P32" s="63">
        <v>98.23788546255507</v>
      </c>
      <c r="Q32" s="63"/>
      <c r="R32" s="63">
        <v>96.370967741935488</v>
      </c>
      <c r="S32" s="63">
        <v>95.548961424332347</v>
      </c>
      <c r="T32" s="63">
        <v>97.051597051597042</v>
      </c>
      <c r="U32" s="63"/>
      <c r="V32" s="63">
        <v>99.178981937602629</v>
      </c>
      <c r="W32" s="63">
        <v>99.01315789473685</v>
      </c>
      <c r="X32" s="63">
        <v>99.344262295081961</v>
      </c>
      <c r="Y32" s="63"/>
      <c r="Z32" s="63">
        <v>99.182004089979543</v>
      </c>
      <c r="AA32" s="63">
        <v>99.145299145299148</v>
      </c>
      <c r="AB32" s="63">
        <v>99.215686274509807</v>
      </c>
    </row>
    <row r="33" spans="1:28" x14ac:dyDescent="0.35">
      <c r="A33" s="95" t="s">
        <v>303</v>
      </c>
      <c r="B33" s="63">
        <v>96.30331753554502</v>
      </c>
      <c r="C33" s="63">
        <v>95.344506517690874</v>
      </c>
      <c r="D33" s="63">
        <v>97.297297297297305</v>
      </c>
      <c r="E33" s="63"/>
      <c r="F33" s="63">
        <v>95.326086956521735</v>
      </c>
      <c r="G33" s="63">
        <v>93.695652173913047</v>
      </c>
      <c r="H33" s="63">
        <v>96.956521739130437</v>
      </c>
      <c r="I33" s="63"/>
      <c r="J33" s="63">
        <v>93.629124004550619</v>
      </c>
      <c r="K33" s="63">
        <v>92.224622030237583</v>
      </c>
      <c r="L33" s="63">
        <v>95.192307692307693</v>
      </c>
      <c r="M33" s="63"/>
      <c r="N33" s="63">
        <v>97.02026221692492</v>
      </c>
      <c r="O33" s="63">
        <v>97.163120567375884</v>
      </c>
      <c r="P33" s="63">
        <v>96.875</v>
      </c>
      <c r="Q33" s="63"/>
      <c r="R33" s="63">
        <v>97.667638483965007</v>
      </c>
      <c r="S33" s="63">
        <v>95.988538681948427</v>
      </c>
      <c r="T33" s="63">
        <v>99.406528189910986</v>
      </c>
      <c r="U33" s="63"/>
      <c r="V33" s="63">
        <v>97.216274089935766</v>
      </c>
      <c r="W33" s="63">
        <v>97.345132743362825</v>
      </c>
      <c r="X33" s="63">
        <v>97.095435684647299</v>
      </c>
      <c r="Y33" s="63"/>
      <c r="Z33" s="63">
        <v>99.300699300699307</v>
      </c>
      <c r="AA33" s="63">
        <v>98.678414096916299</v>
      </c>
      <c r="AB33" s="63">
        <v>100</v>
      </c>
    </row>
    <row r="34" spans="1:28" x14ac:dyDescent="0.35">
      <c r="A34" s="95" t="s">
        <v>304</v>
      </c>
      <c r="B34" s="63">
        <v>96.616541353383454</v>
      </c>
      <c r="C34" s="63">
        <v>95.939849624060145</v>
      </c>
      <c r="D34" s="63">
        <v>97.293233082706763</v>
      </c>
      <c r="E34" s="63"/>
      <c r="F34" s="63">
        <v>97.068403908794792</v>
      </c>
      <c r="G34" s="63">
        <v>95.862068965517238</v>
      </c>
      <c r="H34" s="63">
        <v>98.148148148148152</v>
      </c>
      <c r="I34" s="63"/>
      <c r="J34" s="63">
        <v>95.3125</v>
      </c>
      <c r="K34" s="63">
        <v>95.762711864406782</v>
      </c>
      <c r="L34" s="63">
        <v>94.927536231884062</v>
      </c>
      <c r="M34" s="63"/>
      <c r="N34" s="63">
        <v>97.368421052631575</v>
      </c>
      <c r="O34" s="63">
        <v>96.638655462184872</v>
      </c>
      <c r="P34" s="63">
        <v>98.165137614678898</v>
      </c>
      <c r="Q34" s="63"/>
      <c r="R34" s="63">
        <v>94.444444444444443</v>
      </c>
      <c r="S34" s="63">
        <v>94.230769230769226</v>
      </c>
      <c r="T34" s="63">
        <v>94.642857142857139</v>
      </c>
      <c r="U34" s="63"/>
      <c r="V34" s="63">
        <v>97.041420118343197</v>
      </c>
      <c r="W34" s="63">
        <v>94.897959183673478</v>
      </c>
      <c r="X34" s="63">
        <v>100</v>
      </c>
      <c r="Y34" s="63"/>
      <c r="Z34" s="63">
        <v>99.350649350649363</v>
      </c>
      <c r="AA34" s="63">
        <v>98.76543209876543</v>
      </c>
      <c r="AB34" s="63">
        <v>100</v>
      </c>
    </row>
    <row r="35" spans="1:28" x14ac:dyDescent="0.35">
      <c r="A35" s="95" t="s">
        <v>305</v>
      </c>
      <c r="B35" s="63">
        <v>91.338582677165363</v>
      </c>
      <c r="C35" s="63">
        <v>88.588957055214721</v>
      </c>
      <c r="D35" s="63">
        <v>94.499294781382233</v>
      </c>
      <c r="E35" s="63"/>
      <c r="F35" s="63">
        <v>86.524822695035468</v>
      </c>
      <c r="G35" s="63">
        <v>82.78145695364239</v>
      </c>
      <c r="H35" s="63">
        <v>90.839694656488547</v>
      </c>
      <c r="I35" s="63"/>
      <c r="J35" s="63">
        <v>92.903225806451616</v>
      </c>
      <c r="K35" s="63">
        <v>90.243902439024396</v>
      </c>
      <c r="L35" s="63">
        <v>95.890410958904098</v>
      </c>
      <c r="M35" s="63"/>
      <c r="N35" s="63">
        <v>87.155963302752298</v>
      </c>
      <c r="O35" s="63">
        <v>82.513661202185801</v>
      </c>
      <c r="P35" s="63">
        <v>93.055555555555557</v>
      </c>
      <c r="Q35" s="63"/>
      <c r="R35" s="63">
        <v>92.307692307692307</v>
      </c>
      <c r="S35" s="63">
        <v>90</v>
      </c>
      <c r="T35" s="63">
        <v>94.594594594594597</v>
      </c>
      <c r="U35" s="63"/>
      <c r="V35" s="63">
        <v>95.588235294117652</v>
      </c>
      <c r="W35" s="63">
        <v>95.652173913043484</v>
      </c>
      <c r="X35" s="63">
        <v>95.50561797752809</v>
      </c>
      <c r="Y35" s="63"/>
      <c r="Z35" s="63">
        <v>97.777777777777771</v>
      </c>
      <c r="AA35" s="63">
        <v>96.739130434782609</v>
      </c>
      <c r="AB35" s="63">
        <v>98.86363636363636</v>
      </c>
    </row>
    <row r="36" spans="1:28" x14ac:dyDescent="0.35">
      <c r="A36" s="95" t="s">
        <v>306</v>
      </c>
      <c r="B36" s="63">
        <v>92.351725234536502</v>
      </c>
      <c r="C36" s="63">
        <v>91.131105398457578</v>
      </c>
      <c r="D36" s="63">
        <v>93.547371734340572</v>
      </c>
      <c r="E36" s="63"/>
      <c r="F36" s="63">
        <v>91.196388261851013</v>
      </c>
      <c r="G36" s="63">
        <v>89.869753979739514</v>
      </c>
      <c r="H36" s="63">
        <v>92.633228840125398</v>
      </c>
      <c r="I36" s="63"/>
      <c r="J36" s="63">
        <v>93.224699828473405</v>
      </c>
      <c r="K36" s="63">
        <v>92.358803986710967</v>
      </c>
      <c r="L36" s="63">
        <v>94.148936170212778</v>
      </c>
      <c r="M36" s="63"/>
      <c r="N36" s="63">
        <v>91.766723842195546</v>
      </c>
      <c r="O36" s="63">
        <v>90.328151986183073</v>
      </c>
      <c r="P36" s="63">
        <v>93.185689948892673</v>
      </c>
      <c r="Q36" s="63"/>
      <c r="R36" s="63">
        <v>90.89165867689357</v>
      </c>
      <c r="S36" s="63">
        <v>88.843813387423936</v>
      </c>
      <c r="T36" s="63">
        <v>92.72727272727272</v>
      </c>
      <c r="U36" s="63"/>
      <c r="V36" s="63">
        <v>90.931677018633536</v>
      </c>
      <c r="W36" s="63">
        <v>90.716180371352777</v>
      </c>
      <c r="X36" s="63">
        <v>91.121495327102807</v>
      </c>
      <c r="Y36" s="63"/>
      <c r="Z36" s="63">
        <v>97.307692307692307</v>
      </c>
      <c r="AA36" s="63">
        <v>96.216216216216225</v>
      </c>
      <c r="AB36" s="63">
        <v>98.292682926829272</v>
      </c>
    </row>
    <row r="37" spans="1:28" x14ac:dyDescent="0.35">
      <c r="A37" s="95" t="s">
        <v>307</v>
      </c>
      <c r="B37" s="63">
        <v>96.605566870332666</v>
      </c>
      <c r="C37" s="63">
        <v>96.020128087831651</v>
      </c>
      <c r="D37" s="63">
        <v>97.17868338557993</v>
      </c>
      <c r="E37" s="63"/>
      <c r="F37" s="63">
        <v>96.220302375809936</v>
      </c>
      <c r="G37" s="63">
        <v>96.328293736501081</v>
      </c>
      <c r="H37" s="63">
        <v>96.112311015118792</v>
      </c>
      <c r="I37" s="63"/>
      <c r="J37" s="63">
        <v>95.249130938586319</v>
      </c>
      <c r="K37" s="63">
        <v>94.24460431654677</v>
      </c>
      <c r="L37" s="63">
        <v>96.188340807174882</v>
      </c>
      <c r="M37" s="63"/>
      <c r="N37" s="63">
        <v>96.627906976744185</v>
      </c>
      <c r="O37" s="63">
        <v>95.227272727272734</v>
      </c>
      <c r="P37" s="63">
        <v>98.095238095238088</v>
      </c>
      <c r="Q37" s="63"/>
      <c r="R37" s="63">
        <v>96.279069767441854</v>
      </c>
      <c r="S37" s="63">
        <v>95.121951219512198</v>
      </c>
      <c r="T37" s="63">
        <v>97.476340694006311</v>
      </c>
      <c r="U37" s="63"/>
      <c r="V37" s="63">
        <v>97.53086419753086</v>
      </c>
      <c r="W37" s="63">
        <v>98.490566037735846</v>
      </c>
      <c r="X37" s="63">
        <v>96.688741721854313</v>
      </c>
      <c r="Y37" s="63"/>
      <c r="Z37" s="63">
        <v>98.745519713261658</v>
      </c>
      <c r="AA37" s="63">
        <v>98.168498168498161</v>
      </c>
      <c r="AB37" s="63">
        <v>99.298245614035082</v>
      </c>
    </row>
    <row r="38" spans="1:28" ht="15" thickBot="1" x14ac:dyDescent="0.4">
      <c r="A38" s="123" t="s">
        <v>308</v>
      </c>
      <c r="B38" s="64">
        <v>100</v>
      </c>
      <c r="C38" s="64">
        <v>100</v>
      </c>
      <c r="D38" s="64">
        <v>100</v>
      </c>
      <c r="E38" s="64"/>
      <c r="F38" s="64">
        <v>100</v>
      </c>
      <c r="G38" s="64">
        <v>100</v>
      </c>
      <c r="H38" s="64">
        <v>100</v>
      </c>
      <c r="I38" s="64"/>
      <c r="J38" s="64">
        <v>100</v>
      </c>
      <c r="K38" s="64">
        <v>100</v>
      </c>
      <c r="L38" s="64">
        <v>100</v>
      </c>
      <c r="M38" s="64"/>
      <c r="N38" s="64">
        <v>100</v>
      </c>
      <c r="O38" s="64">
        <v>100</v>
      </c>
      <c r="P38" s="64">
        <v>100</v>
      </c>
      <c r="Q38" s="64"/>
      <c r="R38" s="64">
        <v>100</v>
      </c>
      <c r="S38" s="64">
        <v>100</v>
      </c>
      <c r="T38" s="64">
        <v>100</v>
      </c>
      <c r="U38" s="64"/>
      <c r="V38" s="64">
        <v>100</v>
      </c>
      <c r="W38" s="64">
        <v>100</v>
      </c>
      <c r="X38" s="64">
        <v>100</v>
      </c>
      <c r="Y38" s="64"/>
      <c r="Z38" s="64">
        <v>100</v>
      </c>
      <c r="AA38" s="64">
        <v>100</v>
      </c>
      <c r="AB38" s="64">
        <v>100</v>
      </c>
    </row>
    <row r="39" spans="1:28" x14ac:dyDescent="0.35">
      <c r="A39" s="113" t="s">
        <v>341</v>
      </c>
    </row>
  </sheetData>
  <mergeCells count="14">
    <mergeCell ref="V7:X7"/>
    <mergeCell ref="Z7:AB7"/>
    <mergeCell ref="A7:A8"/>
    <mergeCell ref="B7:D7"/>
    <mergeCell ref="F7:H7"/>
    <mergeCell ref="J7:L7"/>
    <mergeCell ref="N7:P7"/>
    <mergeCell ref="R7:T7"/>
    <mergeCell ref="A5:AB5"/>
    <mergeCell ref="A1:AB1"/>
    <mergeCell ref="A2:AB2"/>
    <mergeCell ref="AD2:AD3"/>
    <mergeCell ref="A3:AB3"/>
    <mergeCell ref="A4:AB4"/>
  </mergeCells>
  <hyperlinks>
    <hyperlink ref="AD2" location="INDICE!A1" display="INDICE" xr:uid="{0E682A95-9A2B-46EB-8954-E460BA441CCC}"/>
    <hyperlink ref="AD2:AD3" location="CONTENIDO!A1" display="Contenido" xr:uid="{A6C0550E-473B-4AF2-ACE8-F9BC31F9D4A8}"/>
  </hyperlinks>
  <pageMargins left="0.7" right="0.7" top="0.75" bottom="0.75" header="0.3" footer="0.3"/>
  <pageSetup paperSize="9" scale="64" orientation="landscape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F19DA-6567-475C-B2C3-CA1BFD6E251F}">
  <sheetPr>
    <tabColor rgb="FFF2DAB1"/>
    <pageSetUpPr fitToPage="1"/>
  </sheetPr>
  <dimension ref="A1:AD39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L20" sqref="L20"/>
    </sheetView>
  </sheetViews>
  <sheetFormatPr baseColWidth="10" defaultColWidth="11.453125" defaultRowHeight="14.5" x14ac:dyDescent="0.35"/>
  <cols>
    <col min="1" max="1" width="18.54296875" customWidth="1"/>
    <col min="2" max="4" width="8.453125" customWidth="1"/>
    <col min="5" max="5" width="1" customWidth="1"/>
    <col min="6" max="8" width="8.453125" customWidth="1"/>
    <col min="9" max="9" width="1.1796875" customWidth="1"/>
    <col min="10" max="12" width="8.453125" customWidth="1"/>
    <col min="13" max="13" width="1.453125" customWidth="1"/>
    <col min="14" max="16" width="8.453125" customWidth="1"/>
    <col min="17" max="17" width="1.1796875" customWidth="1"/>
    <col min="18" max="20" width="8.453125" customWidth="1"/>
    <col min="21" max="21" width="1" customWidth="1"/>
    <col min="22" max="24" width="8.453125" customWidth="1"/>
    <col min="25" max="25" width="0.81640625" customWidth="1"/>
    <col min="26" max="28" width="8.453125" customWidth="1"/>
  </cols>
  <sheetData>
    <row r="1" spans="1:30" x14ac:dyDescent="0.35">
      <c r="A1" s="230" t="s">
        <v>373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131"/>
      <c r="AD1" s="36"/>
    </row>
    <row r="2" spans="1:30" ht="14.5" customHeight="1" x14ac:dyDescent="0.35">
      <c r="A2" s="231" t="s">
        <v>369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C2" s="1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C3" s="131"/>
      <c r="AD3" s="222"/>
    </row>
    <row r="4" spans="1:30" x14ac:dyDescent="0.35">
      <c r="A4" s="231" t="s">
        <v>196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36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36"/>
      <c r="AD5" s="36"/>
    </row>
    <row r="6" spans="1:30" x14ac:dyDescent="0.35">
      <c r="A6" s="15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36"/>
      <c r="AD6" s="36"/>
    </row>
    <row r="7" spans="1:30" x14ac:dyDescent="0.35">
      <c r="A7" s="234" t="s">
        <v>281</v>
      </c>
      <c r="B7" s="229" t="s">
        <v>214</v>
      </c>
      <c r="C7" s="229"/>
      <c r="D7" s="229"/>
      <c r="E7" s="16"/>
      <c r="F7" s="229" t="s">
        <v>242</v>
      </c>
      <c r="G7" s="229"/>
      <c r="H7" s="229"/>
      <c r="I7" s="16"/>
      <c r="J7" s="229" t="s">
        <v>243</v>
      </c>
      <c r="K7" s="229"/>
      <c r="L7" s="229"/>
      <c r="M7" s="16"/>
      <c r="N7" s="229" t="s">
        <v>244</v>
      </c>
      <c r="O7" s="229"/>
      <c r="P7" s="229"/>
      <c r="Q7" s="16"/>
      <c r="R7" s="229" t="s">
        <v>246</v>
      </c>
      <c r="S7" s="229"/>
      <c r="T7" s="229"/>
      <c r="U7" s="16"/>
      <c r="V7" s="229" t="s">
        <v>247</v>
      </c>
      <c r="W7" s="229"/>
      <c r="X7" s="229"/>
      <c r="Y7" s="16"/>
      <c r="Z7" s="229" t="s">
        <v>248</v>
      </c>
      <c r="AA7" s="229"/>
      <c r="AB7" s="229"/>
      <c r="AC7" s="36"/>
      <c r="AD7" s="36"/>
    </row>
    <row r="8" spans="1:30" x14ac:dyDescent="0.35">
      <c r="A8" s="234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C8" s="36"/>
      <c r="AD8" s="36"/>
    </row>
    <row r="9" spans="1:30" s="22" customFormat="1" x14ac:dyDescent="0.35">
      <c r="A9" s="110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</row>
    <row r="10" spans="1:30" s="22" customFormat="1" x14ac:dyDescent="0.35">
      <c r="A10" s="110" t="s">
        <v>214</v>
      </c>
      <c r="B10" s="101">
        <f>SUM(B12:B38)</f>
        <v>6843</v>
      </c>
      <c r="C10" s="101">
        <f t="shared" ref="C10:AB10" si="0">SUM(C12:C38)</f>
        <v>4095</v>
      </c>
      <c r="D10" s="101">
        <f t="shared" si="0"/>
        <v>2748</v>
      </c>
      <c r="E10" s="101"/>
      <c r="F10" s="101">
        <f t="shared" si="0"/>
        <v>1444</v>
      </c>
      <c r="G10" s="101">
        <f t="shared" si="0"/>
        <v>911</v>
      </c>
      <c r="H10" s="101">
        <f t="shared" si="0"/>
        <v>533</v>
      </c>
      <c r="I10" s="101"/>
      <c r="J10" s="101">
        <f t="shared" si="0"/>
        <v>1506</v>
      </c>
      <c r="K10" s="101">
        <f t="shared" si="0"/>
        <v>850</v>
      </c>
      <c r="L10" s="101">
        <f t="shared" si="0"/>
        <v>656</v>
      </c>
      <c r="M10" s="101"/>
      <c r="N10" s="101">
        <f t="shared" si="0"/>
        <v>1123</v>
      </c>
      <c r="O10" s="101">
        <f t="shared" si="0"/>
        <v>689</v>
      </c>
      <c r="P10" s="101">
        <f t="shared" si="0"/>
        <v>434</v>
      </c>
      <c r="Q10" s="101"/>
      <c r="R10" s="101">
        <f t="shared" si="0"/>
        <v>1535</v>
      </c>
      <c r="S10" s="101">
        <f t="shared" si="0"/>
        <v>906</v>
      </c>
      <c r="T10" s="101">
        <f t="shared" si="0"/>
        <v>629</v>
      </c>
      <c r="U10" s="101"/>
      <c r="V10" s="101">
        <f t="shared" si="0"/>
        <v>937</v>
      </c>
      <c r="W10" s="101">
        <f t="shared" si="0"/>
        <v>541</v>
      </c>
      <c r="X10" s="101">
        <f t="shared" si="0"/>
        <v>396</v>
      </c>
      <c r="Y10" s="101"/>
      <c r="Z10" s="101">
        <f t="shared" si="0"/>
        <v>298</v>
      </c>
      <c r="AA10" s="101">
        <f t="shared" si="0"/>
        <v>198</v>
      </c>
      <c r="AB10" s="101">
        <f t="shared" si="0"/>
        <v>100</v>
      </c>
    </row>
    <row r="11" spans="1:30" s="22" customFormat="1" x14ac:dyDescent="0.35">
      <c r="A11" s="110"/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101"/>
      <c r="W11" s="101"/>
      <c r="X11" s="101"/>
      <c r="Y11" s="101"/>
      <c r="Z11" s="101"/>
      <c r="AA11" s="101"/>
      <c r="AB11" s="101"/>
    </row>
    <row r="12" spans="1:30" x14ac:dyDescent="0.35">
      <c r="A12" s="95" t="s">
        <v>282</v>
      </c>
      <c r="B12" s="102">
        <f>+F12+J12+N12+R12+V12+Z12</f>
        <v>355</v>
      </c>
      <c r="C12" s="102">
        <f t="shared" ref="C12:D27" si="1">+G12+K12+O12+S12+W12+AA12</f>
        <v>197</v>
      </c>
      <c r="D12" s="102">
        <f t="shared" si="1"/>
        <v>158</v>
      </c>
      <c r="E12" s="102"/>
      <c r="F12" s="102">
        <v>64</v>
      </c>
      <c r="G12" s="102">
        <v>41</v>
      </c>
      <c r="H12" s="102">
        <v>23</v>
      </c>
      <c r="I12" s="102"/>
      <c r="J12" s="102">
        <v>101</v>
      </c>
      <c r="K12" s="102">
        <v>57</v>
      </c>
      <c r="L12" s="102">
        <v>44</v>
      </c>
      <c r="M12" s="102"/>
      <c r="N12" s="102">
        <v>68</v>
      </c>
      <c r="O12" s="102">
        <v>37</v>
      </c>
      <c r="P12" s="102">
        <v>31</v>
      </c>
      <c r="Q12" s="102"/>
      <c r="R12" s="102">
        <v>75</v>
      </c>
      <c r="S12" s="102">
        <v>35</v>
      </c>
      <c r="T12" s="102">
        <v>40</v>
      </c>
      <c r="U12" s="102"/>
      <c r="V12" s="102">
        <v>37</v>
      </c>
      <c r="W12" s="102">
        <v>23</v>
      </c>
      <c r="X12" s="102">
        <v>14</v>
      </c>
      <c r="Y12" s="102"/>
      <c r="Z12" s="102">
        <v>10</v>
      </c>
      <c r="AA12" s="102">
        <v>4</v>
      </c>
      <c r="AB12" s="102">
        <v>6</v>
      </c>
    </row>
    <row r="13" spans="1:30" x14ac:dyDescent="0.35">
      <c r="A13" s="95" t="s">
        <v>283</v>
      </c>
      <c r="B13" s="102">
        <f t="shared" ref="B13:D37" si="2">+F13+J13+N13+R13+V13+Z13</f>
        <v>192</v>
      </c>
      <c r="C13" s="102">
        <f t="shared" si="1"/>
        <v>122</v>
      </c>
      <c r="D13" s="102">
        <f>+H13+L13+P13+T13+X13</f>
        <v>70</v>
      </c>
      <c r="E13" s="102"/>
      <c r="F13" s="102">
        <v>103</v>
      </c>
      <c r="G13" s="102">
        <v>63</v>
      </c>
      <c r="H13" s="102">
        <v>40</v>
      </c>
      <c r="I13" s="102"/>
      <c r="J13" s="102">
        <v>27</v>
      </c>
      <c r="K13" s="102">
        <v>19</v>
      </c>
      <c r="L13" s="102">
        <v>8</v>
      </c>
      <c r="M13" s="102"/>
      <c r="N13" s="102">
        <v>12</v>
      </c>
      <c r="O13" s="102">
        <v>9</v>
      </c>
      <c r="P13" s="102">
        <v>3</v>
      </c>
      <c r="Q13" s="102"/>
      <c r="R13" s="102">
        <v>17</v>
      </c>
      <c r="S13" s="102">
        <v>12</v>
      </c>
      <c r="T13" s="102">
        <v>5</v>
      </c>
      <c r="U13" s="102"/>
      <c r="V13" s="102">
        <v>31</v>
      </c>
      <c r="W13" s="102">
        <v>17</v>
      </c>
      <c r="X13" s="102">
        <v>14</v>
      </c>
      <c r="Y13" s="102"/>
      <c r="Z13" s="102">
        <v>2</v>
      </c>
      <c r="AA13" s="102">
        <v>2</v>
      </c>
      <c r="AB13" s="102" t="s">
        <v>276</v>
      </c>
    </row>
    <row r="14" spans="1:30" x14ac:dyDescent="0.35">
      <c r="A14" s="95" t="s">
        <v>284</v>
      </c>
      <c r="B14" s="102">
        <f>+R14+V14+Z14</f>
        <v>98</v>
      </c>
      <c r="C14" s="102">
        <f>+S14+W14+AA14</f>
        <v>45</v>
      </c>
      <c r="D14" s="102">
        <f>+T14+X14+AB14</f>
        <v>53</v>
      </c>
      <c r="E14" s="102"/>
      <c r="F14" s="102" t="s">
        <v>276</v>
      </c>
      <c r="G14" s="102" t="s">
        <v>276</v>
      </c>
      <c r="H14" s="102" t="s">
        <v>276</v>
      </c>
      <c r="I14" s="102"/>
      <c r="J14" s="102" t="s">
        <v>276</v>
      </c>
      <c r="K14" s="102" t="s">
        <v>276</v>
      </c>
      <c r="L14" s="102" t="s">
        <v>276</v>
      </c>
      <c r="M14" s="102"/>
      <c r="N14" s="102" t="s">
        <v>276</v>
      </c>
      <c r="O14" s="102" t="s">
        <v>276</v>
      </c>
      <c r="P14" s="102" t="s">
        <v>276</v>
      </c>
      <c r="Q14" s="102"/>
      <c r="R14" s="102">
        <v>48</v>
      </c>
      <c r="S14" s="102">
        <v>22</v>
      </c>
      <c r="T14" s="102">
        <v>26</v>
      </c>
      <c r="U14" s="102"/>
      <c r="V14" s="102">
        <v>43</v>
      </c>
      <c r="W14" s="102">
        <v>17</v>
      </c>
      <c r="X14" s="102">
        <v>26</v>
      </c>
      <c r="Y14" s="102"/>
      <c r="Z14" s="102">
        <v>7</v>
      </c>
      <c r="AA14" s="102">
        <v>6</v>
      </c>
      <c r="AB14" s="102">
        <v>1</v>
      </c>
    </row>
    <row r="15" spans="1:30" x14ac:dyDescent="0.35">
      <c r="A15" s="95" t="s">
        <v>285</v>
      </c>
      <c r="B15" s="102">
        <f t="shared" si="2"/>
        <v>693</v>
      </c>
      <c r="C15" s="102">
        <f t="shared" si="1"/>
        <v>435</v>
      </c>
      <c r="D15" s="102">
        <f t="shared" si="1"/>
        <v>258</v>
      </c>
      <c r="E15" s="102"/>
      <c r="F15" s="102">
        <v>129</v>
      </c>
      <c r="G15" s="102">
        <v>78</v>
      </c>
      <c r="H15" s="102">
        <v>51</v>
      </c>
      <c r="I15" s="102"/>
      <c r="J15" s="102">
        <v>107</v>
      </c>
      <c r="K15" s="102">
        <v>60</v>
      </c>
      <c r="L15" s="102">
        <v>47</v>
      </c>
      <c r="M15" s="102"/>
      <c r="N15" s="102">
        <v>108</v>
      </c>
      <c r="O15" s="102">
        <v>66</v>
      </c>
      <c r="P15" s="102">
        <v>42</v>
      </c>
      <c r="Q15" s="102"/>
      <c r="R15" s="102">
        <v>195</v>
      </c>
      <c r="S15" s="102">
        <v>124</v>
      </c>
      <c r="T15" s="102">
        <v>71</v>
      </c>
      <c r="U15" s="102"/>
      <c r="V15" s="102">
        <v>101</v>
      </c>
      <c r="W15" s="102">
        <v>72</v>
      </c>
      <c r="X15" s="102">
        <v>29</v>
      </c>
      <c r="Y15" s="102"/>
      <c r="Z15" s="102">
        <v>53</v>
      </c>
      <c r="AA15" s="102">
        <v>35</v>
      </c>
      <c r="AB15" s="102">
        <v>18</v>
      </c>
    </row>
    <row r="16" spans="1:30" x14ac:dyDescent="0.35">
      <c r="A16" s="95" t="s">
        <v>286</v>
      </c>
      <c r="B16" s="102">
        <f t="shared" si="2"/>
        <v>102</v>
      </c>
      <c r="C16" s="102">
        <f t="shared" si="1"/>
        <v>71</v>
      </c>
      <c r="D16" s="102">
        <f>+H16+L16+P16+T16+X16</f>
        <v>31</v>
      </c>
      <c r="E16" s="102"/>
      <c r="F16" s="102">
        <v>10</v>
      </c>
      <c r="G16" s="102">
        <v>6</v>
      </c>
      <c r="H16" s="102">
        <v>4</v>
      </c>
      <c r="I16" s="102"/>
      <c r="J16" s="102">
        <v>6</v>
      </c>
      <c r="K16" s="102">
        <v>5</v>
      </c>
      <c r="L16" s="102">
        <v>1</v>
      </c>
      <c r="M16" s="102"/>
      <c r="N16" s="102">
        <v>19</v>
      </c>
      <c r="O16" s="102">
        <v>11</v>
      </c>
      <c r="P16" s="102">
        <v>8</v>
      </c>
      <c r="Q16" s="102"/>
      <c r="R16" s="102">
        <v>49</v>
      </c>
      <c r="S16" s="102">
        <v>34</v>
      </c>
      <c r="T16" s="102">
        <v>15</v>
      </c>
      <c r="U16" s="102"/>
      <c r="V16" s="102">
        <v>11</v>
      </c>
      <c r="W16" s="102">
        <v>8</v>
      </c>
      <c r="X16" s="102">
        <v>3</v>
      </c>
      <c r="Y16" s="102"/>
      <c r="Z16" s="102">
        <v>7</v>
      </c>
      <c r="AA16" s="102">
        <v>7</v>
      </c>
      <c r="AB16" s="102" t="s">
        <v>276</v>
      </c>
    </row>
    <row r="17" spans="1:28" x14ac:dyDescent="0.35">
      <c r="A17" s="95" t="s">
        <v>287</v>
      </c>
      <c r="B17" s="102">
        <f t="shared" si="2"/>
        <v>176</v>
      </c>
      <c r="C17" s="102">
        <f t="shared" si="1"/>
        <v>121</v>
      </c>
      <c r="D17" s="102">
        <f t="shared" si="1"/>
        <v>55</v>
      </c>
      <c r="E17" s="102"/>
      <c r="F17" s="102">
        <v>28</v>
      </c>
      <c r="G17" s="102">
        <v>16</v>
      </c>
      <c r="H17" s="102">
        <v>12</v>
      </c>
      <c r="I17" s="102"/>
      <c r="J17" s="102">
        <v>35</v>
      </c>
      <c r="K17" s="102">
        <v>29</v>
      </c>
      <c r="L17" s="102">
        <v>6</v>
      </c>
      <c r="M17" s="102"/>
      <c r="N17" s="102">
        <v>20</v>
      </c>
      <c r="O17" s="102">
        <v>16</v>
      </c>
      <c r="P17" s="102">
        <v>4</v>
      </c>
      <c r="Q17" s="102"/>
      <c r="R17" s="102">
        <v>53</v>
      </c>
      <c r="S17" s="102">
        <v>30</v>
      </c>
      <c r="T17" s="102">
        <v>23</v>
      </c>
      <c r="U17" s="102"/>
      <c r="V17" s="102">
        <v>20</v>
      </c>
      <c r="W17" s="102">
        <v>16</v>
      </c>
      <c r="X17" s="102">
        <v>4</v>
      </c>
      <c r="Y17" s="102"/>
      <c r="Z17" s="102">
        <v>20</v>
      </c>
      <c r="AA17" s="102">
        <v>14</v>
      </c>
      <c r="AB17" s="102">
        <v>6</v>
      </c>
    </row>
    <row r="18" spans="1:28" x14ac:dyDescent="0.35">
      <c r="A18" s="95" t="s">
        <v>288</v>
      </c>
      <c r="B18" s="102">
        <f t="shared" si="2"/>
        <v>52</v>
      </c>
      <c r="C18" s="102">
        <f t="shared" si="1"/>
        <v>33</v>
      </c>
      <c r="D18" s="102">
        <f>+H18+L18+P18+T18+X18</f>
        <v>19</v>
      </c>
      <c r="E18" s="102"/>
      <c r="F18" s="102">
        <v>8</v>
      </c>
      <c r="G18" s="102">
        <v>2</v>
      </c>
      <c r="H18" s="102">
        <v>6</v>
      </c>
      <c r="I18" s="102"/>
      <c r="J18" s="102">
        <v>5</v>
      </c>
      <c r="K18" s="102">
        <v>3</v>
      </c>
      <c r="L18" s="102">
        <v>2</v>
      </c>
      <c r="M18" s="102"/>
      <c r="N18" s="102">
        <v>8</v>
      </c>
      <c r="O18" s="102">
        <v>7</v>
      </c>
      <c r="P18" s="102">
        <v>1</v>
      </c>
      <c r="Q18" s="102"/>
      <c r="R18" s="102">
        <v>21</v>
      </c>
      <c r="S18" s="102">
        <v>13</v>
      </c>
      <c r="T18" s="102">
        <v>8</v>
      </c>
      <c r="U18" s="102"/>
      <c r="V18" s="102">
        <v>4</v>
      </c>
      <c r="W18" s="102">
        <v>2</v>
      </c>
      <c r="X18" s="102">
        <v>2</v>
      </c>
      <c r="Y18" s="102"/>
      <c r="Z18" s="102">
        <v>6</v>
      </c>
      <c r="AA18" s="102">
        <v>6</v>
      </c>
      <c r="AB18" s="102" t="s">
        <v>276</v>
      </c>
    </row>
    <row r="19" spans="1:28" x14ac:dyDescent="0.35">
      <c r="A19" s="95" t="s">
        <v>289</v>
      </c>
      <c r="B19" s="102">
        <f t="shared" si="2"/>
        <v>549</v>
      </c>
      <c r="C19" s="102">
        <f t="shared" si="1"/>
        <v>317</v>
      </c>
      <c r="D19" s="102">
        <f t="shared" si="1"/>
        <v>232</v>
      </c>
      <c r="E19" s="102"/>
      <c r="F19" s="102">
        <v>113</v>
      </c>
      <c r="G19" s="102">
        <v>69</v>
      </c>
      <c r="H19" s="102">
        <v>44</v>
      </c>
      <c r="I19" s="102"/>
      <c r="J19" s="102">
        <v>115</v>
      </c>
      <c r="K19" s="102">
        <v>68</v>
      </c>
      <c r="L19" s="102">
        <v>47</v>
      </c>
      <c r="M19" s="102"/>
      <c r="N19" s="102">
        <v>121</v>
      </c>
      <c r="O19" s="102">
        <v>57</v>
      </c>
      <c r="P19" s="102">
        <v>64</v>
      </c>
      <c r="Q19" s="102"/>
      <c r="R19" s="102">
        <v>98</v>
      </c>
      <c r="S19" s="102">
        <v>53</v>
      </c>
      <c r="T19" s="102">
        <v>45</v>
      </c>
      <c r="U19" s="102"/>
      <c r="V19" s="102">
        <v>75</v>
      </c>
      <c r="W19" s="102">
        <v>49</v>
      </c>
      <c r="X19" s="102">
        <v>26</v>
      </c>
      <c r="Y19" s="102"/>
      <c r="Z19" s="102">
        <v>27</v>
      </c>
      <c r="AA19" s="102">
        <v>21</v>
      </c>
      <c r="AB19" s="102">
        <v>6</v>
      </c>
    </row>
    <row r="20" spans="1:28" x14ac:dyDescent="0.35">
      <c r="A20" s="95" t="s">
        <v>290</v>
      </c>
      <c r="B20" s="102">
        <f t="shared" si="2"/>
        <v>278</v>
      </c>
      <c r="C20" s="102">
        <f t="shared" si="1"/>
        <v>175</v>
      </c>
      <c r="D20" s="102">
        <f t="shared" si="1"/>
        <v>103</v>
      </c>
      <c r="E20" s="102"/>
      <c r="F20" s="102">
        <v>61</v>
      </c>
      <c r="G20" s="102">
        <v>37</v>
      </c>
      <c r="H20" s="102">
        <v>24</v>
      </c>
      <c r="I20" s="102"/>
      <c r="J20" s="102">
        <v>73</v>
      </c>
      <c r="K20" s="102">
        <v>42</v>
      </c>
      <c r="L20" s="102">
        <v>31</v>
      </c>
      <c r="M20" s="102"/>
      <c r="N20" s="102">
        <v>40</v>
      </c>
      <c r="O20" s="102">
        <v>28</v>
      </c>
      <c r="P20" s="102">
        <v>12</v>
      </c>
      <c r="Q20" s="102"/>
      <c r="R20" s="102">
        <v>69</v>
      </c>
      <c r="S20" s="102">
        <v>43</v>
      </c>
      <c r="T20" s="102">
        <v>26</v>
      </c>
      <c r="U20" s="102"/>
      <c r="V20" s="102">
        <v>18</v>
      </c>
      <c r="W20" s="102">
        <v>13</v>
      </c>
      <c r="X20" s="102">
        <v>5</v>
      </c>
      <c r="Y20" s="102"/>
      <c r="Z20" s="102">
        <v>17</v>
      </c>
      <c r="AA20" s="102">
        <v>12</v>
      </c>
      <c r="AB20" s="102">
        <v>5</v>
      </c>
    </row>
    <row r="21" spans="1:28" x14ac:dyDescent="0.35">
      <c r="A21" s="95" t="s">
        <v>291</v>
      </c>
      <c r="B21" s="102">
        <f t="shared" si="2"/>
        <v>1069</v>
      </c>
      <c r="C21" s="102">
        <f t="shared" si="1"/>
        <v>586</v>
      </c>
      <c r="D21" s="102">
        <f t="shared" si="1"/>
        <v>483</v>
      </c>
      <c r="E21" s="102"/>
      <c r="F21" s="102">
        <v>221</v>
      </c>
      <c r="G21" s="102">
        <v>135</v>
      </c>
      <c r="H21" s="102">
        <v>86</v>
      </c>
      <c r="I21" s="102"/>
      <c r="J21" s="102">
        <v>313</v>
      </c>
      <c r="K21" s="102">
        <v>148</v>
      </c>
      <c r="L21" s="102">
        <v>165</v>
      </c>
      <c r="M21" s="102"/>
      <c r="N21" s="102">
        <v>201</v>
      </c>
      <c r="O21" s="102">
        <v>126</v>
      </c>
      <c r="P21" s="102">
        <v>75</v>
      </c>
      <c r="Q21" s="102"/>
      <c r="R21" s="102">
        <v>159</v>
      </c>
      <c r="S21" s="102">
        <v>102</v>
      </c>
      <c r="T21" s="102">
        <v>57</v>
      </c>
      <c r="U21" s="102"/>
      <c r="V21" s="102">
        <v>142</v>
      </c>
      <c r="W21" s="102">
        <v>58</v>
      </c>
      <c r="X21" s="102">
        <v>84</v>
      </c>
      <c r="Y21" s="102"/>
      <c r="Z21" s="102">
        <v>33</v>
      </c>
      <c r="AA21" s="102">
        <v>17</v>
      </c>
      <c r="AB21" s="102">
        <v>16</v>
      </c>
    </row>
    <row r="22" spans="1:28" x14ac:dyDescent="0.35">
      <c r="A22" s="95" t="s">
        <v>292</v>
      </c>
      <c r="B22" s="102">
        <f>+F22+J22+N22+R22+V22</f>
        <v>174</v>
      </c>
      <c r="C22" s="102">
        <f>+G22+K22+O22+S22+W22</f>
        <v>107</v>
      </c>
      <c r="D22" s="102">
        <f>+H22+L22+P22+T22+X22</f>
        <v>67</v>
      </c>
      <c r="E22" s="102"/>
      <c r="F22" s="102">
        <v>56</v>
      </c>
      <c r="G22" s="102">
        <v>37</v>
      </c>
      <c r="H22" s="102">
        <v>19</v>
      </c>
      <c r="I22" s="102"/>
      <c r="J22" s="102">
        <v>48</v>
      </c>
      <c r="K22" s="102">
        <v>27</v>
      </c>
      <c r="L22" s="102">
        <v>21</v>
      </c>
      <c r="M22" s="102"/>
      <c r="N22" s="102">
        <v>41</v>
      </c>
      <c r="O22" s="102">
        <v>24</v>
      </c>
      <c r="P22" s="102">
        <v>17</v>
      </c>
      <c r="Q22" s="102"/>
      <c r="R22" s="102">
        <v>20</v>
      </c>
      <c r="S22" s="102">
        <v>15</v>
      </c>
      <c r="T22" s="102">
        <v>5</v>
      </c>
      <c r="U22" s="102"/>
      <c r="V22" s="102">
        <v>9</v>
      </c>
      <c r="W22" s="102">
        <v>4</v>
      </c>
      <c r="X22" s="102">
        <v>5</v>
      </c>
      <c r="Y22" s="102"/>
      <c r="Z22" s="102" t="s">
        <v>276</v>
      </c>
      <c r="AA22" s="102" t="s">
        <v>276</v>
      </c>
      <c r="AB22" s="102" t="s">
        <v>276</v>
      </c>
    </row>
    <row r="23" spans="1:28" x14ac:dyDescent="0.35">
      <c r="A23" s="122" t="s">
        <v>293</v>
      </c>
      <c r="B23" s="102">
        <f t="shared" si="2"/>
        <v>689</v>
      </c>
      <c r="C23" s="102">
        <f t="shared" si="1"/>
        <v>418</v>
      </c>
      <c r="D23" s="102">
        <f t="shared" si="1"/>
        <v>271</v>
      </c>
      <c r="E23" s="102"/>
      <c r="F23" s="102">
        <v>106</v>
      </c>
      <c r="G23" s="102">
        <v>84</v>
      </c>
      <c r="H23" s="102">
        <v>22</v>
      </c>
      <c r="I23" s="102"/>
      <c r="J23" s="102">
        <v>82</v>
      </c>
      <c r="K23" s="102">
        <v>43</v>
      </c>
      <c r="L23" s="102">
        <v>39</v>
      </c>
      <c r="M23" s="102"/>
      <c r="N23" s="102">
        <v>58</v>
      </c>
      <c r="O23" s="102">
        <v>44</v>
      </c>
      <c r="P23" s="102">
        <v>14</v>
      </c>
      <c r="Q23" s="102"/>
      <c r="R23" s="102">
        <v>291</v>
      </c>
      <c r="S23" s="102">
        <v>157</v>
      </c>
      <c r="T23" s="102">
        <v>134</v>
      </c>
      <c r="U23" s="102"/>
      <c r="V23" s="102">
        <v>127</v>
      </c>
      <c r="W23" s="102">
        <v>74</v>
      </c>
      <c r="X23" s="102">
        <v>53</v>
      </c>
      <c r="Y23" s="102"/>
      <c r="Z23" s="102">
        <v>25</v>
      </c>
      <c r="AA23" s="102">
        <v>16</v>
      </c>
      <c r="AB23" s="102">
        <v>9</v>
      </c>
    </row>
    <row r="24" spans="1:28" x14ac:dyDescent="0.35">
      <c r="A24" s="95" t="s">
        <v>294</v>
      </c>
      <c r="B24" s="102">
        <f t="shared" si="2"/>
        <v>56</v>
      </c>
      <c r="C24" s="102">
        <f t="shared" si="1"/>
        <v>40</v>
      </c>
      <c r="D24" s="102">
        <f t="shared" si="1"/>
        <v>16</v>
      </c>
      <c r="E24" s="102"/>
      <c r="F24" s="102">
        <v>10</v>
      </c>
      <c r="G24" s="102">
        <v>9</v>
      </c>
      <c r="H24" s="102">
        <v>1</v>
      </c>
      <c r="I24" s="102"/>
      <c r="J24" s="102">
        <v>4</v>
      </c>
      <c r="K24" s="102">
        <v>3</v>
      </c>
      <c r="L24" s="102">
        <v>1</v>
      </c>
      <c r="M24" s="102"/>
      <c r="N24" s="102">
        <v>8</v>
      </c>
      <c r="O24" s="102">
        <v>5</v>
      </c>
      <c r="P24" s="102">
        <v>3</v>
      </c>
      <c r="Q24" s="102"/>
      <c r="R24" s="102">
        <v>3</v>
      </c>
      <c r="S24" s="102">
        <v>2</v>
      </c>
      <c r="T24" s="102">
        <v>1</v>
      </c>
      <c r="U24" s="102"/>
      <c r="V24" s="102">
        <v>11</v>
      </c>
      <c r="W24" s="102">
        <v>10</v>
      </c>
      <c r="X24" s="102">
        <v>1</v>
      </c>
      <c r="Y24" s="102"/>
      <c r="Z24" s="102">
        <v>20</v>
      </c>
      <c r="AA24" s="102">
        <v>11</v>
      </c>
      <c r="AB24" s="102">
        <v>9</v>
      </c>
    </row>
    <row r="25" spans="1:28" x14ac:dyDescent="0.35">
      <c r="A25" s="95" t="s">
        <v>295</v>
      </c>
      <c r="B25" s="102">
        <f t="shared" si="2"/>
        <v>158</v>
      </c>
      <c r="C25" s="102">
        <f t="shared" si="1"/>
        <v>92</v>
      </c>
      <c r="D25" s="102">
        <f t="shared" si="1"/>
        <v>66</v>
      </c>
      <c r="E25" s="102"/>
      <c r="F25" s="102">
        <v>12</v>
      </c>
      <c r="G25" s="102">
        <v>7</v>
      </c>
      <c r="H25" s="102">
        <v>5</v>
      </c>
      <c r="I25" s="102"/>
      <c r="J25" s="102">
        <v>19</v>
      </c>
      <c r="K25" s="102">
        <v>12</v>
      </c>
      <c r="L25" s="102">
        <v>7</v>
      </c>
      <c r="M25" s="102"/>
      <c r="N25" s="102">
        <v>6</v>
      </c>
      <c r="O25" s="102">
        <v>2</v>
      </c>
      <c r="P25" s="102">
        <v>4</v>
      </c>
      <c r="Q25" s="102"/>
      <c r="R25" s="102">
        <v>55</v>
      </c>
      <c r="S25" s="102">
        <v>30</v>
      </c>
      <c r="T25" s="102">
        <v>25</v>
      </c>
      <c r="U25" s="102"/>
      <c r="V25" s="102">
        <v>51</v>
      </c>
      <c r="W25" s="102">
        <v>34</v>
      </c>
      <c r="X25" s="102">
        <v>17</v>
      </c>
      <c r="Y25" s="102"/>
      <c r="Z25" s="102">
        <v>15</v>
      </c>
      <c r="AA25" s="102">
        <v>7</v>
      </c>
      <c r="AB25" s="102">
        <v>8</v>
      </c>
    </row>
    <row r="26" spans="1:28" x14ac:dyDescent="0.35">
      <c r="A26" s="95" t="s">
        <v>296</v>
      </c>
      <c r="B26" s="102">
        <f>+F26+J26+N26+R26+V26</f>
        <v>25</v>
      </c>
      <c r="C26" s="102">
        <f>+G26+K26+O26+S26+W26</f>
        <v>14</v>
      </c>
      <c r="D26" s="102">
        <f>+H26+L26+P26</f>
        <v>11</v>
      </c>
      <c r="E26" s="102"/>
      <c r="F26" s="102">
        <v>7</v>
      </c>
      <c r="G26" s="102">
        <v>1</v>
      </c>
      <c r="H26" s="102">
        <v>6</v>
      </c>
      <c r="I26" s="102"/>
      <c r="J26" s="102">
        <v>4</v>
      </c>
      <c r="K26" s="102">
        <v>2</v>
      </c>
      <c r="L26" s="102">
        <v>2</v>
      </c>
      <c r="M26" s="102"/>
      <c r="N26" s="102">
        <v>5</v>
      </c>
      <c r="O26" s="102">
        <v>2</v>
      </c>
      <c r="P26" s="102">
        <v>3</v>
      </c>
      <c r="Q26" s="102"/>
      <c r="R26" s="102">
        <v>5</v>
      </c>
      <c r="S26" s="102">
        <v>5</v>
      </c>
      <c r="T26" s="102" t="s">
        <v>276</v>
      </c>
      <c r="U26" s="102"/>
      <c r="V26" s="102">
        <v>4</v>
      </c>
      <c r="W26" s="102">
        <v>4</v>
      </c>
      <c r="X26" s="102" t="s">
        <v>276</v>
      </c>
      <c r="Y26" s="102"/>
      <c r="Z26" s="102" t="s">
        <v>276</v>
      </c>
      <c r="AA26" s="102" t="s">
        <v>276</v>
      </c>
      <c r="AB26" s="102" t="s">
        <v>276</v>
      </c>
    </row>
    <row r="27" spans="1:28" x14ac:dyDescent="0.35">
      <c r="A27" s="95" t="s">
        <v>297</v>
      </c>
      <c r="B27" s="102">
        <f t="shared" si="2"/>
        <v>314</v>
      </c>
      <c r="C27" s="102">
        <f t="shared" si="1"/>
        <v>168</v>
      </c>
      <c r="D27" s="102">
        <f>+H27+L27+P27+T27+X27</f>
        <v>146</v>
      </c>
      <c r="E27" s="102"/>
      <c r="F27" s="102">
        <v>78</v>
      </c>
      <c r="G27" s="102">
        <v>52</v>
      </c>
      <c r="H27" s="102">
        <v>26</v>
      </c>
      <c r="I27" s="102"/>
      <c r="J27" s="102">
        <v>82</v>
      </c>
      <c r="K27" s="102">
        <v>40</v>
      </c>
      <c r="L27" s="102">
        <v>42</v>
      </c>
      <c r="M27" s="102"/>
      <c r="N27" s="102">
        <v>52</v>
      </c>
      <c r="O27" s="102">
        <v>18</v>
      </c>
      <c r="P27" s="102">
        <v>34</v>
      </c>
      <c r="Q27" s="102"/>
      <c r="R27" s="102">
        <v>50</v>
      </c>
      <c r="S27" s="102">
        <v>30</v>
      </c>
      <c r="T27" s="102">
        <v>20</v>
      </c>
      <c r="U27" s="102"/>
      <c r="V27" s="102">
        <v>50</v>
      </c>
      <c r="W27" s="102">
        <v>26</v>
      </c>
      <c r="X27" s="102">
        <v>24</v>
      </c>
      <c r="Y27" s="102"/>
      <c r="Z27" s="102">
        <v>2</v>
      </c>
      <c r="AA27" s="102">
        <v>2</v>
      </c>
      <c r="AB27" s="102" t="s">
        <v>276</v>
      </c>
    </row>
    <row r="28" spans="1:28" x14ac:dyDescent="0.35">
      <c r="A28" s="95" t="s">
        <v>298</v>
      </c>
      <c r="B28" s="102">
        <f t="shared" si="2"/>
        <v>242</v>
      </c>
      <c r="C28" s="102">
        <f t="shared" si="2"/>
        <v>151</v>
      </c>
      <c r="D28" s="102">
        <f t="shared" si="2"/>
        <v>91</v>
      </c>
      <c r="E28" s="102"/>
      <c r="F28" s="102">
        <v>48</v>
      </c>
      <c r="G28" s="102">
        <v>30</v>
      </c>
      <c r="H28" s="102">
        <v>18</v>
      </c>
      <c r="I28" s="102"/>
      <c r="J28" s="102">
        <v>48</v>
      </c>
      <c r="K28" s="102">
        <v>28</v>
      </c>
      <c r="L28" s="102">
        <v>20</v>
      </c>
      <c r="M28" s="102"/>
      <c r="N28" s="102">
        <v>62</v>
      </c>
      <c r="O28" s="102">
        <v>44</v>
      </c>
      <c r="P28" s="102">
        <v>18</v>
      </c>
      <c r="Q28" s="102"/>
      <c r="R28" s="102">
        <v>55</v>
      </c>
      <c r="S28" s="102">
        <v>30</v>
      </c>
      <c r="T28" s="102">
        <v>25</v>
      </c>
      <c r="U28" s="102"/>
      <c r="V28" s="102">
        <v>23</v>
      </c>
      <c r="W28" s="102">
        <v>14</v>
      </c>
      <c r="X28" s="102">
        <v>9</v>
      </c>
      <c r="Y28" s="102"/>
      <c r="Z28" s="102">
        <v>6</v>
      </c>
      <c r="AA28" s="102">
        <v>5</v>
      </c>
      <c r="AB28" s="102">
        <v>1</v>
      </c>
    </row>
    <row r="29" spans="1:28" x14ac:dyDescent="0.35">
      <c r="A29" s="95" t="s">
        <v>299</v>
      </c>
      <c r="B29" s="102">
        <f>+F29+J29+N29+R29+V29</f>
        <v>170</v>
      </c>
      <c r="C29" s="102">
        <f>+G29+K29+O29+S29+W29</f>
        <v>103</v>
      </c>
      <c r="D29" s="102">
        <f>+H29+L29+P29+T29+X29</f>
        <v>67</v>
      </c>
      <c r="E29" s="102"/>
      <c r="F29" s="102">
        <v>54</v>
      </c>
      <c r="G29" s="102">
        <v>32</v>
      </c>
      <c r="H29" s="102">
        <v>22</v>
      </c>
      <c r="I29" s="102"/>
      <c r="J29" s="102">
        <v>51</v>
      </c>
      <c r="K29" s="102">
        <v>28</v>
      </c>
      <c r="L29" s="102">
        <v>23</v>
      </c>
      <c r="M29" s="102"/>
      <c r="N29" s="102">
        <v>32</v>
      </c>
      <c r="O29" s="102">
        <v>22</v>
      </c>
      <c r="P29" s="102">
        <v>10</v>
      </c>
      <c r="Q29" s="102"/>
      <c r="R29" s="102">
        <v>22</v>
      </c>
      <c r="S29" s="102">
        <v>16</v>
      </c>
      <c r="T29" s="102">
        <v>6</v>
      </c>
      <c r="U29" s="102"/>
      <c r="V29" s="102">
        <v>11</v>
      </c>
      <c r="W29" s="102">
        <v>5</v>
      </c>
      <c r="X29" s="102">
        <v>6</v>
      </c>
      <c r="Y29" s="102"/>
      <c r="Z29" s="102" t="s">
        <v>276</v>
      </c>
      <c r="AA29" s="102" t="s">
        <v>276</v>
      </c>
      <c r="AB29" s="102" t="s">
        <v>276</v>
      </c>
    </row>
    <row r="30" spans="1:28" x14ac:dyDescent="0.35">
      <c r="A30" s="95" t="s">
        <v>300</v>
      </c>
      <c r="B30" s="102">
        <f t="shared" si="2"/>
        <v>188</v>
      </c>
      <c r="C30" s="102">
        <f>+G30+K30+O30+S30+W30</f>
        <v>117</v>
      </c>
      <c r="D30" s="102">
        <f t="shared" si="2"/>
        <v>71</v>
      </c>
      <c r="E30" s="102"/>
      <c r="F30" s="102">
        <v>32</v>
      </c>
      <c r="G30" s="102">
        <v>23</v>
      </c>
      <c r="H30" s="102">
        <v>9</v>
      </c>
      <c r="I30" s="102"/>
      <c r="J30" s="102">
        <v>59</v>
      </c>
      <c r="K30" s="102">
        <v>32</v>
      </c>
      <c r="L30" s="102">
        <v>27</v>
      </c>
      <c r="M30" s="102"/>
      <c r="N30" s="102">
        <v>31</v>
      </c>
      <c r="O30" s="102">
        <v>22</v>
      </c>
      <c r="P30" s="102">
        <v>9</v>
      </c>
      <c r="Q30" s="102"/>
      <c r="R30" s="102">
        <v>39</v>
      </c>
      <c r="S30" s="102">
        <v>23</v>
      </c>
      <c r="T30" s="102">
        <v>16</v>
      </c>
      <c r="U30" s="102"/>
      <c r="V30" s="102">
        <v>24</v>
      </c>
      <c r="W30" s="102">
        <v>17</v>
      </c>
      <c r="X30" s="102">
        <v>7</v>
      </c>
      <c r="Y30" s="102"/>
      <c r="Z30" s="102">
        <v>3</v>
      </c>
      <c r="AA30" s="102" t="s">
        <v>276</v>
      </c>
      <c r="AB30" s="102">
        <v>3</v>
      </c>
    </row>
    <row r="31" spans="1:28" x14ac:dyDescent="0.35">
      <c r="A31" s="95" t="s">
        <v>301</v>
      </c>
      <c r="B31" s="102">
        <f t="shared" si="2"/>
        <v>125</v>
      </c>
      <c r="C31" s="102">
        <f t="shared" si="2"/>
        <v>91</v>
      </c>
      <c r="D31" s="102">
        <f>+H31+L31+P31+T31+X31</f>
        <v>34</v>
      </c>
      <c r="E31" s="102"/>
      <c r="F31" s="102">
        <v>22</v>
      </c>
      <c r="G31" s="102">
        <v>15</v>
      </c>
      <c r="H31" s="102">
        <v>7</v>
      </c>
      <c r="I31" s="102"/>
      <c r="J31" s="102">
        <v>47</v>
      </c>
      <c r="K31" s="102">
        <v>34</v>
      </c>
      <c r="L31" s="102">
        <v>13</v>
      </c>
      <c r="M31" s="102"/>
      <c r="N31" s="102">
        <v>5</v>
      </c>
      <c r="O31" s="102">
        <v>4</v>
      </c>
      <c r="P31" s="102">
        <v>1</v>
      </c>
      <c r="Q31" s="102"/>
      <c r="R31" s="102">
        <v>20</v>
      </c>
      <c r="S31" s="102">
        <v>13</v>
      </c>
      <c r="T31" s="102">
        <v>7</v>
      </c>
      <c r="U31" s="102"/>
      <c r="V31" s="102">
        <v>26</v>
      </c>
      <c r="W31" s="102">
        <v>20</v>
      </c>
      <c r="X31" s="102">
        <v>6</v>
      </c>
      <c r="Y31" s="102"/>
      <c r="Z31" s="102">
        <v>5</v>
      </c>
      <c r="AA31" s="102">
        <v>5</v>
      </c>
      <c r="AB31" s="102" t="s">
        <v>276</v>
      </c>
    </row>
    <row r="32" spans="1:28" x14ac:dyDescent="0.35">
      <c r="A32" s="95" t="s">
        <v>302</v>
      </c>
      <c r="B32" s="102">
        <f t="shared" si="2"/>
        <v>174</v>
      </c>
      <c r="C32" s="102">
        <f t="shared" si="2"/>
        <v>109</v>
      </c>
      <c r="D32" s="102">
        <f t="shared" si="2"/>
        <v>65</v>
      </c>
      <c r="E32" s="102"/>
      <c r="F32" s="102">
        <v>40</v>
      </c>
      <c r="G32" s="102">
        <v>26</v>
      </c>
      <c r="H32" s="102">
        <v>14</v>
      </c>
      <c r="I32" s="102"/>
      <c r="J32" s="102">
        <v>70</v>
      </c>
      <c r="K32" s="102">
        <v>43</v>
      </c>
      <c r="L32" s="102">
        <v>27</v>
      </c>
      <c r="M32" s="102"/>
      <c r="N32" s="102">
        <v>28</v>
      </c>
      <c r="O32" s="102">
        <v>20</v>
      </c>
      <c r="P32" s="102">
        <v>8</v>
      </c>
      <c r="Q32" s="102"/>
      <c r="R32" s="102">
        <v>27</v>
      </c>
      <c r="S32" s="102">
        <v>15</v>
      </c>
      <c r="T32" s="102">
        <v>12</v>
      </c>
      <c r="U32" s="102"/>
      <c r="V32" s="102">
        <v>5</v>
      </c>
      <c r="W32" s="102">
        <v>3</v>
      </c>
      <c r="X32" s="102">
        <v>2</v>
      </c>
      <c r="Y32" s="102"/>
      <c r="Z32" s="102">
        <v>4</v>
      </c>
      <c r="AA32" s="102">
        <v>2</v>
      </c>
      <c r="AB32" s="102">
        <v>2</v>
      </c>
    </row>
    <row r="33" spans="1:28" x14ac:dyDescent="0.35">
      <c r="A33" s="95" t="s">
        <v>303</v>
      </c>
      <c r="B33" s="102">
        <f t="shared" si="2"/>
        <v>156</v>
      </c>
      <c r="C33" s="102">
        <f t="shared" si="2"/>
        <v>100</v>
      </c>
      <c r="D33" s="102">
        <f>+H33+L33+P33+T33+X33</f>
        <v>56</v>
      </c>
      <c r="E33" s="102"/>
      <c r="F33" s="102">
        <v>43</v>
      </c>
      <c r="G33" s="102">
        <v>29</v>
      </c>
      <c r="H33" s="102">
        <v>14</v>
      </c>
      <c r="I33" s="102"/>
      <c r="J33" s="102">
        <v>56</v>
      </c>
      <c r="K33" s="102">
        <v>36</v>
      </c>
      <c r="L33" s="102">
        <v>20</v>
      </c>
      <c r="M33" s="102"/>
      <c r="N33" s="102">
        <v>25</v>
      </c>
      <c r="O33" s="102">
        <v>12</v>
      </c>
      <c r="P33" s="102">
        <v>13</v>
      </c>
      <c r="Q33" s="102"/>
      <c r="R33" s="102">
        <v>16</v>
      </c>
      <c r="S33" s="102">
        <v>14</v>
      </c>
      <c r="T33" s="102">
        <v>2</v>
      </c>
      <c r="U33" s="102"/>
      <c r="V33" s="102">
        <v>13</v>
      </c>
      <c r="W33" s="102">
        <v>6</v>
      </c>
      <c r="X33" s="102">
        <v>7</v>
      </c>
      <c r="Y33" s="102"/>
      <c r="Z33" s="102">
        <v>3</v>
      </c>
      <c r="AA33" s="102">
        <v>3</v>
      </c>
      <c r="AB33" s="102" t="s">
        <v>276</v>
      </c>
    </row>
    <row r="34" spans="1:28" x14ac:dyDescent="0.35">
      <c r="A34" s="95" t="s">
        <v>304</v>
      </c>
      <c r="B34" s="102">
        <f t="shared" si="2"/>
        <v>45</v>
      </c>
      <c r="C34" s="102">
        <f t="shared" si="2"/>
        <v>27</v>
      </c>
      <c r="D34" s="102">
        <f>+H34+L34+P34+T34</f>
        <v>18</v>
      </c>
      <c r="E34" s="102"/>
      <c r="F34" s="102">
        <v>9</v>
      </c>
      <c r="G34" s="102">
        <v>6</v>
      </c>
      <c r="H34" s="102">
        <v>3</v>
      </c>
      <c r="I34" s="102"/>
      <c r="J34" s="102">
        <v>12</v>
      </c>
      <c r="K34" s="102">
        <v>5</v>
      </c>
      <c r="L34" s="102">
        <v>7</v>
      </c>
      <c r="M34" s="102"/>
      <c r="N34" s="102">
        <v>6</v>
      </c>
      <c r="O34" s="102">
        <v>4</v>
      </c>
      <c r="P34" s="102">
        <v>2</v>
      </c>
      <c r="Q34" s="102"/>
      <c r="R34" s="102">
        <v>12</v>
      </c>
      <c r="S34" s="102">
        <v>6</v>
      </c>
      <c r="T34" s="102">
        <v>6</v>
      </c>
      <c r="U34" s="102"/>
      <c r="V34" s="102">
        <v>5</v>
      </c>
      <c r="W34" s="102">
        <v>5</v>
      </c>
      <c r="X34" s="102" t="s">
        <v>276</v>
      </c>
      <c r="Y34" s="102"/>
      <c r="Z34" s="102">
        <v>1</v>
      </c>
      <c r="AA34" s="102">
        <v>1</v>
      </c>
      <c r="AB34" s="102" t="s">
        <v>276</v>
      </c>
    </row>
    <row r="35" spans="1:28" x14ac:dyDescent="0.35">
      <c r="A35" s="95" t="s">
        <v>305</v>
      </c>
      <c r="B35" s="102">
        <f t="shared" si="2"/>
        <v>132</v>
      </c>
      <c r="C35" s="102">
        <f t="shared" si="2"/>
        <v>93</v>
      </c>
      <c r="D35" s="102">
        <f t="shared" si="2"/>
        <v>39</v>
      </c>
      <c r="E35" s="102"/>
      <c r="F35" s="102">
        <v>38</v>
      </c>
      <c r="G35" s="102">
        <v>26</v>
      </c>
      <c r="H35" s="102">
        <v>12</v>
      </c>
      <c r="I35" s="102"/>
      <c r="J35" s="102">
        <v>22</v>
      </c>
      <c r="K35" s="102">
        <v>16</v>
      </c>
      <c r="L35" s="102">
        <v>6</v>
      </c>
      <c r="M35" s="102"/>
      <c r="N35" s="102">
        <v>42</v>
      </c>
      <c r="O35" s="102">
        <v>32</v>
      </c>
      <c r="P35" s="102">
        <v>10</v>
      </c>
      <c r="Q35" s="102"/>
      <c r="R35" s="102">
        <v>17</v>
      </c>
      <c r="S35" s="102">
        <v>11</v>
      </c>
      <c r="T35" s="102">
        <v>6</v>
      </c>
      <c r="U35" s="102"/>
      <c r="V35" s="102">
        <v>9</v>
      </c>
      <c r="W35" s="102">
        <v>5</v>
      </c>
      <c r="X35" s="102">
        <v>4</v>
      </c>
      <c r="Y35" s="102"/>
      <c r="Z35" s="102">
        <v>4</v>
      </c>
      <c r="AA35" s="102">
        <v>3</v>
      </c>
      <c r="AB35" s="102">
        <v>1</v>
      </c>
    </row>
    <row r="36" spans="1:28" x14ac:dyDescent="0.35">
      <c r="A36" s="95" t="s">
        <v>306</v>
      </c>
      <c r="B36" s="102">
        <f t="shared" si="2"/>
        <v>481</v>
      </c>
      <c r="C36" s="102">
        <f t="shared" si="2"/>
        <v>276</v>
      </c>
      <c r="D36" s="102">
        <f t="shared" si="2"/>
        <v>205</v>
      </c>
      <c r="E36" s="102"/>
      <c r="F36" s="102">
        <v>117</v>
      </c>
      <c r="G36" s="102">
        <v>70</v>
      </c>
      <c r="H36" s="102">
        <v>47</v>
      </c>
      <c r="I36" s="102"/>
      <c r="J36" s="102">
        <v>79</v>
      </c>
      <c r="K36" s="102">
        <v>46</v>
      </c>
      <c r="L36" s="102">
        <v>33</v>
      </c>
      <c r="M36" s="102"/>
      <c r="N36" s="102">
        <v>96</v>
      </c>
      <c r="O36" s="102">
        <v>56</v>
      </c>
      <c r="P36" s="102">
        <v>40</v>
      </c>
      <c r="Q36" s="102"/>
      <c r="R36" s="102">
        <v>95</v>
      </c>
      <c r="S36" s="102">
        <v>55</v>
      </c>
      <c r="T36" s="102">
        <v>40</v>
      </c>
      <c r="U36" s="102"/>
      <c r="V36" s="102">
        <v>73</v>
      </c>
      <c r="W36" s="102">
        <v>35</v>
      </c>
      <c r="X36" s="102">
        <v>38</v>
      </c>
      <c r="Y36" s="102"/>
      <c r="Z36" s="102">
        <v>21</v>
      </c>
      <c r="AA36" s="102">
        <v>14</v>
      </c>
      <c r="AB36" s="102">
        <v>7</v>
      </c>
    </row>
    <row r="37" spans="1:28" x14ac:dyDescent="0.35">
      <c r="A37" s="95" t="s">
        <v>307</v>
      </c>
      <c r="B37" s="102">
        <f t="shared" si="2"/>
        <v>150</v>
      </c>
      <c r="C37" s="102">
        <f t="shared" si="2"/>
        <v>87</v>
      </c>
      <c r="D37" s="102">
        <f t="shared" si="2"/>
        <v>63</v>
      </c>
      <c r="E37" s="102"/>
      <c r="F37" s="102">
        <v>35</v>
      </c>
      <c r="G37" s="102">
        <v>17</v>
      </c>
      <c r="H37" s="102">
        <v>18</v>
      </c>
      <c r="I37" s="102"/>
      <c r="J37" s="102">
        <v>41</v>
      </c>
      <c r="K37" s="102">
        <v>24</v>
      </c>
      <c r="L37" s="102">
        <v>17</v>
      </c>
      <c r="M37" s="102"/>
      <c r="N37" s="102">
        <v>29</v>
      </c>
      <c r="O37" s="102">
        <v>21</v>
      </c>
      <c r="P37" s="102">
        <v>8</v>
      </c>
      <c r="Q37" s="102"/>
      <c r="R37" s="102">
        <v>24</v>
      </c>
      <c r="S37" s="102">
        <v>16</v>
      </c>
      <c r="T37" s="102">
        <v>8</v>
      </c>
      <c r="U37" s="102"/>
      <c r="V37" s="102">
        <v>14</v>
      </c>
      <c r="W37" s="102">
        <v>4</v>
      </c>
      <c r="X37" s="102">
        <v>10</v>
      </c>
      <c r="Y37" s="102"/>
      <c r="Z37" s="102">
        <v>7</v>
      </c>
      <c r="AA37" s="102">
        <v>5</v>
      </c>
      <c r="AB37" s="102">
        <v>2</v>
      </c>
    </row>
    <row r="38" spans="1:28" ht="15" thickBot="1" x14ac:dyDescent="0.4">
      <c r="A38" s="123" t="s">
        <v>308</v>
      </c>
      <c r="B38" s="103" t="s">
        <v>276</v>
      </c>
      <c r="C38" s="103" t="s">
        <v>276</v>
      </c>
      <c r="D38" s="103" t="s">
        <v>276</v>
      </c>
      <c r="E38" s="103"/>
      <c r="F38" s="103" t="s">
        <v>276</v>
      </c>
      <c r="G38" s="103" t="s">
        <v>276</v>
      </c>
      <c r="H38" s="103" t="s">
        <v>276</v>
      </c>
      <c r="I38" s="103"/>
      <c r="J38" s="103" t="s">
        <v>276</v>
      </c>
      <c r="K38" s="103" t="s">
        <v>276</v>
      </c>
      <c r="L38" s="103" t="s">
        <v>276</v>
      </c>
      <c r="M38" s="103"/>
      <c r="N38" s="103" t="s">
        <v>276</v>
      </c>
      <c r="O38" s="103" t="s">
        <v>276</v>
      </c>
      <c r="P38" s="103" t="s">
        <v>276</v>
      </c>
      <c r="Q38" s="103"/>
      <c r="R38" s="103" t="s">
        <v>276</v>
      </c>
      <c r="S38" s="103" t="s">
        <v>276</v>
      </c>
      <c r="T38" s="103" t="s">
        <v>276</v>
      </c>
      <c r="U38" s="103"/>
      <c r="V38" s="103" t="s">
        <v>276</v>
      </c>
      <c r="W38" s="103" t="s">
        <v>276</v>
      </c>
      <c r="X38" s="103" t="s">
        <v>276</v>
      </c>
      <c r="Y38" s="103"/>
      <c r="Z38" s="103" t="s">
        <v>276</v>
      </c>
      <c r="AA38" s="103" t="s">
        <v>276</v>
      </c>
      <c r="AB38" s="103" t="s">
        <v>276</v>
      </c>
    </row>
    <row r="39" spans="1:28" x14ac:dyDescent="0.35">
      <c r="A39" s="113" t="s">
        <v>341</v>
      </c>
    </row>
  </sheetData>
  <mergeCells count="14">
    <mergeCell ref="V7:X7"/>
    <mergeCell ref="Z7:AB7"/>
    <mergeCell ref="A7:A8"/>
    <mergeCell ref="B7:D7"/>
    <mergeCell ref="F7:H7"/>
    <mergeCell ref="J7:L7"/>
    <mergeCell ref="N7:P7"/>
    <mergeCell ref="R7:T7"/>
    <mergeCell ref="A5:AB5"/>
    <mergeCell ref="A1:AB1"/>
    <mergeCell ref="A2:AB2"/>
    <mergeCell ref="AD2:AD3"/>
    <mergeCell ref="A3:AB3"/>
    <mergeCell ref="A4:AB4"/>
  </mergeCells>
  <hyperlinks>
    <hyperlink ref="AD2" location="INDICE!A1" display="INDICE" xr:uid="{BD41EF72-BDF1-47E6-8654-8D6618F1DD6D}"/>
    <hyperlink ref="AD2:AD3" location="CONTENIDO!A1" display="Contenido" xr:uid="{3740D337-329E-43AD-B9E2-9088CE9F670A}"/>
  </hyperlinks>
  <pageMargins left="0.7" right="0.7" top="0.75" bottom="0.75" header="0.3" footer="0.3"/>
  <pageSetup paperSize="9" scale="64" orientation="landscape" r:id="rId1"/>
  <ignoredErrors>
    <ignoredError sqref="B14:C14 D16:D17 D18 B22:D22 B26:C26 D28:D29 B29 C30:D30 D31:D32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34195A-1A02-4EBD-B911-6534BDBFE6D9}">
  <sheetPr>
    <tabColor rgb="FFF2DAB1"/>
    <pageSetUpPr fitToPage="1"/>
  </sheetPr>
  <dimension ref="A1:X42"/>
  <sheetViews>
    <sheetView showGridLines="0"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B7" sqref="B7:V7"/>
    </sheetView>
  </sheetViews>
  <sheetFormatPr baseColWidth="10" defaultColWidth="11.453125" defaultRowHeight="14.5" x14ac:dyDescent="0.35"/>
  <cols>
    <col min="1" max="1" width="18.54296875" customWidth="1"/>
    <col min="2" max="22" width="8.453125" customWidth="1"/>
  </cols>
  <sheetData>
    <row r="1" spans="1:24" x14ac:dyDescent="0.35">
      <c r="A1" s="224" t="s">
        <v>208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31"/>
      <c r="X1" s="36"/>
    </row>
    <row r="2" spans="1:24" ht="14.5" customHeight="1" x14ac:dyDescent="0.35">
      <c r="A2" s="224" t="s">
        <v>209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31"/>
      <c r="X2" s="222" t="s">
        <v>1</v>
      </c>
    </row>
    <row r="3" spans="1:24" ht="14.5" customHeight="1" x14ac:dyDescent="0.35">
      <c r="A3" s="224" t="s">
        <v>210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31"/>
      <c r="X3" s="222"/>
    </row>
    <row r="4" spans="1:24" x14ac:dyDescent="0.35">
      <c r="A4" s="224" t="s">
        <v>196</v>
      </c>
      <c r="B4" s="224"/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224"/>
      <c r="R4" s="224"/>
      <c r="S4" s="224"/>
      <c r="T4" s="224"/>
      <c r="U4" s="224"/>
      <c r="V4" s="31"/>
      <c r="X4" s="36"/>
    </row>
    <row r="5" spans="1:24" x14ac:dyDescent="0.35">
      <c r="A5" s="224" t="s">
        <v>211</v>
      </c>
      <c r="B5" s="224"/>
      <c r="C5" s="224"/>
      <c r="D5" s="224"/>
      <c r="E5" s="224"/>
      <c r="F5" s="224"/>
      <c r="G5" s="224"/>
      <c r="H5" s="224"/>
      <c r="I5" s="224"/>
      <c r="J5" s="224"/>
      <c r="K5" s="224"/>
      <c r="L5" s="224"/>
      <c r="M5" s="224"/>
      <c r="N5" s="224"/>
      <c r="O5" s="224"/>
      <c r="P5" s="224"/>
      <c r="Q5" s="224"/>
      <c r="R5" s="224"/>
      <c r="S5" s="224"/>
      <c r="T5" s="224"/>
      <c r="U5" s="224"/>
      <c r="V5" s="31"/>
      <c r="X5" s="36"/>
    </row>
    <row r="6" spans="1:24" x14ac:dyDescent="0.35">
      <c r="A6" s="225"/>
      <c r="B6" s="225"/>
      <c r="C6" s="225"/>
      <c r="D6" s="225"/>
      <c r="E6" s="225"/>
      <c r="F6" s="225"/>
      <c r="G6" s="225"/>
      <c r="H6" s="225"/>
      <c r="I6" s="225"/>
      <c r="J6" s="225"/>
      <c r="K6" s="225"/>
      <c r="L6" s="225"/>
      <c r="M6" s="225"/>
      <c r="N6" s="225"/>
      <c r="O6" s="225"/>
      <c r="P6" s="225"/>
      <c r="Q6" s="225"/>
      <c r="R6" s="225"/>
      <c r="S6" s="225"/>
      <c r="T6" s="225"/>
      <c r="U6" s="4"/>
      <c r="V6" s="4"/>
      <c r="X6" s="36"/>
    </row>
    <row r="7" spans="1:24" ht="18.75" customHeight="1" x14ac:dyDescent="0.35">
      <c r="A7" s="193" t="s">
        <v>212</v>
      </c>
      <c r="B7" s="202">
        <v>2002</v>
      </c>
      <c r="C7" s="202">
        <v>2003</v>
      </c>
      <c r="D7" s="202">
        <v>2004</v>
      </c>
      <c r="E7" s="202">
        <v>2005</v>
      </c>
      <c r="F7" s="202">
        <v>2006</v>
      </c>
      <c r="G7" s="202">
        <v>2007</v>
      </c>
      <c r="H7" s="202">
        <v>2008</v>
      </c>
      <c r="I7" s="202">
        <v>2009</v>
      </c>
      <c r="J7" s="202">
        <v>2010</v>
      </c>
      <c r="K7" s="202">
        <v>2011</v>
      </c>
      <c r="L7" s="202">
        <v>2012</v>
      </c>
      <c r="M7" s="202">
        <v>2013</v>
      </c>
      <c r="N7" s="202">
        <v>2014</v>
      </c>
      <c r="O7" s="202">
        <v>2015</v>
      </c>
      <c r="P7" s="202">
        <v>2016</v>
      </c>
      <c r="Q7" s="202">
        <v>2017</v>
      </c>
      <c r="R7" s="202">
        <v>2018</v>
      </c>
      <c r="S7" s="202">
        <v>2019</v>
      </c>
      <c r="T7" s="202">
        <v>2020</v>
      </c>
      <c r="U7" s="202">
        <v>2021</v>
      </c>
      <c r="V7" s="202">
        <v>2022</v>
      </c>
      <c r="X7" s="36"/>
    </row>
    <row r="8" spans="1:24" ht="14.5" customHeight="1" x14ac:dyDescent="0.35">
      <c r="A8" s="226" t="s">
        <v>213</v>
      </c>
      <c r="B8" s="226"/>
      <c r="C8" s="226"/>
      <c r="D8" s="226"/>
      <c r="E8" s="226"/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X8" s="107"/>
    </row>
    <row r="9" spans="1:24" x14ac:dyDescent="0.35">
      <c r="A9" s="33" t="s">
        <v>214</v>
      </c>
      <c r="B9" s="44">
        <v>512609</v>
      </c>
      <c r="C9" s="44">
        <v>511277</v>
      </c>
      <c r="D9" s="44">
        <v>503229</v>
      </c>
      <c r="E9" s="44">
        <v>500518</v>
      </c>
      <c r="F9" s="44">
        <v>499781</v>
      </c>
      <c r="G9" s="44">
        <v>498947</v>
      </c>
      <c r="H9" s="44">
        <v>493762</v>
      </c>
      <c r="I9" s="44">
        <v>486871</v>
      </c>
      <c r="J9" s="44">
        <v>477992</v>
      </c>
      <c r="K9" s="44">
        <v>468952</v>
      </c>
      <c r="L9" s="44">
        <v>452846</v>
      </c>
      <c r="M9" s="44">
        <v>444259</v>
      </c>
      <c r="N9" s="44">
        <v>439369</v>
      </c>
      <c r="O9" s="44">
        <v>437786</v>
      </c>
      <c r="P9" s="44">
        <f t="shared" ref="P9:U17" si="0">+P20+P31</f>
        <v>438019</v>
      </c>
      <c r="Q9" s="44">
        <f t="shared" si="0"/>
        <v>439319</v>
      </c>
      <c r="R9" s="44">
        <f t="shared" si="0"/>
        <v>449586</v>
      </c>
      <c r="S9" s="44">
        <f t="shared" si="0"/>
        <v>462081</v>
      </c>
      <c r="T9" s="44">
        <f t="shared" si="0"/>
        <v>462048</v>
      </c>
      <c r="U9" s="44">
        <f t="shared" si="0"/>
        <v>456740</v>
      </c>
      <c r="V9" s="44">
        <v>455313</v>
      </c>
      <c r="X9" s="22"/>
    </row>
    <row r="10" spans="1:24" x14ac:dyDescent="0.35">
      <c r="A10" s="182" t="s">
        <v>215</v>
      </c>
      <c r="B10" s="44">
        <v>265905</v>
      </c>
      <c r="C10" s="44">
        <v>264251</v>
      </c>
      <c r="D10" s="44">
        <v>261784</v>
      </c>
      <c r="E10" s="44">
        <v>260470</v>
      </c>
      <c r="F10" s="44">
        <v>262399</v>
      </c>
      <c r="G10" s="44">
        <v>260680</v>
      </c>
      <c r="H10" s="44">
        <v>254545</v>
      </c>
      <c r="I10" s="44">
        <v>244192</v>
      </c>
      <c r="J10" s="44">
        <v>236275</v>
      </c>
      <c r="K10" s="44">
        <v>232830</v>
      </c>
      <c r="L10" s="44">
        <v>227076</v>
      </c>
      <c r="M10" s="44">
        <v>224258</v>
      </c>
      <c r="N10" s="44">
        <v>223101</v>
      </c>
      <c r="O10" s="44">
        <v>224539</v>
      </c>
      <c r="P10" s="44">
        <f t="shared" si="0"/>
        <v>226579</v>
      </c>
      <c r="Q10" s="44">
        <f t="shared" si="0"/>
        <v>225624</v>
      </c>
      <c r="R10" s="44">
        <f t="shared" si="0"/>
        <v>231671</v>
      </c>
      <c r="S10" s="44">
        <f t="shared" si="0"/>
        <v>238198</v>
      </c>
      <c r="T10" s="44">
        <f t="shared" si="0"/>
        <v>239294</v>
      </c>
      <c r="U10" s="44">
        <f t="shared" si="0"/>
        <v>230428</v>
      </c>
      <c r="V10" s="44">
        <v>219754</v>
      </c>
    </row>
    <row r="11" spans="1:24" x14ac:dyDescent="0.35">
      <c r="A11" s="183" t="s">
        <v>216</v>
      </c>
      <c r="B11" s="45">
        <v>93884</v>
      </c>
      <c r="C11" s="45">
        <v>92993</v>
      </c>
      <c r="D11" s="45">
        <v>91875</v>
      </c>
      <c r="E11" s="45">
        <v>90997</v>
      </c>
      <c r="F11" s="45">
        <v>94207</v>
      </c>
      <c r="G11" s="45">
        <v>90876</v>
      </c>
      <c r="H11" s="45">
        <v>84619</v>
      </c>
      <c r="I11" s="45">
        <v>82173</v>
      </c>
      <c r="J11" s="45">
        <v>81748</v>
      </c>
      <c r="K11" s="45">
        <v>80471</v>
      </c>
      <c r="L11" s="45">
        <v>78619</v>
      </c>
      <c r="M11" s="45">
        <v>78109</v>
      </c>
      <c r="N11" s="45">
        <v>77472</v>
      </c>
      <c r="O11" s="45">
        <v>75181</v>
      </c>
      <c r="P11" s="45">
        <f t="shared" si="0"/>
        <v>73302</v>
      </c>
      <c r="Q11" s="45">
        <f t="shared" si="0"/>
        <v>70289</v>
      </c>
      <c r="R11" s="45">
        <f t="shared" si="0"/>
        <v>79447</v>
      </c>
      <c r="S11" s="45">
        <f t="shared" si="0"/>
        <v>81413</v>
      </c>
      <c r="T11" s="45">
        <f t="shared" si="0"/>
        <v>71810</v>
      </c>
      <c r="U11" s="45">
        <f t="shared" si="0"/>
        <v>71399</v>
      </c>
      <c r="V11" s="45">
        <v>72198</v>
      </c>
    </row>
    <row r="12" spans="1:24" x14ac:dyDescent="0.35">
      <c r="A12" s="183" t="s">
        <v>217</v>
      </c>
      <c r="B12" s="45">
        <v>85525</v>
      </c>
      <c r="C12" s="45">
        <v>87495</v>
      </c>
      <c r="D12" s="45">
        <v>85278</v>
      </c>
      <c r="E12" s="45">
        <v>85370</v>
      </c>
      <c r="F12" s="45">
        <v>84524</v>
      </c>
      <c r="G12" s="45">
        <v>86612</v>
      </c>
      <c r="H12" s="45">
        <v>84007</v>
      </c>
      <c r="I12" s="45">
        <v>79219</v>
      </c>
      <c r="J12" s="45">
        <v>77354</v>
      </c>
      <c r="K12" s="45">
        <v>76403</v>
      </c>
      <c r="L12" s="45">
        <v>74165</v>
      </c>
      <c r="M12" s="45">
        <v>73206</v>
      </c>
      <c r="N12" s="45">
        <v>73772</v>
      </c>
      <c r="O12" s="45">
        <v>77115</v>
      </c>
      <c r="P12" s="45">
        <f t="shared" si="0"/>
        <v>79703</v>
      </c>
      <c r="Q12" s="45">
        <f t="shared" si="0"/>
        <v>79647</v>
      </c>
      <c r="R12" s="45">
        <f t="shared" si="0"/>
        <v>76754</v>
      </c>
      <c r="S12" s="45">
        <f t="shared" si="0"/>
        <v>82270</v>
      </c>
      <c r="T12" s="45">
        <f t="shared" si="0"/>
        <v>88145</v>
      </c>
      <c r="U12" s="45">
        <f t="shared" si="0"/>
        <v>71906</v>
      </c>
      <c r="V12" s="45">
        <v>75625</v>
      </c>
    </row>
    <row r="13" spans="1:24" x14ac:dyDescent="0.35">
      <c r="A13" s="183" t="s">
        <v>218</v>
      </c>
      <c r="B13" s="45">
        <v>86496</v>
      </c>
      <c r="C13" s="45">
        <v>83763</v>
      </c>
      <c r="D13" s="45">
        <v>84631</v>
      </c>
      <c r="E13" s="45">
        <v>84103</v>
      </c>
      <c r="F13" s="45">
        <v>83668</v>
      </c>
      <c r="G13" s="45">
        <v>83192</v>
      </c>
      <c r="H13" s="45">
        <v>85919</v>
      </c>
      <c r="I13" s="45">
        <v>82800</v>
      </c>
      <c r="J13" s="45">
        <v>77173</v>
      </c>
      <c r="K13" s="45">
        <v>75956</v>
      </c>
      <c r="L13" s="45">
        <v>74292</v>
      </c>
      <c r="M13" s="45">
        <v>72943</v>
      </c>
      <c r="N13" s="45">
        <v>71857</v>
      </c>
      <c r="O13" s="45">
        <v>72243</v>
      </c>
      <c r="P13" s="45">
        <f t="shared" si="0"/>
        <v>73574</v>
      </c>
      <c r="Q13" s="45">
        <f t="shared" si="0"/>
        <v>75688</v>
      </c>
      <c r="R13" s="45">
        <f t="shared" si="0"/>
        <v>75470</v>
      </c>
      <c r="S13" s="45">
        <f t="shared" si="0"/>
        <v>74515</v>
      </c>
      <c r="T13" s="45">
        <f t="shared" si="0"/>
        <v>79339</v>
      </c>
      <c r="U13" s="45">
        <f t="shared" si="0"/>
        <v>87123</v>
      </c>
      <c r="V13" s="45">
        <v>71931</v>
      </c>
    </row>
    <row r="14" spans="1:24" x14ac:dyDescent="0.35">
      <c r="A14" s="182" t="s">
        <v>219</v>
      </c>
      <c r="B14" s="44">
        <v>246704</v>
      </c>
      <c r="C14" s="44">
        <v>247026</v>
      </c>
      <c r="D14" s="44">
        <v>241445</v>
      </c>
      <c r="E14" s="44">
        <v>240048</v>
      </c>
      <c r="F14" s="44">
        <v>237382</v>
      </c>
      <c r="G14" s="44">
        <v>238267</v>
      </c>
      <c r="H14" s="44">
        <v>239217</v>
      </c>
      <c r="I14" s="44">
        <v>242679</v>
      </c>
      <c r="J14" s="44">
        <v>241717</v>
      </c>
      <c r="K14" s="44">
        <v>236122</v>
      </c>
      <c r="L14" s="44">
        <v>225770</v>
      </c>
      <c r="M14" s="44">
        <v>220001</v>
      </c>
      <c r="N14" s="44">
        <v>216268</v>
      </c>
      <c r="O14" s="44">
        <v>213247</v>
      </c>
      <c r="P14" s="44">
        <f t="shared" si="0"/>
        <v>211440</v>
      </c>
      <c r="Q14" s="44">
        <f t="shared" si="0"/>
        <v>213695</v>
      </c>
      <c r="R14" s="44">
        <f t="shared" si="0"/>
        <v>217915</v>
      </c>
      <c r="S14" s="44">
        <f t="shared" si="0"/>
        <v>223883</v>
      </c>
      <c r="T14" s="44">
        <f t="shared" si="0"/>
        <v>222754</v>
      </c>
      <c r="U14" s="44">
        <f>+U25+U36</f>
        <v>226312</v>
      </c>
      <c r="V14" s="44">
        <v>235559</v>
      </c>
    </row>
    <row r="15" spans="1:24" x14ac:dyDescent="0.35">
      <c r="A15" s="183" t="s">
        <v>220</v>
      </c>
      <c r="B15" s="45">
        <v>87002</v>
      </c>
      <c r="C15" s="45">
        <v>87141</v>
      </c>
      <c r="D15" s="45">
        <v>83368</v>
      </c>
      <c r="E15" s="45">
        <v>85306</v>
      </c>
      <c r="F15" s="45">
        <v>84674</v>
      </c>
      <c r="G15" s="45">
        <v>84652</v>
      </c>
      <c r="H15" s="45">
        <v>84342</v>
      </c>
      <c r="I15" s="45">
        <v>86443</v>
      </c>
      <c r="J15" s="45">
        <v>83594</v>
      </c>
      <c r="K15" s="45">
        <v>77960</v>
      </c>
      <c r="L15" s="45">
        <v>76014</v>
      </c>
      <c r="M15" s="45">
        <v>75346</v>
      </c>
      <c r="N15" s="45">
        <v>73344</v>
      </c>
      <c r="O15" s="45">
        <v>72232</v>
      </c>
      <c r="P15" s="45">
        <f t="shared" si="0"/>
        <v>72309</v>
      </c>
      <c r="Q15" s="45">
        <f t="shared" si="0"/>
        <v>73698</v>
      </c>
      <c r="R15" s="45">
        <f t="shared" si="0"/>
        <v>75855</v>
      </c>
      <c r="S15" s="45">
        <f t="shared" si="0"/>
        <v>75817</v>
      </c>
      <c r="T15" s="45">
        <f t="shared" si="0"/>
        <v>73570</v>
      </c>
      <c r="U15" s="45">
        <f t="shared" si="0"/>
        <v>78902</v>
      </c>
      <c r="V15" s="45">
        <v>84655</v>
      </c>
    </row>
    <row r="16" spans="1:24" x14ac:dyDescent="0.35">
      <c r="A16" s="183" t="s">
        <v>221</v>
      </c>
      <c r="B16" s="45">
        <v>83368</v>
      </c>
      <c r="C16" s="45">
        <v>83696</v>
      </c>
      <c r="D16" s="45">
        <v>82016</v>
      </c>
      <c r="E16" s="45">
        <v>79206</v>
      </c>
      <c r="F16" s="45">
        <v>80595</v>
      </c>
      <c r="G16" s="45">
        <v>79402</v>
      </c>
      <c r="H16" s="45">
        <v>79680</v>
      </c>
      <c r="I16" s="45">
        <v>80005</v>
      </c>
      <c r="J16" s="45">
        <v>81876</v>
      </c>
      <c r="K16" s="45">
        <v>79494</v>
      </c>
      <c r="L16" s="45">
        <v>74042</v>
      </c>
      <c r="M16" s="45">
        <v>72671</v>
      </c>
      <c r="N16" s="45">
        <v>72116</v>
      </c>
      <c r="O16" s="45">
        <v>70493</v>
      </c>
      <c r="P16" s="45">
        <f t="shared" si="0"/>
        <v>70183</v>
      </c>
      <c r="Q16" s="45">
        <f t="shared" si="0"/>
        <v>71149</v>
      </c>
      <c r="R16" s="45">
        <f t="shared" si="0"/>
        <v>72080</v>
      </c>
      <c r="S16" s="45">
        <f t="shared" si="0"/>
        <v>75625</v>
      </c>
      <c r="T16" s="45">
        <f t="shared" si="0"/>
        <v>74620</v>
      </c>
      <c r="U16" s="45">
        <f t="shared" si="0"/>
        <v>73061</v>
      </c>
      <c r="V16" s="45">
        <v>78408</v>
      </c>
    </row>
    <row r="17" spans="1:24" x14ac:dyDescent="0.35">
      <c r="A17" s="183" t="s">
        <v>222</v>
      </c>
      <c r="B17" s="45">
        <v>76334</v>
      </c>
      <c r="C17" s="45">
        <v>76189</v>
      </c>
      <c r="D17" s="45">
        <v>76061</v>
      </c>
      <c r="E17" s="45">
        <v>75536</v>
      </c>
      <c r="F17" s="45">
        <v>72113</v>
      </c>
      <c r="G17" s="45">
        <v>74213</v>
      </c>
      <c r="H17" s="45">
        <v>75195</v>
      </c>
      <c r="I17" s="45">
        <v>76231</v>
      </c>
      <c r="J17" s="45">
        <v>76247</v>
      </c>
      <c r="K17" s="45">
        <v>78668</v>
      </c>
      <c r="L17" s="45">
        <v>75714</v>
      </c>
      <c r="M17" s="45">
        <v>71984</v>
      </c>
      <c r="N17" s="45">
        <v>70808</v>
      </c>
      <c r="O17" s="45">
        <v>70522</v>
      </c>
      <c r="P17" s="45">
        <f t="shared" si="0"/>
        <v>68948</v>
      </c>
      <c r="Q17" s="45">
        <f t="shared" si="0"/>
        <v>68848</v>
      </c>
      <c r="R17" s="45">
        <f t="shared" si="0"/>
        <v>69980</v>
      </c>
      <c r="S17" s="45">
        <f t="shared" si="0"/>
        <v>72441</v>
      </c>
      <c r="T17" s="45">
        <f t="shared" si="0"/>
        <v>74564</v>
      </c>
      <c r="U17" s="45">
        <f t="shared" si="0"/>
        <v>74349</v>
      </c>
      <c r="V17" s="45">
        <v>72496</v>
      </c>
    </row>
    <row r="18" spans="1:24" x14ac:dyDescent="0.35">
      <c r="A18" s="3"/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</row>
    <row r="19" spans="1:24" x14ac:dyDescent="0.35">
      <c r="A19" s="226" t="s">
        <v>223</v>
      </c>
      <c r="B19" s="226"/>
      <c r="C19" s="226"/>
      <c r="D19" s="226"/>
      <c r="E19" s="226"/>
      <c r="F19" s="226"/>
      <c r="G19" s="226"/>
      <c r="H19" s="226"/>
      <c r="I19" s="226"/>
      <c r="J19" s="226"/>
      <c r="K19" s="226"/>
      <c r="L19" s="226"/>
      <c r="M19" s="226"/>
      <c r="N19" s="226"/>
      <c r="O19" s="226"/>
      <c r="P19" s="226"/>
      <c r="Q19" s="226"/>
      <c r="R19" s="226"/>
      <c r="S19" s="226"/>
      <c r="T19" s="226"/>
      <c r="U19" s="226"/>
      <c r="V19" s="226"/>
    </row>
    <row r="20" spans="1:24" x14ac:dyDescent="0.35">
      <c r="A20" s="33" t="s">
        <v>214</v>
      </c>
      <c r="B20" s="44">
        <v>467624</v>
      </c>
      <c r="C20" s="44">
        <v>463802</v>
      </c>
      <c r="D20" s="44">
        <v>455643</v>
      </c>
      <c r="E20" s="44">
        <v>444339</v>
      </c>
      <c r="F20" s="44">
        <v>443347</v>
      </c>
      <c r="G20" s="44">
        <v>445742</v>
      </c>
      <c r="H20" s="44">
        <v>459193</v>
      </c>
      <c r="I20" s="44">
        <v>445926</v>
      </c>
      <c r="J20" s="44">
        <v>437193</v>
      </c>
      <c r="K20" s="44">
        <v>431346</v>
      </c>
      <c r="L20" s="44">
        <v>417269</v>
      </c>
      <c r="M20" s="44">
        <v>416098</v>
      </c>
      <c r="N20" s="44">
        <v>419912</v>
      </c>
      <c r="O20" s="44">
        <v>416839</v>
      </c>
      <c r="P20" s="44">
        <f t="shared" ref="P20:U20" si="1">+P21+P25</f>
        <v>416021</v>
      </c>
      <c r="Q20" s="44">
        <f t="shared" si="1"/>
        <v>419884</v>
      </c>
      <c r="R20" s="44">
        <f t="shared" si="1"/>
        <v>443905</v>
      </c>
      <c r="S20" s="44">
        <f t="shared" si="1"/>
        <v>441796</v>
      </c>
      <c r="T20" s="44">
        <f t="shared" si="1"/>
        <v>459844</v>
      </c>
      <c r="U20" s="44">
        <f t="shared" si="1"/>
        <v>443358</v>
      </c>
      <c r="V20" s="44">
        <v>435819</v>
      </c>
    </row>
    <row r="21" spans="1:24" x14ac:dyDescent="0.35">
      <c r="A21" s="182" t="s">
        <v>215</v>
      </c>
      <c r="B21" s="44">
        <v>238485</v>
      </c>
      <c r="C21" s="44">
        <v>235423</v>
      </c>
      <c r="D21" s="44">
        <v>233233</v>
      </c>
      <c r="E21" s="44">
        <v>229118</v>
      </c>
      <c r="F21" s="44">
        <v>229975</v>
      </c>
      <c r="G21" s="44">
        <v>229140</v>
      </c>
      <c r="H21" s="44">
        <v>234254</v>
      </c>
      <c r="I21" s="44">
        <v>220092</v>
      </c>
      <c r="J21" s="44">
        <v>213087</v>
      </c>
      <c r="K21" s="44">
        <v>211304</v>
      </c>
      <c r="L21" s="44">
        <v>206873</v>
      </c>
      <c r="M21" s="44">
        <v>208539</v>
      </c>
      <c r="N21" s="44">
        <v>212839</v>
      </c>
      <c r="O21" s="44">
        <v>213269</v>
      </c>
      <c r="P21" s="44">
        <f t="shared" ref="P21:U21" si="2">+P22+P23+P24</f>
        <v>213754</v>
      </c>
      <c r="Q21" s="44">
        <f t="shared" si="2"/>
        <v>213711</v>
      </c>
      <c r="R21" s="44">
        <f t="shared" si="2"/>
        <v>227383</v>
      </c>
      <c r="S21" s="44">
        <f t="shared" si="2"/>
        <v>225207</v>
      </c>
      <c r="T21" s="44">
        <f t="shared" si="2"/>
        <v>238022</v>
      </c>
      <c r="U21" s="44">
        <f t="shared" si="2"/>
        <v>221504</v>
      </c>
      <c r="V21" s="44">
        <v>208187</v>
      </c>
    </row>
    <row r="22" spans="1:24" x14ac:dyDescent="0.35">
      <c r="A22" s="183" t="s">
        <v>216</v>
      </c>
      <c r="B22" s="45">
        <v>80387</v>
      </c>
      <c r="C22" s="45">
        <v>78974</v>
      </c>
      <c r="D22" s="45">
        <v>78324</v>
      </c>
      <c r="E22" s="45">
        <v>76705</v>
      </c>
      <c r="F22" s="45">
        <v>78827</v>
      </c>
      <c r="G22" s="45">
        <v>75679</v>
      </c>
      <c r="H22" s="45">
        <v>74908</v>
      </c>
      <c r="I22" s="45">
        <v>71107</v>
      </c>
      <c r="J22" s="45">
        <v>70589</v>
      </c>
      <c r="K22" s="45">
        <v>69746</v>
      </c>
      <c r="L22" s="45">
        <v>68283</v>
      </c>
      <c r="M22" s="45">
        <v>70278</v>
      </c>
      <c r="N22" s="45">
        <v>74189</v>
      </c>
      <c r="O22" s="45">
        <v>74222</v>
      </c>
      <c r="P22" s="45">
        <v>72498</v>
      </c>
      <c r="Q22" s="45">
        <v>69629</v>
      </c>
      <c r="R22" s="45">
        <v>79119</v>
      </c>
      <c r="S22" s="45">
        <v>80768</v>
      </c>
      <c r="T22" s="45">
        <v>71768</v>
      </c>
      <c r="U22" s="45">
        <v>71104</v>
      </c>
      <c r="V22" s="45">
        <v>71890</v>
      </c>
    </row>
    <row r="23" spans="1:24" x14ac:dyDescent="0.35">
      <c r="A23" s="183" t="s">
        <v>217</v>
      </c>
      <c r="B23" s="45">
        <v>78012</v>
      </c>
      <c r="C23" s="45">
        <v>79540</v>
      </c>
      <c r="D23" s="45">
        <v>77530</v>
      </c>
      <c r="E23" s="45">
        <v>76481</v>
      </c>
      <c r="F23" s="45">
        <v>75841</v>
      </c>
      <c r="G23" s="45">
        <v>78124</v>
      </c>
      <c r="H23" s="45">
        <v>78406</v>
      </c>
      <c r="I23" s="45">
        <v>72011</v>
      </c>
      <c r="J23" s="45">
        <v>70894</v>
      </c>
      <c r="K23" s="45">
        <v>70562</v>
      </c>
      <c r="L23" s="45">
        <v>68829</v>
      </c>
      <c r="M23" s="45">
        <v>68928</v>
      </c>
      <c r="N23" s="45">
        <v>69772</v>
      </c>
      <c r="O23" s="45">
        <v>70303</v>
      </c>
      <c r="P23" s="45">
        <v>71650</v>
      </c>
      <c r="Q23" s="45">
        <v>71839</v>
      </c>
      <c r="R23" s="45">
        <v>73626</v>
      </c>
      <c r="S23" s="45">
        <v>74483</v>
      </c>
      <c r="T23" s="45">
        <v>87293</v>
      </c>
      <c r="U23" s="45">
        <v>67404</v>
      </c>
      <c r="V23" s="45">
        <v>68884</v>
      </c>
    </row>
    <row r="24" spans="1:24" x14ac:dyDescent="0.35">
      <c r="A24" s="183" t="s">
        <v>218</v>
      </c>
      <c r="B24" s="45">
        <v>80086</v>
      </c>
      <c r="C24" s="45">
        <v>76909</v>
      </c>
      <c r="D24" s="45">
        <v>77379</v>
      </c>
      <c r="E24" s="45">
        <v>75932</v>
      </c>
      <c r="F24" s="45">
        <v>75307</v>
      </c>
      <c r="G24" s="45">
        <v>75337</v>
      </c>
      <c r="H24" s="45">
        <v>80940</v>
      </c>
      <c r="I24" s="45">
        <v>76974</v>
      </c>
      <c r="J24" s="45">
        <v>71604</v>
      </c>
      <c r="K24" s="45">
        <v>70996</v>
      </c>
      <c r="L24" s="45">
        <v>69761</v>
      </c>
      <c r="M24" s="45">
        <v>69333</v>
      </c>
      <c r="N24" s="45">
        <v>68878</v>
      </c>
      <c r="O24" s="45">
        <v>68744</v>
      </c>
      <c r="P24" s="45">
        <v>69606</v>
      </c>
      <c r="Q24" s="45">
        <v>72243</v>
      </c>
      <c r="R24" s="45">
        <v>74638</v>
      </c>
      <c r="S24" s="45">
        <v>69956</v>
      </c>
      <c r="T24" s="45">
        <v>78961</v>
      </c>
      <c r="U24" s="45">
        <v>82996</v>
      </c>
      <c r="V24" s="45">
        <v>67413</v>
      </c>
    </row>
    <row r="25" spans="1:24" x14ac:dyDescent="0.35">
      <c r="A25" s="182" t="s">
        <v>219</v>
      </c>
      <c r="B25" s="44">
        <v>229139</v>
      </c>
      <c r="C25" s="44">
        <v>228379</v>
      </c>
      <c r="D25" s="44">
        <v>222410</v>
      </c>
      <c r="E25" s="44">
        <v>215221</v>
      </c>
      <c r="F25" s="44">
        <v>213372</v>
      </c>
      <c r="G25" s="44">
        <v>216602</v>
      </c>
      <c r="H25" s="44">
        <v>224939</v>
      </c>
      <c r="I25" s="44">
        <v>225834</v>
      </c>
      <c r="J25" s="44">
        <v>224106</v>
      </c>
      <c r="K25" s="44">
        <v>220042</v>
      </c>
      <c r="L25" s="44">
        <v>210396</v>
      </c>
      <c r="M25" s="44">
        <v>207559</v>
      </c>
      <c r="N25" s="44">
        <v>207073</v>
      </c>
      <c r="O25" s="44">
        <v>203570</v>
      </c>
      <c r="P25" s="44">
        <f t="shared" ref="P25:U25" si="3">+P26+P27+P28</f>
        <v>202267</v>
      </c>
      <c r="Q25" s="44">
        <f t="shared" si="3"/>
        <v>206173</v>
      </c>
      <c r="R25" s="44">
        <f t="shared" si="3"/>
        <v>216522</v>
      </c>
      <c r="S25" s="44">
        <f t="shared" si="3"/>
        <v>216589</v>
      </c>
      <c r="T25" s="44">
        <f t="shared" si="3"/>
        <v>221822</v>
      </c>
      <c r="U25" s="44">
        <f t="shared" si="3"/>
        <v>221854</v>
      </c>
      <c r="V25" s="44">
        <v>227632</v>
      </c>
    </row>
    <row r="26" spans="1:24" x14ac:dyDescent="0.35">
      <c r="A26" s="183" t="s">
        <v>220</v>
      </c>
      <c r="B26" s="45">
        <v>78168</v>
      </c>
      <c r="C26" s="45">
        <v>77505</v>
      </c>
      <c r="D26" s="45">
        <v>73748</v>
      </c>
      <c r="E26" s="45">
        <v>73795</v>
      </c>
      <c r="F26" s="45">
        <v>72664</v>
      </c>
      <c r="G26" s="45">
        <v>73690</v>
      </c>
      <c r="H26" s="45">
        <v>76577</v>
      </c>
      <c r="I26" s="45">
        <v>77596</v>
      </c>
      <c r="J26" s="45">
        <v>74893</v>
      </c>
      <c r="K26" s="45">
        <v>70294</v>
      </c>
      <c r="L26" s="45">
        <v>68458</v>
      </c>
      <c r="M26" s="45">
        <v>69105</v>
      </c>
      <c r="N26" s="45">
        <v>68526</v>
      </c>
      <c r="O26" s="45">
        <v>67446</v>
      </c>
      <c r="P26" s="45">
        <v>67738</v>
      </c>
      <c r="Q26" s="45">
        <v>69752</v>
      </c>
      <c r="R26" s="45">
        <v>75080</v>
      </c>
      <c r="S26" s="45">
        <v>71983</v>
      </c>
      <c r="T26" s="45">
        <v>73147</v>
      </c>
      <c r="U26" s="45">
        <v>76884</v>
      </c>
      <c r="V26" s="45">
        <v>80202</v>
      </c>
    </row>
    <row r="27" spans="1:24" x14ac:dyDescent="0.35">
      <c r="A27" s="183" t="s">
        <v>221</v>
      </c>
      <c r="B27" s="45">
        <v>76701</v>
      </c>
      <c r="C27" s="45">
        <v>76827</v>
      </c>
      <c r="D27" s="45">
        <v>75239</v>
      </c>
      <c r="E27" s="45">
        <v>71410</v>
      </c>
      <c r="F27" s="45">
        <v>72975</v>
      </c>
      <c r="G27" s="45">
        <v>72670</v>
      </c>
      <c r="H27" s="45">
        <v>75586</v>
      </c>
      <c r="I27" s="45">
        <v>75114</v>
      </c>
      <c r="J27" s="45">
        <v>76585</v>
      </c>
      <c r="K27" s="45">
        <v>74704</v>
      </c>
      <c r="L27" s="45">
        <v>69233</v>
      </c>
      <c r="M27" s="45">
        <v>68755</v>
      </c>
      <c r="N27" s="45">
        <v>69211</v>
      </c>
      <c r="O27" s="45">
        <v>67122</v>
      </c>
      <c r="P27" s="45">
        <v>66733</v>
      </c>
      <c r="Q27" s="45">
        <v>68537</v>
      </c>
      <c r="R27" s="45">
        <v>71629</v>
      </c>
      <c r="S27" s="45">
        <v>72906</v>
      </c>
      <c r="T27" s="45">
        <v>74292</v>
      </c>
      <c r="U27" s="45">
        <v>71382</v>
      </c>
      <c r="V27" s="45">
        <v>75669</v>
      </c>
      <c r="X27" s="107"/>
    </row>
    <row r="28" spans="1:24" x14ac:dyDescent="0.35">
      <c r="A28" s="183" t="s">
        <v>222</v>
      </c>
      <c r="B28" s="45">
        <v>74270</v>
      </c>
      <c r="C28" s="45">
        <v>74047</v>
      </c>
      <c r="D28" s="45">
        <v>73423</v>
      </c>
      <c r="E28" s="45">
        <v>70016</v>
      </c>
      <c r="F28" s="45">
        <v>67733</v>
      </c>
      <c r="G28" s="45">
        <v>70242</v>
      </c>
      <c r="H28" s="45">
        <v>72776</v>
      </c>
      <c r="I28" s="45">
        <v>73124</v>
      </c>
      <c r="J28" s="45">
        <v>72628</v>
      </c>
      <c r="K28" s="45">
        <v>75044</v>
      </c>
      <c r="L28" s="45">
        <v>72705</v>
      </c>
      <c r="M28" s="45">
        <v>69699</v>
      </c>
      <c r="N28" s="45">
        <v>69336</v>
      </c>
      <c r="O28" s="45">
        <v>69002</v>
      </c>
      <c r="P28" s="45">
        <v>67796</v>
      </c>
      <c r="Q28" s="45">
        <v>67884</v>
      </c>
      <c r="R28" s="45">
        <v>69813</v>
      </c>
      <c r="S28" s="45">
        <v>71700</v>
      </c>
      <c r="T28" s="45">
        <v>74383</v>
      </c>
      <c r="U28" s="45">
        <v>73588</v>
      </c>
      <c r="V28" s="45">
        <v>71761</v>
      </c>
      <c r="X28" s="107"/>
    </row>
    <row r="29" spans="1:24" x14ac:dyDescent="0.35">
      <c r="A29" s="3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X29" s="107"/>
    </row>
    <row r="30" spans="1:24" x14ac:dyDescent="0.35">
      <c r="A30" s="226" t="s">
        <v>224</v>
      </c>
      <c r="B30" s="226"/>
      <c r="C30" s="226"/>
      <c r="D30" s="226"/>
      <c r="E30" s="226"/>
      <c r="F30" s="226"/>
      <c r="G30" s="226"/>
      <c r="H30" s="226"/>
      <c r="I30" s="226"/>
      <c r="J30" s="226"/>
      <c r="K30" s="226"/>
      <c r="L30" s="226"/>
      <c r="M30" s="226"/>
      <c r="N30" s="226"/>
      <c r="O30" s="226"/>
      <c r="P30" s="226"/>
      <c r="Q30" s="226"/>
      <c r="R30" s="226"/>
      <c r="S30" s="226"/>
      <c r="T30" s="226"/>
      <c r="U30" s="226"/>
      <c r="V30" s="226"/>
      <c r="X30" s="107"/>
    </row>
    <row r="31" spans="1:24" x14ac:dyDescent="0.35">
      <c r="A31" s="33" t="s">
        <v>214</v>
      </c>
      <c r="B31" s="44">
        <v>44985</v>
      </c>
      <c r="C31" s="44">
        <v>47475</v>
      </c>
      <c r="D31" s="44">
        <v>47586</v>
      </c>
      <c r="E31" s="44">
        <v>56179</v>
      </c>
      <c r="F31" s="44">
        <v>56434</v>
      </c>
      <c r="G31" s="44">
        <v>53205</v>
      </c>
      <c r="H31" s="44">
        <v>34569</v>
      </c>
      <c r="I31" s="44">
        <v>40945</v>
      </c>
      <c r="J31" s="44">
        <v>40799</v>
      </c>
      <c r="K31" s="44">
        <v>37606</v>
      </c>
      <c r="L31" s="44">
        <v>35577</v>
      </c>
      <c r="M31" s="44">
        <v>28161</v>
      </c>
      <c r="N31" s="44">
        <v>19457</v>
      </c>
      <c r="O31" s="44">
        <v>20947</v>
      </c>
      <c r="P31" s="44">
        <f t="shared" ref="P31:U31" si="4">+P32+P36</f>
        <v>21998</v>
      </c>
      <c r="Q31" s="44">
        <f t="shared" si="4"/>
        <v>19435</v>
      </c>
      <c r="R31" s="44">
        <f t="shared" si="4"/>
        <v>5681</v>
      </c>
      <c r="S31" s="44">
        <f t="shared" si="4"/>
        <v>20285</v>
      </c>
      <c r="T31" s="44">
        <f t="shared" si="4"/>
        <v>2204</v>
      </c>
      <c r="U31" s="44">
        <f t="shared" si="4"/>
        <v>13382</v>
      </c>
      <c r="V31" s="44">
        <v>19494</v>
      </c>
      <c r="X31" s="107"/>
    </row>
    <row r="32" spans="1:24" x14ac:dyDescent="0.35">
      <c r="A32" s="182" t="s">
        <v>215</v>
      </c>
      <c r="B32" s="44">
        <v>27420</v>
      </c>
      <c r="C32" s="44">
        <v>28828</v>
      </c>
      <c r="D32" s="44">
        <v>28551</v>
      </c>
      <c r="E32" s="44">
        <v>31352</v>
      </c>
      <c r="F32" s="44">
        <v>32424</v>
      </c>
      <c r="G32" s="44">
        <v>31540</v>
      </c>
      <c r="H32" s="44">
        <v>20291</v>
      </c>
      <c r="I32" s="44">
        <v>24100</v>
      </c>
      <c r="J32" s="44">
        <v>23188</v>
      </c>
      <c r="K32" s="44">
        <v>21526</v>
      </c>
      <c r="L32" s="44">
        <v>20203</v>
      </c>
      <c r="M32" s="44">
        <v>15719</v>
      </c>
      <c r="N32" s="44">
        <v>10262</v>
      </c>
      <c r="O32" s="44">
        <v>11270</v>
      </c>
      <c r="P32" s="44">
        <f t="shared" ref="P32:U32" si="5">+P33+P34+P35</f>
        <v>12825</v>
      </c>
      <c r="Q32" s="44">
        <f t="shared" si="5"/>
        <v>11913</v>
      </c>
      <c r="R32" s="44">
        <f t="shared" si="5"/>
        <v>4288</v>
      </c>
      <c r="S32" s="44">
        <f t="shared" si="5"/>
        <v>12991</v>
      </c>
      <c r="T32" s="44">
        <f t="shared" si="5"/>
        <v>1272</v>
      </c>
      <c r="U32" s="44">
        <f t="shared" si="5"/>
        <v>8924</v>
      </c>
      <c r="V32" s="44">
        <v>11567</v>
      </c>
      <c r="X32" s="107"/>
    </row>
    <row r="33" spans="1:24" x14ac:dyDescent="0.35">
      <c r="A33" s="183" t="s">
        <v>216</v>
      </c>
      <c r="B33" s="45">
        <v>13497</v>
      </c>
      <c r="C33" s="45">
        <v>14019</v>
      </c>
      <c r="D33" s="45">
        <v>13551</v>
      </c>
      <c r="E33" s="45">
        <v>14292</v>
      </c>
      <c r="F33" s="45">
        <v>15380</v>
      </c>
      <c r="G33" s="45">
        <v>15197</v>
      </c>
      <c r="H33" s="45">
        <v>9711</v>
      </c>
      <c r="I33" s="45">
        <v>11066</v>
      </c>
      <c r="J33" s="45">
        <v>11159</v>
      </c>
      <c r="K33" s="45">
        <v>10725</v>
      </c>
      <c r="L33" s="45">
        <v>10336</v>
      </c>
      <c r="M33" s="45">
        <v>7831</v>
      </c>
      <c r="N33" s="45">
        <v>3283</v>
      </c>
      <c r="O33" s="45">
        <v>959</v>
      </c>
      <c r="P33" s="45">
        <v>804</v>
      </c>
      <c r="Q33" s="45">
        <v>660</v>
      </c>
      <c r="R33" s="45">
        <v>328</v>
      </c>
      <c r="S33" s="45">
        <v>645</v>
      </c>
      <c r="T33" s="45">
        <v>42</v>
      </c>
      <c r="U33" s="45">
        <v>295</v>
      </c>
      <c r="V33" s="45">
        <v>308</v>
      </c>
      <c r="X33" s="107"/>
    </row>
    <row r="34" spans="1:24" x14ac:dyDescent="0.35">
      <c r="A34" s="183" t="s">
        <v>217</v>
      </c>
      <c r="B34" s="45">
        <v>7513</v>
      </c>
      <c r="C34" s="45">
        <v>7955</v>
      </c>
      <c r="D34" s="45">
        <v>7748</v>
      </c>
      <c r="E34" s="45">
        <v>8889</v>
      </c>
      <c r="F34" s="45">
        <v>8683</v>
      </c>
      <c r="G34" s="45">
        <v>8488</v>
      </c>
      <c r="H34" s="45">
        <v>5601</v>
      </c>
      <c r="I34" s="45">
        <v>7208</v>
      </c>
      <c r="J34" s="45">
        <v>6460</v>
      </c>
      <c r="K34" s="45">
        <v>5841</v>
      </c>
      <c r="L34" s="45">
        <v>5336</v>
      </c>
      <c r="M34" s="45">
        <v>4278</v>
      </c>
      <c r="N34" s="45">
        <v>4000</v>
      </c>
      <c r="O34" s="45">
        <v>6812</v>
      </c>
      <c r="P34" s="45">
        <v>8053</v>
      </c>
      <c r="Q34" s="45">
        <v>7808</v>
      </c>
      <c r="R34" s="45">
        <v>3128</v>
      </c>
      <c r="S34" s="45">
        <v>7787</v>
      </c>
      <c r="T34" s="45">
        <v>852</v>
      </c>
      <c r="U34" s="45">
        <v>4502</v>
      </c>
      <c r="V34" s="45">
        <v>6741</v>
      </c>
      <c r="X34" s="107"/>
    </row>
    <row r="35" spans="1:24" x14ac:dyDescent="0.35">
      <c r="A35" s="183" t="s">
        <v>218</v>
      </c>
      <c r="B35" s="45">
        <v>6410</v>
      </c>
      <c r="C35" s="45">
        <v>6854</v>
      </c>
      <c r="D35" s="45">
        <v>7252</v>
      </c>
      <c r="E35" s="45">
        <v>8171</v>
      </c>
      <c r="F35" s="45">
        <v>8361</v>
      </c>
      <c r="G35" s="45">
        <v>7855</v>
      </c>
      <c r="H35" s="45">
        <v>4979</v>
      </c>
      <c r="I35" s="45">
        <v>5826</v>
      </c>
      <c r="J35" s="45">
        <v>5569</v>
      </c>
      <c r="K35" s="45">
        <v>4960</v>
      </c>
      <c r="L35" s="45">
        <v>4531</v>
      </c>
      <c r="M35" s="45">
        <v>3610</v>
      </c>
      <c r="N35" s="45">
        <v>2979</v>
      </c>
      <c r="O35" s="45">
        <v>3499</v>
      </c>
      <c r="P35" s="45">
        <v>3968</v>
      </c>
      <c r="Q35" s="45">
        <v>3445</v>
      </c>
      <c r="R35" s="45">
        <v>832</v>
      </c>
      <c r="S35" s="45">
        <v>4559</v>
      </c>
      <c r="T35" s="45">
        <v>378</v>
      </c>
      <c r="U35" s="45">
        <v>4127</v>
      </c>
      <c r="V35" s="45">
        <v>4518</v>
      </c>
      <c r="X35" s="107"/>
    </row>
    <row r="36" spans="1:24" x14ac:dyDescent="0.35">
      <c r="A36" s="182" t="s">
        <v>219</v>
      </c>
      <c r="B36" s="44">
        <v>17565</v>
      </c>
      <c r="C36" s="44">
        <v>18647</v>
      </c>
      <c r="D36" s="44">
        <v>19035</v>
      </c>
      <c r="E36" s="44">
        <v>24827</v>
      </c>
      <c r="F36" s="44">
        <v>24010</v>
      </c>
      <c r="G36" s="44">
        <v>21665</v>
      </c>
      <c r="H36" s="44">
        <v>14278</v>
      </c>
      <c r="I36" s="44">
        <v>16845</v>
      </c>
      <c r="J36" s="44">
        <v>17611</v>
      </c>
      <c r="K36" s="44">
        <v>16080</v>
      </c>
      <c r="L36" s="44">
        <v>15374</v>
      </c>
      <c r="M36" s="44">
        <v>12442</v>
      </c>
      <c r="N36" s="44">
        <v>9195</v>
      </c>
      <c r="O36" s="44">
        <v>9677</v>
      </c>
      <c r="P36" s="44">
        <f t="shared" ref="P36:U36" si="6">+P37+P38+P39</f>
        <v>9173</v>
      </c>
      <c r="Q36" s="44">
        <f t="shared" si="6"/>
        <v>7522</v>
      </c>
      <c r="R36" s="44">
        <f t="shared" si="6"/>
        <v>1393</v>
      </c>
      <c r="S36" s="44">
        <f t="shared" si="6"/>
        <v>7294</v>
      </c>
      <c r="T36" s="44">
        <f t="shared" si="6"/>
        <v>932</v>
      </c>
      <c r="U36" s="44">
        <f t="shared" si="6"/>
        <v>4458</v>
      </c>
      <c r="V36" s="44">
        <v>7927</v>
      </c>
      <c r="X36" s="107"/>
    </row>
    <row r="37" spans="1:24" x14ac:dyDescent="0.35">
      <c r="A37" s="183" t="s">
        <v>220</v>
      </c>
      <c r="B37" s="45">
        <v>8834</v>
      </c>
      <c r="C37" s="45">
        <v>9636</v>
      </c>
      <c r="D37" s="45">
        <v>9620</v>
      </c>
      <c r="E37" s="45">
        <v>11511</v>
      </c>
      <c r="F37" s="45">
        <v>12010</v>
      </c>
      <c r="G37" s="45">
        <v>10962</v>
      </c>
      <c r="H37" s="45">
        <v>7765</v>
      </c>
      <c r="I37" s="45">
        <v>8847</v>
      </c>
      <c r="J37" s="45">
        <v>8701</v>
      </c>
      <c r="K37" s="45">
        <v>7666</v>
      </c>
      <c r="L37" s="45">
        <v>7556</v>
      </c>
      <c r="M37" s="45">
        <v>6241</v>
      </c>
      <c r="N37" s="45">
        <v>4818</v>
      </c>
      <c r="O37" s="45">
        <v>4786</v>
      </c>
      <c r="P37" s="45">
        <v>4571</v>
      </c>
      <c r="Q37" s="45">
        <v>3946</v>
      </c>
      <c r="R37" s="45">
        <v>775</v>
      </c>
      <c r="S37" s="45">
        <v>3834</v>
      </c>
      <c r="T37" s="45">
        <v>423</v>
      </c>
      <c r="U37" s="45">
        <v>2018</v>
      </c>
      <c r="V37" s="45">
        <v>4453</v>
      </c>
      <c r="X37" s="107"/>
    </row>
    <row r="38" spans="1:24" x14ac:dyDescent="0.35">
      <c r="A38" s="183" t="s">
        <v>221</v>
      </c>
      <c r="B38" s="45">
        <v>6667</v>
      </c>
      <c r="C38" s="45">
        <v>6869</v>
      </c>
      <c r="D38" s="45">
        <v>6777</v>
      </c>
      <c r="E38" s="45">
        <v>7796</v>
      </c>
      <c r="F38" s="45">
        <v>7620</v>
      </c>
      <c r="G38" s="45">
        <v>6732</v>
      </c>
      <c r="H38" s="45">
        <v>4094</v>
      </c>
      <c r="I38" s="45">
        <v>4891</v>
      </c>
      <c r="J38" s="45">
        <v>5291</v>
      </c>
      <c r="K38" s="45">
        <v>4790</v>
      </c>
      <c r="L38" s="45">
        <v>4809</v>
      </c>
      <c r="M38" s="45">
        <v>3916</v>
      </c>
      <c r="N38" s="45">
        <v>2905</v>
      </c>
      <c r="O38" s="45">
        <v>3371</v>
      </c>
      <c r="P38" s="45">
        <v>3450</v>
      </c>
      <c r="Q38" s="45">
        <v>2612</v>
      </c>
      <c r="R38" s="45">
        <v>451</v>
      </c>
      <c r="S38" s="45">
        <v>2719</v>
      </c>
      <c r="T38" s="45">
        <v>328</v>
      </c>
      <c r="U38" s="45">
        <v>1679</v>
      </c>
      <c r="V38" s="45">
        <v>2739</v>
      </c>
      <c r="X38" s="107"/>
    </row>
    <row r="39" spans="1:24" x14ac:dyDescent="0.35">
      <c r="A39" s="184" t="s">
        <v>222</v>
      </c>
      <c r="B39" s="185">
        <v>2064</v>
      </c>
      <c r="C39" s="185">
        <v>2142</v>
      </c>
      <c r="D39" s="32">
        <v>2638</v>
      </c>
      <c r="E39" s="32">
        <v>5520</v>
      </c>
      <c r="F39" s="32">
        <v>4380</v>
      </c>
      <c r="G39" s="32">
        <v>3971</v>
      </c>
      <c r="H39" s="32">
        <v>2419</v>
      </c>
      <c r="I39" s="32">
        <v>3107</v>
      </c>
      <c r="J39" s="32">
        <v>3619</v>
      </c>
      <c r="K39" s="32">
        <v>3624</v>
      </c>
      <c r="L39" s="32">
        <v>3009</v>
      </c>
      <c r="M39" s="32">
        <v>2285</v>
      </c>
      <c r="N39" s="32">
        <v>1472</v>
      </c>
      <c r="O39" s="32">
        <v>1520</v>
      </c>
      <c r="P39" s="32">
        <v>1152</v>
      </c>
      <c r="Q39" s="32">
        <v>964</v>
      </c>
      <c r="R39" s="32">
        <v>167</v>
      </c>
      <c r="S39" s="32">
        <v>741</v>
      </c>
      <c r="T39" s="32">
        <v>181</v>
      </c>
      <c r="U39" s="32">
        <v>761</v>
      </c>
      <c r="V39" s="32">
        <v>735</v>
      </c>
      <c r="X39" s="107"/>
    </row>
    <row r="40" spans="1:24" x14ac:dyDescent="0.35">
      <c r="A40" s="223" t="s">
        <v>205</v>
      </c>
      <c r="B40" s="223"/>
      <c r="C40" s="223"/>
      <c r="D40" s="223"/>
      <c r="E40" s="223"/>
      <c r="F40" s="223"/>
      <c r="G40" s="223"/>
      <c r="H40" s="223"/>
      <c r="I40" s="223"/>
      <c r="J40" s="223"/>
      <c r="K40" s="223"/>
      <c r="L40" s="223"/>
      <c r="M40" s="223"/>
      <c r="N40" s="223"/>
      <c r="O40" s="223"/>
      <c r="P40" s="33"/>
      <c r="Q40" s="33"/>
      <c r="R40" s="33"/>
      <c r="S40" s="33"/>
      <c r="T40" s="33"/>
      <c r="U40" s="33"/>
      <c r="V40" s="33"/>
      <c r="X40" s="107"/>
    </row>
    <row r="41" spans="1:24" x14ac:dyDescent="0.35">
      <c r="X41" s="107"/>
    </row>
    <row r="42" spans="1:24" x14ac:dyDescent="0.35">
      <c r="X42" s="107"/>
    </row>
  </sheetData>
  <mergeCells count="11">
    <mergeCell ref="X2:X3"/>
    <mergeCell ref="A40:O40"/>
    <mergeCell ref="A1:U1"/>
    <mergeCell ref="A2:U2"/>
    <mergeCell ref="A3:U3"/>
    <mergeCell ref="A4:U4"/>
    <mergeCell ref="A5:U5"/>
    <mergeCell ref="A6:T6"/>
    <mergeCell ref="A8:V8"/>
    <mergeCell ref="A19:V19"/>
    <mergeCell ref="A30:V30"/>
  </mergeCells>
  <hyperlinks>
    <hyperlink ref="X2" location="INDICE!A1" display="INDICE" xr:uid="{077056D3-336A-43CC-B876-586D3B75A1F4}"/>
    <hyperlink ref="X2:X3" location="CONTENIDO!A1" display="Contenido" xr:uid="{1BCE39B3-089D-4AA2-AE14-3346F68011AA}"/>
  </hyperlinks>
  <pageMargins left="0.7" right="0.7" top="0.75" bottom="0.75" header="0.3" footer="0.3"/>
  <pageSetup paperSize="9" scale="66" orientation="landscape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D95B2-AFD3-4EEF-9005-0C9B3A0F1C0C}">
  <sheetPr>
    <tabColor rgb="FFF2DAB1"/>
    <pageSetUpPr fitToPage="1"/>
  </sheetPr>
  <dimension ref="A1:AD39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P17" sqref="P17"/>
    </sheetView>
  </sheetViews>
  <sheetFormatPr baseColWidth="10" defaultColWidth="11.453125" defaultRowHeight="14.5" x14ac:dyDescent="0.35"/>
  <cols>
    <col min="1" max="1" width="18.54296875" customWidth="1"/>
    <col min="2" max="4" width="8.453125" customWidth="1"/>
    <col min="5" max="5" width="1" customWidth="1"/>
    <col min="6" max="8" width="8.453125" customWidth="1"/>
    <col min="9" max="9" width="1" customWidth="1"/>
    <col min="10" max="12" width="8.453125" customWidth="1"/>
    <col min="13" max="13" width="1.453125" customWidth="1"/>
    <col min="14" max="16" width="8.453125" customWidth="1"/>
    <col min="17" max="17" width="1.1796875" customWidth="1"/>
    <col min="18" max="20" width="8.453125" customWidth="1"/>
    <col min="21" max="21" width="1.1796875" customWidth="1"/>
    <col min="22" max="24" width="8.453125" customWidth="1"/>
    <col min="25" max="25" width="1.1796875" customWidth="1"/>
    <col min="26" max="28" width="8.453125" customWidth="1"/>
  </cols>
  <sheetData>
    <row r="1" spans="1:30" x14ac:dyDescent="0.35">
      <c r="A1" s="230" t="s">
        <v>374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131"/>
      <c r="AD1" s="36"/>
    </row>
    <row r="2" spans="1:30" ht="14.5" customHeight="1" x14ac:dyDescent="0.35">
      <c r="A2" s="231" t="s">
        <v>375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C2" s="131"/>
      <c r="AD2" s="222" t="s">
        <v>1</v>
      </c>
    </row>
    <row r="3" spans="1:30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C3" s="131"/>
      <c r="AD3" s="222"/>
    </row>
    <row r="4" spans="1:30" x14ac:dyDescent="0.35">
      <c r="A4" s="231" t="s">
        <v>196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36"/>
      <c r="AD4" s="36"/>
    </row>
    <row r="5" spans="1:30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36"/>
      <c r="AD5" s="36"/>
    </row>
    <row r="6" spans="1:30" x14ac:dyDescent="0.35">
      <c r="A6" s="15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36"/>
      <c r="AD6" s="36"/>
    </row>
    <row r="7" spans="1:30" x14ac:dyDescent="0.35">
      <c r="A7" s="234" t="s">
        <v>281</v>
      </c>
      <c r="B7" s="229" t="s">
        <v>214</v>
      </c>
      <c r="C7" s="229"/>
      <c r="D7" s="229"/>
      <c r="E7" s="16"/>
      <c r="F7" s="229" t="s">
        <v>242</v>
      </c>
      <c r="G7" s="229"/>
      <c r="H7" s="229"/>
      <c r="I7" s="16"/>
      <c r="J7" s="229" t="s">
        <v>243</v>
      </c>
      <c r="K7" s="229"/>
      <c r="L7" s="229"/>
      <c r="M7" s="16"/>
      <c r="N7" s="229" t="s">
        <v>244</v>
      </c>
      <c r="O7" s="229"/>
      <c r="P7" s="229"/>
      <c r="Q7" s="16"/>
      <c r="R7" s="229" t="s">
        <v>246</v>
      </c>
      <c r="S7" s="229"/>
      <c r="T7" s="229"/>
      <c r="U7" s="16"/>
      <c r="V7" s="229" t="s">
        <v>247</v>
      </c>
      <c r="W7" s="229"/>
      <c r="X7" s="229"/>
      <c r="Y7" s="16"/>
      <c r="Z7" s="229" t="s">
        <v>248</v>
      </c>
      <c r="AA7" s="229"/>
      <c r="AB7" s="229"/>
      <c r="AC7" s="36"/>
      <c r="AD7" s="36"/>
    </row>
    <row r="8" spans="1:30" x14ac:dyDescent="0.35">
      <c r="A8" s="234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16"/>
      <c r="Z8" s="17" t="s">
        <v>214</v>
      </c>
      <c r="AA8" s="17" t="s">
        <v>269</v>
      </c>
      <c r="AB8" s="17" t="s">
        <v>270</v>
      </c>
      <c r="AC8" s="36"/>
      <c r="AD8" s="36"/>
    </row>
    <row r="9" spans="1:30" s="22" customFormat="1" x14ac:dyDescent="0.35">
      <c r="A9" s="110"/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</row>
    <row r="10" spans="1:30" s="22" customFormat="1" x14ac:dyDescent="0.35">
      <c r="A10" s="110" t="s">
        <v>214</v>
      </c>
      <c r="B10" s="75">
        <v>6.6581044397092741</v>
      </c>
      <c r="C10" s="75">
        <v>7.9548545009518632</v>
      </c>
      <c r="D10" s="75">
        <v>5.356829567827833</v>
      </c>
      <c r="E10" s="75"/>
      <c r="F10" s="75">
        <v>7.7388927595262338</v>
      </c>
      <c r="G10" s="75">
        <v>9.4218636880752928</v>
      </c>
      <c r="H10" s="75">
        <v>5.9288097886540605</v>
      </c>
      <c r="I10" s="75"/>
      <c r="J10" s="75">
        <v>8.6076817558299048</v>
      </c>
      <c r="K10" s="75">
        <v>9.4781445138269405</v>
      </c>
      <c r="L10" s="75">
        <v>7.6923076923076925</v>
      </c>
      <c r="M10" s="75"/>
      <c r="N10" s="75">
        <v>6.7153022782993483</v>
      </c>
      <c r="O10" s="75">
        <v>8.1509523246184781</v>
      </c>
      <c r="P10" s="75">
        <v>5.2478839177750904</v>
      </c>
      <c r="Q10" s="75"/>
      <c r="R10" s="75">
        <v>8.1683695189442318</v>
      </c>
      <c r="S10" s="75">
        <v>9.7692473582057371</v>
      </c>
      <c r="T10" s="75">
        <v>6.6085312040344606</v>
      </c>
      <c r="U10" s="75"/>
      <c r="V10" s="75">
        <v>5.8595459946219748</v>
      </c>
      <c r="W10" s="75">
        <v>6.9305662311042795</v>
      </c>
      <c r="X10" s="75">
        <v>4.8381185094685399</v>
      </c>
      <c r="Y10" s="75"/>
      <c r="Z10" s="75">
        <v>1.971421010849431</v>
      </c>
      <c r="AA10" s="75">
        <v>2.7093596059113301</v>
      </c>
      <c r="AB10" s="75">
        <v>1.2807377049180328</v>
      </c>
    </row>
    <row r="11" spans="1:30" s="22" customFormat="1" x14ac:dyDescent="0.35">
      <c r="A11" s="110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</row>
    <row r="12" spans="1:30" x14ac:dyDescent="0.35">
      <c r="A12" s="95" t="s">
        <v>282</v>
      </c>
      <c r="B12" s="63">
        <v>6.7761023096010691</v>
      </c>
      <c r="C12" s="63">
        <v>7.5277034772640432</v>
      </c>
      <c r="D12" s="63">
        <v>6.0259344012204421</v>
      </c>
      <c r="E12" s="63"/>
      <c r="F12" s="63">
        <v>8.4210526315789469</v>
      </c>
      <c r="G12" s="63">
        <v>10.677083333333332</v>
      </c>
      <c r="H12" s="63">
        <v>6.1170212765957448</v>
      </c>
      <c r="I12" s="63"/>
      <c r="J12" s="63">
        <v>13.049095607235142</v>
      </c>
      <c r="K12" s="63">
        <v>14.430379746835442</v>
      </c>
      <c r="L12" s="63">
        <v>11.609498680738787</v>
      </c>
      <c r="M12" s="63"/>
      <c r="N12" s="63">
        <v>9.1891891891891895</v>
      </c>
      <c r="O12" s="63">
        <v>9.9462365591397841</v>
      </c>
      <c r="P12" s="63">
        <v>8.4239130434782616</v>
      </c>
      <c r="Q12" s="63"/>
      <c r="R12" s="63">
        <v>6.9124423963133648</v>
      </c>
      <c r="S12" s="63">
        <v>6.5298507462686564</v>
      </c>
      <c r="T12" s="63">
        <v>7.2859744990892539</v>
      </c>
      <c r="U12" s="63"/>
      <c r="V12" s="63">
        <v>3.9487726787620065</v>
      </c>
      <c r="W12" s="63">
        <v>5.0108932461873641</v>
      </c>
      <c r="X12" s="63">
        <v>2.9288702928870292</v>
      </c>
      <c r="Y12" s="63"/>
      <c r="Z12" s="63">
        <v>1.0604453870625663</v>
      </c>
      <c r="AA12" s="63">
        <v>0.84925690021231426</v>
      </c>
      <c r="AB12" s="63">
        <v>1.2711864406779663</v>
      </c>
    </row>
    <row r="13" spans="1:30" x14ac:dyDescent="0.35">
      <c r="A13" s="95" t="s">
        <v>283</v>
      </c>
      <c r="B13" s="63">
        <v>6.3429137760158572</v>
      </c>
      <c r="C13" s="63">
        <v>8.591549295774648</v>
      </c>
      <c r="D13" s="63">
        <v>4.3559427504667081</v>
      </c>
      <c r="E13" s="63"/>
      <c r="F13" s="63">
        <v>24.939467312348668</v>
      </c>
      <c r="G13" s="63">
        <v>29.302325581395351</v>
      </c>
      <c r="H13" s="63">
        <v>20.202020202020201</v>
      </c>
      <c r="I13" s="63"/>
      <c r="J13" s="63">
        <v>7.2776280323450138</v>
      </c>
      <c r="K13" s="63">
        <v>10.919540229885058</v>
      </c>
      <c r="L13" s="63">
        <v>4.0609137055837561</v>
      </c>
      <c r="M13" s="63"/>
      <c r="N13" s="63">
        <v>3.6036036036036037</v>
      </c>
      <c r="O13" s="63">
        <v>5.9210526315789469</v>
      </c>
      <c r="P13" s="63">
        <v>1.6574585635359116</v>
      </c>
      <c r="Q13" s="63"/>
      <c r="R13" s="63">
        <v>2.4320457796852648</v>
      </c>
      <c r="S13" s="63">
        <v>3.6809815950920246</v>
      </c>
      <c r="T13" s="63">
        <v>1.3404825737265416</v>
      </c>
      <c r="U13" s="63"/>
      <c r="V13" s="63">
        <v>5.081967213114754</v>
      </c>
      <c r="W13" s="63">
        <v>6.0070671378091873</v>
      </c>
      <c r="X13" s="63">
        <v>4.281345565749235</v>
      </c>
      <c r="Y13" s="63"/>
      <c r="Z13" s="63">
        <v>0.33277870216306155</v>
      </c>
      <c r="AA13" s="63">
        <v>0.74074074074074081</v>
      </c>
      <c r="AB13" s="63" t="s">
        <v>276</v>
      </c>
    </row>
    <row r="14" spans="1:30" x14ac:dyDescent="0.35">
      <c r="A14" s="95" t="s">
        <v>284</v>
      </c>
      <c r="B14" s="63">
        <v>4.9494949494949498</v>
      </c>
      <c r="C14" s="63">
        <v>5.625</v>
      </c>
      <c r="D14" s="63">
        <v>4.4915254237288131</v>
      </c>
      <c r="E14" s="63"/>
      <c r="F14" s="63" t="s">
        <v>276</v>
      </c>
      <c r="G14" s="63" t="s">
        <v>276</v>
      </c>
      <c r="H14" s="63" t="s">
        <v>276</v>
      </c>
      <c r="I14" s="63"/>
      <c r="J14" s="63" t="s">
        <v>276</v>
      </c>
      <c r="K14" s="63" t="s">
        <v>276</v>
      </c>
      <c r="L14" s="63" t="s">
        <v>276</v>
      </c>
      <c r="M14" s="63"/>
      <c r="N14" s="63" t="s">
        <v>276</v>
      </c>
      <c r="O14" s="63" t="s">
        <v>276</v>
      </c>
      <c r="P14" s="63" t="s">
        <v>276</v>
      </c>
      <c r="Q14" s="63"/>
      <c r="R14" s="63">
        <v>7.4074074074074066</v>
      </c>
      <c r="S14" s="63">
        <v>8.3969465648854964</v>
      </c>
      <c r="T14" s="63">
        <v>6.7357512953367875</v>
      </c>
      <c r="U14" s="63"/>
      <c r="V14" s="63">
        <v>6.9918699186991864</v>
      </c>
      <c r="W14" s="63">
        <v>7.1428571428571423</v>
      </c>
      <c r="X14" s="63">
        <v>6.8965517241379306</v>
      </c>
      <c r="Y14" s="63"/>
      <c r="Z14" s="63">
        <v>1.3108614232209739</v>
      </c>
      <c r="AA14" s="63">
        <v>2.9850746268656714</v>
      </c>
      <c r="AB14" s="63">
        <v>0.3003003003003003</v>
      </c>
    </row>
    <row r="15" spans="1:30" x14ac:dyDescent="0.35">
      <c r="A15" s="95" t="s">
        <v>285</v>
      </c>
      <c r="B15" s="63">
        <v>6.7854694996572995</v>
      </c>
      <c r="C15" s="63">
        <v>8.649830980314178</v>
      </c>
      <c r="D15" s="63">
        <v>4.9768518518518521</v>
      </c>
      <c r="E15" s="63"/>
      <c r="F15" s="63">
        <v>8.5373924553275966</v>
      </c>
      <c r="G15" s="63">
        <v>10.15625</v>
      </c>
      <c r="H15" s="63">
        <v>6.8640646029609691</v>
      </c>
      <c r="I15" s="63"/>
      <c r="J15" s="63">
        <v>7.4564459930313589</v>
      </c>
      <c r="K15" s="63">
        <v>8.2872928176795568</v>
      </c>
      <c r="L15" s="63">
        <v>6.6104078762306617</v>
      </c>
      <c r="M15" s="63"/>
      <c r="N15" s="63">
        <v>6.9993519118600132</v>
      </c>
      <c r="O15" s="63">
        <v>8.6161879895561366</v>
      </c>
      <c r="P15" s="63">
        <v>5.4054054054054053</v>
      </c>
      <c r="Q15" s="63"/>
      <c r="R15" s="63">
        <v>10.257759074171489</v>
      </c>
      <c r="S15" s="63">
        <v>12.876427829698859</v>
      </c>
      <c r="T15" s="63">
        <v>7.569296375266525</v>
      </c>
      <c r="U15" s="63"/>
      <c r="V15" s="63">
        <v>5.3895410885805761</v>
      </c>
      <c r="W15" s="63">
        <v>8.008898776418242</v>
      </c>
      <c r="X15" s="63">
        <v>2.9743589743589745</v>
      </c>
      <c r="Y15" s="63"/>
      <c r="Z15" s="63">
        <v>2.7193432529502308</v>
      </c>
      <c r="AA15" s="63">
        <v>3.8503850385038509</v>
      </c>
      <c r="AB15" s="63">
        <v>1.7307692307692308</v>
      </c>
    </row>
    <row r="16" spans="1:30" x14ac:dyDescent="0.35">
      <c r="A16" s="95" t="s">
        <v>286</v>
      </c>
      <c r="B16" s="63">
        <v>4.1889117043121153</v>
      </c>
      <c r="C16" s="63">
        <v>5.5167055167055166</v>
      </c>
      <c r="D16" s="63">
        <v>2.7003484320557494</v>
      </c>
      <c r="E16" s="63"/>
      <c r="F16" s="63">
        <v>2.4038461538461542</v>
      </c>
      <c r="G16" s="63">
        <v>2.5974025974025974</v>
      </c>
      <c r="H16" s="63">
        <v>2.1621621621621623</v>
      </c>
      <c r="I16" s="63"/>
      <c r="J16" s="63">
        <v>1.3636363636363635</v>
      </c>
      <c r="K16" s="63">
        <v>2.109704641350211</v>
      </c>
      <c r="L16" s="63">
        <v>0.49261083743842365</v>
      </c>
      <c r="M16" s="63"/>
      <c r="N16" s="63">
        <v>4.9738219895287958</v>
      </c>
      <c r="O16" s="63">
        <v>5.8201058201058196</v>
      </c>
      <c r="P16" s="63">
        <v>4.1450777202072544</v>
      </c>
      <c r="Q16" s="63"/>
      <c r="R16" s="63">
        <v>10.840707964601769</v>
      </c>
      <c r="S16" s="63">
        <v>14.166666666666666</v>
      </c>
      <c r="T16" s="63">
        <v>7.0754716981132075</v>
      </c>
      <c r="U16" s="63"/>
      <c r="V16" s="63">
        <v>2.842377260981912</v>
      </c>
      <c r="W16" s="63">
        <v>3.9800995024875623</v>
      </c>
      <c r="X16" s="63">
        <v>1.6129032258064515</v>
      </c>
      <c r="Y16" s="63"/>
      <c r="Z16" s="63">
        <v>1.9553072625698324</v>
      </c>
      <c r="AA16" s="63">
        <v>3.7037037037037033</v>
      </c>
      <c r="AB16" s="63" t="s">
        <v>276</v>
      </c>
    </row>
    <row r="17" spans="1:28" x14ac:dyDescent="0.35">
      <c r="A17" s="95" t="s">
        <v>287</v>
      </c>
      <c r="B17" s="63">
        <v>5.0171037628278219</v>
      </c>
      <c r="C17" s="63">
        <v>6.9024529378208781</v>
      </c>
      <c r="D17" s="63">
        <v>3.133903133903134</v>
      </c>
      <c r="E17" s="63"/>
      <c r="F17" s="63">
        <v>4.4444444444444446</v>
      </c>
      <c r="G17" s="63">
        <v>5.0473186119873814</v>
      </c>
      <c r="H17" s="63">
        <v>3.8338658146964857</v>
      </c>
      <c r="I17" s="63"/>
      <c r="J17" s="63">
        <v>4.8543689320388346</v>
      </c>
      <c r="K17" s="63">
        <v>8.1005586592178762</v>
      </c>
      <c r="L17" s="63">
        <v>1.6528925619834711</v>
      </c>
      <c r="M17" s="63"/>
      <c r="N17" s="63">
        <v>3.1496062992125982</v>
      </c>
      <c r="O17" s="63">
        <v>4.9844236760124607</v>
      </c>
      <c r="P17" s="63">
        <v>1.2738853503184715</v>
      </c>
      <c r="Q17" s="63"/>
      <c r="R17" s="63">
        <v>9.4474153297682708</v>
      </c>
      <c r="S17" s="63">
        <v>10.526315789473683</v>
      </c>
      <c r="T17" s="63">
        <v>8.3333333333333321</v>
      </c>
      <c r="U17" s="63"/>
      <c r="V17" s="63">
        <v>3.8986354775828458</v>
      </c>
      <c r="W17" s="63">
        <v>6.1538461538461542</v>
      </c>
      <c r="X17" s="63">
        <v>1.5810276679841897</v>
      </c>
      <c r="Y17" s="63"/>
      <c r="Z17" s="63">
        <v>4.4642857142857144</v>
      </c>
      <c r="AA17" s="63">
        <v>6.6037735849056602</v>
      </c>
      <c r="AB17" s="63">
        <v>2.5423728813559325</v>
      </c>
    </row>
    <row r="18" spans="1:28" x14ac:dyDescent="0.35">
      <c r="A18" s="95" t="s">
        <v>288</v>
      </c>
      <c r="B18" s="63">
        <v>4.234527687296417</v>
      </c>
      <c r="C18" s="63">
        <v>5.1968503937007871</v>
      </c>
      <c r="D18" s="63">
        <v>3.2040472175379429</v>
      </c>
      <c r="E18" s="63"/>
      <c r="F18" s="63">
        <v>2.9629629629629632</v>
      </c>
      <c r="G18" s="63">
        <v>1.5037593984962405</v>
      </c>
      <c r="H18" s="63">
        <v>4.3795620437956204</v>
      </c>
      <c r="I18" s="63"/>
      <c r="J18" s="63">
        <v>2.3255813953488373</v>
      </c>
      <c r="K18" s="63">
        <v>2.5</v>
      </c>
      <c r="L18" s="63">
        <v>2.1052631578947367</v>
      </c>
      <c r="M18" s="63"/>
      <c r="N18" s="63">
        <v>3.7209302325581395</v>
      </c>
      <c r="O18" s="63">
        <v>5.833333333333333</v>
      </c>
      <c r="P18" s="63">
        <v>1.0526315789473684</v>
      </c>
      <c r="Q18" s="63"/>
      <c r="R18" s="63">
        <v>9.4594594594594597</v>
      </c>
      <c r="S18" s="63">
        <v>10.655737704918032</v>
      </c>
      <c r="T18" s="63">
        <v>8</v>
      </c>
      <c r="U18" s="63"/>
      <c r="V18" s="63">
        <v>2.666666666666667</v>
      </c>
      <c r="W18" s="63">
        <v>2.9850746268656714</v>
      </c>
      <c r="X18" s="63">
        <v>2.4096385542168677</v>
      </c>
      <c r="Y18" s="63"/>
      <c r="Z18" s="63">
        <v>3.8461538461538463</v>
      </c>
      <c r="AA18" s="63">
        <v>8.2191780821917799</v>
      </c>
      <c r="AB18" s="63" t="s">
        <v>276</v>
      </c>
    </row>
    <row r="19" spans="1:28" x14ac:dyDescent="0.35">
      <c r="A19" s="95" t="s">
        <v>289</v>
      </c>
      <c r="B19" s="63">
        <v>6.4573041637261825</v>
      </c>
      <c r="C19" s="63">
        <v>7.4152046783625734</v>
      </c>
      <c r="D19" s="63">
        <v>5.4885261414714925</v>
      </c>
      <c r="E19" s="63"/>
      <c r="F19" s="63">
        <v>7.5083056478405314</v>
      </c>
      <c r="G19" s="63">
        <v>8.8688946015424168</v>
      </c>
      <c r="H19" s="63">
        <v>6.0522696011004129</v>
      </c>
      <c r="I19" s="63"/>
      <c r="J19" s="63">
        <v>8.5501858736059475</v>
      </c>
      <c r="K19" s="63">
        <v>9.5505617977528079</v>
      </c>
      <c r="L19" s="63">
        <v>7.4249605055292252</v>
      </c>
      <c r="M19" s="63"/>
      <c r="N19" s="63">
        <v>9.2436974789915975</v>
      </c>
      <c r="O19" s="63">
        <v>8.7692307692307701</v>
      </c>
      <c r="P19" s="63">
        <v>9.7116843702579665</v>
      </c>
      <c r="Q19" s="63"/>
      <c r="R19" s="63">
        <v>5.9107358262967429</v>
      </c>
      <c r="S19" s="63">
        <v>6.6416040100250626</v>
      </c>
      <c r="T19" s="63">
        <v>5.2325581395348841</v>
      </c>
      <c r="U19" s="63"/>
      <c r="V19" s="63">
        <v>5.4744525547445262</v>
      </c>
      <c r="W19" s="63">
        <v>7.1532846715328464</v>
      </c>
      <c r="X19" s="63">
        <v>3.7956204379562042</v>
      </c>
      <c r="Y19" s="63"/>
      <c r="Z19" s="63">
        <v>2.0532319391634983</v>
      </c>
      <c r="AA19" s="63">
        <v>3.2208588957055215</v>
      </c>
      <c r="AB19" s="63">
        <v>0.90497737556561098</v>
      </c>
    </row>
    <row r="20" spans="1:28" x14ac:dyDescent="0.35">
      <c r="A20" s="95" t="s">
        <v>290</v>
      </c>
      <c r="B20" s="63">
        <v>7.220779220779221</v>
      </c>
      <c r="C20" s="63">
        <v>8.820564516129032</v>
      </c>
      <c r="D20" s="63">
        <v>5.519828510182208</v>
      </c>
      <c r="E20" s="63"/>
      <c r="F20" s="63">
        <v>7.5682382133995043</v>
      </c>
      <c r="G20" s="63">
        <v>8.7677725118483423</v>
      </c>
      <c r="H20" s="63">
        <v>6.25</v>
      </c>
      <c r="I20" s="63"/>
      <c r="J20" s="63">
        <v>9.7333333333333325</v>
      </c>
      <c r="K20" s="63">
        <v>11.052631578947368</v>
      </c>
      <c r="L20" s="63">
        <v>8.378378378378379</v>
      </c>
      <c r="M20" s="63"/>
      <c r="N20" s="63">
        <v>5.7636887608069163</v>
      </c>
      <c r="O20" s="63">
        <v>7.6712328767123292</v>
      </c>
      <c r="P20" s="63">
        <v>3.6474164133738598</v>
      </c>
      <c r="Q20" s="63"/>
      <c r="R20" s="63">
        <v>11.075441412520064</v>
      </c>
      <c r="S20" s="63">
        <v>13.149847094801222</v>
      </c>
      <c r="T20" s="63">
        <v>8.7837837837837842</v>
      </c>
      <c r="U20" s="63"/>
      <c r="V20" s="63">
        <v>3.8135593220338984</v>
      </c>
      <c r="W20" s="63">
        <v>5.394190871369295</v>
      </c>
      <c r="X20" s="63">
        <v>2.1645021645021645</v>
      </c>
      <c r="Y20" s="63"/>
      <c r="Z20" s="63">
        <v>3.3663366336633667</v>
      </c>
      <c r="AA20" s="63">
        <v>4.8192771084337354</v>
      </c>
      <c r="AB20" s="63">
        <v>1.953125</v>
      </c>
    </row>
    <row r="21" spans="1:28" x14ac:dyDescent="0.35">
      <c r="A21" s="95" t="s">
        <v>291</v>
      </c>
      <c r="B21" s="63">
        <v>12.635933806146571</v>
      </c>
      <c r="C21" s="63">
        <v>13.93247741321921</v>
      </c>
      <c r="D21" s="63">
        <v>11.354019746121297</v>
      </c>
      <c r="E21" s="63"/>
      <c r="F21" s="63">
        <v>12.270960577456968</v>
      </c>
      <c r="G21" s="63">
        <v>14.500537056928033</v>
      </c>
      <c r="H21" s="63">
        <v>9.8850574712643677</v>
      </c>
      <c r="I21" s="63"/>
      <c r="J21" s="63">
        <v>19.489414694894148</v>
      </c>
      <c r="K21" s="63">
        <v>18.092909535452321</v>
      </c>
      <c r="L21" s="63">
        <v>20.939086294416242</v>
      </c>
      <c r="M21" s="63"/>
      <c r="N21" s="63">
        <v>13.373253493013973</v>
      </c>
      <c r="O21" s="63">
        <v>16.95827725437416</v>
      </c>
      <c r="P21" s="63">
        <v>9.8684210526315788</v>
      </c>
      <c r="Q21" s="63"/>
      <c r="R21" s="63">
        <v>11.292613636363637</v>
      </c>
      <c r="S21" s="63">
        <v>14.825581395348838</v>
      </c>
      <c r="T21" s="63">
        <v>7.9166666666666661</v>
      </c>
      <c r="U21" s="63"/>
      <c r="V21" s="63">
        <v>12.555260831122899</v>
      </c>
      <c r="W21" s="63">
        <v>11.068702290076336</v>
      </c>
      <c r="X21" s="63">
        <v>13.838550247116968</v>
      </c>
      <c r="Y21" s="63"/>
      <c r="Z21" s="63">
        <v>3.2640949554896146</v>
      </c>
      <c r="AA21" s="63">
        <v>3.3864541832669319</v>
      </c>
      <c r="AB21" s="63">
        <v>3.1434184675834969</v>
      </c>
    </row>
    <row r="22" spans="1:28" x14ac:dyDescent="0.35">
      <c r="A22" s="95" t="s">
        <v>292</v>
      </c>
      <c r="B22" s="63">
        <v>8.7967644084934271</v>
      </c>
      <c r="C22" s="63">
        <v>11.030927835051546</v>
      </c>
      <c r="D22" s="63">
        <v>6.6468253968253972</v>
      </c>
      <c r="E22" s="63"/>
      <c r="F22" s="63">
        <v>11.991434689507495</v>
      </c>
      <c r="G22" s="63">
        <v>15.352697095435685</v>
      </c>
      <c r="H22" s="63">
        <v>8.4070796460176993</v>
      </c>
      <c r="I22" s="63"/>
      <c r="J22" s="63">
        <v>12.060301507537687</v>
      </c>
      <c r="K22" s="63">
        <v>13.77551020408163</v>
      </c>
      <c r="L22" s="63">
        <v>10.396039603960396</v>
      </c>
      <c r="M22" s="63"/>
      <c r="N22" s="63">
        <v>11.081081081081082</v>
      </c>
      <c r="O22" s="63">
        <v>12.435233160621761</v>
      </c>
      <c r="P22" s="63">
        <v>9.6045197740112993</v>
      </c>
      <c r="Q22" s="63"/>
      <c r="R22" s="63">
        <v>6.4516129032258061</v>
      </c>
      <c r="S22" s="63">
        <v>10.56338028169014</v>
      </c>
      <c r="T22" s="63">
        <v>2.9761904761904758</v>
      </c>
      <c r="U22" s="63"/>
      <c r="V22" s="63">
        <v>4</v>
      </c>
      <c r="W22" s="63">
        <v>3.669724770642202</v>
      </c>
      <c r="X22" s="63">
        <v>4.3103448275862073</v>
      </c>
      <c r="Y22" s="63"/>
      <c r="Z22" s="63" t="s">
        <v>276</v>
      </c>
      <c r="AA22" s="63" t="s">
        <v>276</v>
      </c>
      <c r="AB22" s="63" t="s">
        <v>276</v>
      </c>
    </row>
    <row r="23" spans="1:28" x14ac:dyDescent="0.35">
      <c r="A23" s="122" t="s">
        <v>293</v>
      </c>
      <c r="B23" s="63">
        <v>9.4267341633602406</v>
      </c>
      <c r="C23" s="63">
        <v>10.922393519728246</v>
      </c>
      <c r="D23" s="63">
        <v>7.7828834003446294</v>
      </c>
      <c r="E23" s="63"/>
      <c r="F23" s="63">
        <v>9.2900964066608243</v>
      </c>
      <c r="G23" s="63">
        <v>13.614262560777956</v>
      </c>
      <c r="H23" s="63">
        <v>4.1984732824427482</v>
      </c>
      <c r="I23" s="63"/>
      <c r="J23" s="63">
        <v>7.8393881453154872</v>
      </c>
      <c r="K23" s="63">
        <v>7.7477477477477477</v>
      </c>
      <c r="L23" s="63">
        <v>7.9429735234215881</v>
      </c>
      <c r="M23" s="63"/>
      <c r="N23" s="63">
        <v>5.5028462998102468</v>
      </c>
      <c r="O23" s="63">
        <v>7.7601410934744264</v>
      </c>
      <c r="P23" s="63">
        <v>2.8747433264887063</v>
      </c>
      <c r="Q23" s="63"/>
      <c r="R23" s="63">
        <v>19.490957803081045</v>
      </c>
      <c r="S23" s="63">
        <v>20.128205128205128</v>
      </c>
      <c r="T23" s="63">
        <v>18.79382889200561</v>
      </c>
      <c r="U23" s="63"/>
      <c r="V23" s="63">
        <v>9.6577946768060841</v>
      </c>
      <c r="W23" s="63">
        <v>10.709117221418236</v>
      </c>
      <c r="X23" s="63">
        <v>8.4935897435897445</v>
      </c>
      <c r="Y23" s="63"/>
      <c r="Z23" s="63">
        <v>1.984126984126984</v>
      </c>
      <c r="AA23" s="63">
        <v>2.5931928687196111</v>
      </c>
      <c r="AB23" s="63">
        <v>1.3996889580093312</v>
      </c>
    </row>
    <row r="24" spans="1:28" x14ac:dyDescent="0.35">
      <c r="A24" s="95" t="s">
        <v>294</v>
      </c>
      <c r="B24" s="63">
        <v>5.6281407035175883</v>
      </c>
      <c r="C24" s="63">
        <v>7.8585461689587426</v>
      </c>
      <c r="D24" s="63">
        <v>3.2921810699588478</v>
      </c>
      <c r="E24" s="63"/>
      <c r="F24" s="63">
        <v>4.8543689320388346</v>
      </c>
      <c r="G24" s="63">
        <v>8.8235294117647065</v>
      </c>
      <c r="H24" s="63">
        <v>0.96153846153846156</v>
      </c>
      <c r="I24" s="63"/>
      <c r="J24" s="63">
        <v>2.1276595744680851</v>
      </c>
      <c r="K24" s="63">
        <v>3.0612244897959182</v>
      </c>
      <c r="L24" s="63">
        <v>1.1111111111111112</v>
      </c>
      <c r="M24" s="63"/>
      <c r="N24" s="63">
        <v>5.0314465408805038</v>
      </c>
      <c r="O24" s="63">
        <v>6.1728395061728394</v>
      </c>
      <c r="P24" s="63">
        <v>3.8461538461538463</v>
      </c>
      <c r="Q24" s="63"/>
      <c r="R24" s="63">
        <v>2.083333333333333</v>
      </c>
      <c r="S24" s="63">
        <v>2.7027027027027026</v>
      </c>
      <c r="T24" s="63">
        <v>1.4285714285714286</v>
      </c>
      <c r="U24" s="63"/>
      <c r="V24" s="63">
        <v>6.8750000000000009</v>
      </c>
      <c r="W24" s="63">
        <v>11.76470588235294</v>
      </c>
      <c r="X24" s="63">
        <v>1.3333333333333335</v>
      </c>
      <c r="Y24" s="63"/>
      <c r="Z24" s="63">
        <v>14.492753623188406</v>
      </c>
      <c r="AA24" s="63">
        <v>15.942028985507244</v>
      </c>
      <c r="AB24" s="63">
        <v>13.043478260869565</v>
      </c>
    </row>
    <row r="25" spans="1:28" x14ac:dyDescent="0.35">
      <c r="A25" s="95" t="s">
        <v>295</v>
      </c>
      <c r="B25" s="63">
        <v>2.5487981932569768</v>
      </c>
      <c r="C25" s="63">
        <v>3.0253206182176919</v>
      </c>
      <c r="D25" s="63">
        <v>2.0899303356554779</v>
      </c>
      <c r="E25" s="63"/>
      <c r="F25" s="63">
        <v>1.7857142857142856</v>
      </c>
      <c r="G25" s="63">
        <v>1.9178082191780823</v>
      </c>
      <c r="H25" s="63">
        <v>1.6286644951140066</v>
      </c>
      <c r="I25" s="63"/>
      <c r="J25" s="63">
        <v>3.2758620689655173</v>
      </c>
      <c r="K25" s="63">
        <v>3.75</v>
      </c>
      <c r="L25" s="63">
        <v>2.6923076923076925</v>
      </c>
      <c r="M25" s="63"/>
      <c r="N25" s="63">
        <v>1.0273972602739725</v>
      </c>
      <c r="O25" s="63">
        <v>0.69204152249134954</v>
      </c>
      <c r="P25" s="63">
        <v>1.3559322033898304</v>
      </c>
      <c r="Q25" s="63"/>
      <c r="R25" s="63">
        <v>3.5552682611506139</v>
      </c>
      <c r="S25" s="63">
        <v>4.0540540540540544</v>
      </c>
      <c r="T25" s="63">
        <v>3.0978934324659235</v>
      </c>
      <c r="U25" s="63"/>
      <c r="V25" s="63">
        <v>3.5343035343035343</v>
      </c>
      <c r="W25" s="63">
        <v>4.9780380673499272</v>
      </c>
      <c r="X25" s="63">
        <v>2.236842105263158</v>
      </c>
      <c r="Y25" s="63"/>
      <c r="Z25" s="63">
        <v>1.0924981791697013</v>
      </c>
      <c r="AA25" s="63">
        <v>1.0869565217391304</v>
      </c>
      <c r="AB25" s="63">
        <v>1.0973936899862824</v>
      </c>
    </row>
    <row r="26" spans="1:28" x14ac:dyDescent="0.35">
      <c r="A26" s="95" t="s">
        <v>296</v>
      </c>
      <c r="B26" s="63">
        <v>2.5150905432595576</v>
      </c>
      <c r="C26" s="63">
        <v>2.7777777777777777</v>
      </c>
      <c r="D26" s="63">
        <v>2.2448979591836733</v>
      </c>
      <c r="E26" s="63"/>
      <c r="F26" s="63">
        <v>2.7131782945736433</v>
      </c>
      <c r="G26" s="63">
        <v>0.78740157480314954</v>
      </c>
      <c r="H26" s="63">
        <v>4.5801526717557248</v>
      </c>
      <c r="I26" s="63"/>
      <c r="J26" s="63">
        <v>1.834862385321101</v>
      </c>
      <c r="K26" s="63">
        <v>2.1052631578947367</v>
      </c>
      <c r="L26" s="63">
        <v>1.6260162601626018</v>
      </c>
      <c r="M26" s="63"/>
      <c r="N26" s="63">
        <v>2.7472527472527473</v>
      </c>
      <c r="O26" s="63">
        <v>2.2988505747126435</v>
      </c>
      <c r="P26" s="63">
        <v>3.1578947368421053</v>
      </c>
      <c r="Q26" s="63"/>
      <c r="R26" s="63">
        <v>3.4482758620689653</v>
      </c>
      <c r="S26" s="63">
        <v>6.0975609756097562</v>
      </c>
      <c r="T26" s="63" t="s">
        <v>276</v>
      </c>
      <c r="U26" s="63"/>
      <c r="V26" s="63">
        <v>3.3613445378151261</v>
      </c>
      <c r="W26" s="63">
        <v>5.2631578947368416</v>
      </c>
      <c r="X26" s="63" t="s">
        <v>276</v>
      </c>
      <c r="Y26" s="63"/>
      <c r="Z26" s="63" t="s">
        <v>276</v>
      </c>
      <c r="AA26" s="63" t="s">
        <v>276</v>
      </c>
      <c r="AB26" s="63" t="s">
        <v>276</v>
      </c>
    </row>
    <row r="27" spans="1:28" x14ac:dyDescent="0.35">
      <c r="A27" s="95" t="s">
        <v>297</v>
      </c>
      <c r="B27" s="63">
        <v>13.023641642472002</v>
      </c>
      <c r="C27" s="63">
        <v>14.14141414141414</v>
      </c>
      <c r="D27" s="63">
        <v>11.937857726901063</v>
      </c>
      <c r="E27" s="63"/>
      <c r="F27" s="63">
        <v>15.6</v>
      </c>
      <c r="G27" s="63">
        <v>19.622641509433965</v>
      </c>
      <c r="H27" s="63">
        <v>11.063829787234042</v>
      </c>
      <c r="I27" s="63"/>
      <c r="J27" s="63">
        <v>16.803278688524589</v>
      </c>
      <c r="K27" s="63">
        <v>16.393442622950818</v>
      </c>
      <c r="L27" s="63">
        <v>17.21311475409836</v>
      </c>
      <c r="M27" s="63"/>
      <c r="N27" s="63">
        <v>12.064965197215777</v>
      </c>
      <c r="O27" s="63">
        <v>8.8235294117647065</v>
      </c>
      <c r="P27" s="63">
        <v>14.977973568281937</v>
      </c>
      <c r="Q27" s="63"/>
      <c r="R27" s="63">
        <v>12.531328320802004</v>
      </c>
      <c r="S27" s="63">
        <v>16.393442622950818</v>
      </c>
      <c r="T27" s="63">
        <v>9.2592592592592595</v>
      </c>
      <c r="U27" s="63"/>
      <c r="V27" s="63">
        <v>15.337423312883436</v>
      </c>
      <c r="W27" s="63">
        <v>17.687074829931973</v>
      </c>
      <c r="X27" s="63">
        <v>13.407821229050279</v>
      </c>
      <c r="Y27" s="63"/>
      <c r="Z27" s="63">
        <v>0.74906367041198507</v>
      </c>
      <c r="AA27" s="63">
        <v>1.3793103448275863</v>
      </c>
      <c r="AB27" s="63" t="s">
        <v>276</v>
      </c>
    </row>
    <row r="28" spans="1:28" x14ac:dyDescent="0.35">
      <c r="A28" s="95" t="s">
        <v>298</v>
      </c>
      <c r="B28" s="63">
        <v>8.3679114799446737</v>
      </c>
      <c r="C28" s="63">
        <v>9.8499673842139597</v>
      </c>
      <c r="D28" s="63">
        <v>6.6961000735835174</v>
      </c>
      <c r="E28" s="63"/>
      <c r="F28" s="63">
        <v>8.9719626168224291</v>
      </c>
      <c r="G28" s="63">
        <v>10.56338028169014</v>
      </c>
      <c r="H28" s="63">
        <v>7.1713147410358573</v>
      </c>
      <c r="I28" s="63"/>
      <c r="J28" s="63">
        <v>8.8073394495412849</v>
      </c>
      <c r="K28" s="63">
        <v>9.6219931271477677</v>
      </c>
      <c r="L28" s="63">
        <v>7.8740157480314963</v>
      </c>
      <c r="M28" s="63"/>
      <c r="N28" s="63">
        <v>12.13307240704501</v>
      </c>
      <c r="O28" s="63">
        <v>16.923076923076923</v>
      </c>
      <c r="P28" s="63">
        <v>7.1713147410358573</v>
      </c>
      <c r="Q28" s="63"/>
      <c r="R28" s="63">
        <v>11.434511434511435</v>
      </c>
      <c r="S28" s="63">
        <v>11.406844106463879</v>
      </c>
      <c r="T28" s="63">
        <v>11.467889908256881</v>
      </c>
      <c r="U28" s="63"/>
      <c r="V28" s="63">
        <v>5.2631578947368416</v>
      </c>
      <c r="W28" s="63">
        <v>6.3063063063063058</v>
      </c>
      <c r="X28" s="63">
        <v>4.1860465116279073</v>
      </c>
      <c r="Y28" s="63"/>
      <c r="Z28" s="63">
        <v>1.5665796344647518</v>
      </c>
      <c r="AA28" s="63">
        <v>2.3474178403755865</v>
      </c>
      <c r="AB28" s="63">
        <v>0.58823529411764708</v>
      </c>
    </row>
    <row r="29" spans="1:28" x14ac:dyDescent="0.35">
      <c r="A29" s="95" t="s">
        <v>299</v>
      </c>
      <c r="B29" s="63">
        <v>4.6652030735455536</v>
      </c>
      <c r="C29" s="63">
        <v>5.4787234042553195</v>
      </c>
      <c r="D29" s="63">
        <v>3.798185941043084</v>
      </c>
      <c r="E29" s="63"/>
      <c r="F29" s="63">
        <v>6.8095838587641868</v>
      </c>
      <c r="G29" s="63">
        <v>7.4074074074074066</v>
      </c>
      <c r="H29" s="63">
        <v>6.094182825484765</v>
      </c>
      <c r="I29" s="63"/>
      <c r="J29" s="63">
        <v>7.0637119113573412</v>
      </c>
      <c r="K29" s="63">
        <v>7.1979434447300772</v>
      </c>
      <c r="L29" s="63">
        <v>6.9069069069069062</v>
      </c>
      <c r="M29" s="63"/>
      <c r="N29" s="63">
        <v>4.4016506189821181</v>
      </c>
      <c r="O29" s="63">
        <v>6.0109289617486334</v>
      </c>
      <c r="P29" s="63">
        <v>2.7700831024930745</v>
      </c>
      <c r="Q29" s="63"/>
      <c r="R29" s="63">
        <v>3.9568345323741005</v>
      </c>
      <c r="S29" s="63">
        <v>5.7347670250896057</v>
      </c>
      <c r="T29" s="63">
        <v>2.1660649819494582</v>
      </c>
      <c r="U29" s="63"/>
      <c r="V29" s="63">
        <v>2.4663677130044843</v>
      </c>
      <c r="W29" s="63">
        <v>2.2522522522522523</v>
      </c>
      <c r="X29" s="63">
        <v>2.6785714285714284</v>
      </c>
      <c r="Y29" s="63"/>
      <c r="Z29" s="63" t="s">
        <v>276</v>
      </c>
      <c r="AA29" s="63" t="s">
        <v>276</v>
      </c>
      <c r="AB29" s="63" t="s">
        <v>276</v>
      </c>
    </row>
    <row r="30" spans="1:28" x14ac:dyDescent="0.35">
      <c r="A30" s="95" t="s">
        <v>300</v>
      </c>
      <c r="B30" s="63">
        <v>10.930232558139535</v>
      </c>
      <c r="C30" s="63">
        <v>13.541666666666666</v>
      </c>
      <c r="D30" s="63">
        <v>8.2943925233644862</v>
      </c>
      <c r="E30" s="63"/>
      <c r="F30" s="63">
        <v>8.9136490250696383</v>
      </c>
      <c r="G30" s="63">
        <v>12.849162011173185</v>
      </c>
      <c r="H30" s="63">
        <v>5</v>
      </c>
      <c r="I30" s="63"/>
      <c r="J30" s="63">
        <v>17.82477341389728</v>
      </c>
      <c r="K30" s="63">
        <v>20.512820512820511</v>
      </c>
      <c r="L30" s="63">
        <v>15.428571428571427</v>
      </c>
      <c r="M30" s="63"/>
      <c r="N30" s="63">
        <v>9.2814371257485018</v>
      </c>
      <c r="O30" s="63">
        <v>11.956521739130435</v>
      </c>
      <c r="P30" s="63">
        <v>6</v>
      </c>
      <c r="Q30" s="63"/>
      <c r="R30" s="63">
        <v>13.402061855670103</v>
      </c>
      <c r="S30" s="63">
        <v>15.54054054054054</v>
      </c>
      <c r="T30" s="63">
        <v>11.188811188811188</v>
      </c>
      <c r="U30" s="63"/>
      <c r="V30" s="63">
        <v>11.76470588235294</v>
      </c>
      <c r="W30" s="63">
        <v>15.74074074074074</v>
      </c>
      <c r="X30" s="63">
        <v>7.291666666666667</v>
      </c>
      <c r="Y30" s="63"/>
      <c r="Z30" s="63">
        <v>1.4925373134328357</v>
      </c>
      <c r="AA30" s="63" t="s">
        <v>276</v>
      </c>
      <c r="AB30" s="63">
        <v>2.6785714285714284</v>
      </c>
    </row>
    <row r="31" spans="1:28" x14ac:dyDescent="0.35">
      <c r="A31" s="95" t="s">
        <v>301</v>
      </c>
      <c r="B31" s="63">
        <v>5.4513737461840384</v>
      </c>
      <c r="C31" s="63">
        <v>7.653490328006729</v>
      </c>
      <c r="D31" s="63">
        <v>3.0797101449275366</v>
      </c>
      <c r="E31" s="63"/>
      <c r="F31" s="63">
        <v>4.731182795698925</v>
      </c>
      <c r="G31" s="63">
        <v>5.928853754940711</v>
      </c>
      <c r="H31" s="63">
        <v>3.3018867924528301</v>
      </c>
      <c r="I31" s="63"/>
      <c r="J31" s="63">
        <v>10.021321961620469</v>
      </c>
      <c r="K31" s="63">
        <v>14.107883817427386</v>
      </c>
      <c r="L31" s="63">
        <v>5.7017543859649118</v>
      </c>
      <c r="M31" s="63"/>
      <c r="N31" s="63">
        <v>1.2886597938144329</v>
      </c>
      <c r="O31" s="63">
        <v>2.0942408376963351</v>
      </c>
      <c r="P31" s="63">
        <v>0.50761421319796951</v>
      </c>
      <c r="Q31" s="63"/>
      <c r="R31" s="63">
        <v>4.8899755501222497</v>
      </c>
      <c r="S31" s="63">
        <v>6.2200956937799043</v>
      </c>
      <c r="T31" s="63">
        <v>3.5000000000000004</v>
      </c>
      <c r="U31" s="63"/>
      <c r="V31" s="63">
        <v>8.9655172413793096</v>
      </c>
      <c r="W31" s="63">
        <v>13.157894736842104</v>
      </c>
      <c r="X31" s="63">
        <v>4.3478260869565215</v>
      </c>
      <c r="Y31" s="63"/>
      <c r="Z31" s="63">
        <v>1.8382352941176472</v>
      </c>
      <c r="AA31" s="63">
        <v>3.4965034965034967</v>
      </c>
      <c r="AB31" s="63" t="s">
        <v>276</v>
      </c>
    </row>
    <row r="32" spans="1:28" x14ac:dyDescent="0.35">
      <c r="A32" s="95" t="s">
        <v>302</v>
      </c>
      <c r="B32" s="63">
        <v>3.6189683860232948</v>
      </c>
      <c r="C32" s="63">
        <v>4.5492487479131887</v>
      </c>
      <c r="D32" s="63">
        <v>2.6948590381426203</v>
      </c>
      <c r="E32" s="63"/>
      <c r="F32" s="63">
        <v>3.8986354775828458</v>
      </c>
      <c r="G32" s="63">
        <v>4.805914972273567</v>
      </c>
      <c r="H32" s="63">
        <v>2.8865979381443299</v>
      </c>
      <c r="I32" s="63"/>
      <c r="J32" s="63">
        <v>6.7895247332686717</v>
      </c>
      <c r="K32" s="63">
        <v>8.1904761904761916</v>
      </c>
      <c r="L32" s="63">
        <v>5.3359683794466397</v>
      </c>
      <c r="M32" s="63"/>
      <c r="N32" s="63">
        <v>3.0803080308030801</v>
      </c>
      <c r="O32" s="63">
        <v>4.395604395604396</v>
      </c>
      <c r="P32" s="63">
        <v>1.7621145374449341</v>
      </c>
      <c r="Q32" s="63"/>
      <c r="R32" s="63">
        <v>3.6290322580645165</v>
      </c>
      <c r="S32" s="63">
        <v>4.4510385756676563</v>
      </c>
      <c r="T32" s="63">
        <v>2.9484029484029484</v>
      </c>
      <c r="U32" s="63"/>
      <c r="V32" s="63">
        <v>0.82101806239737274</v>
      </c>
      <c r="W32" s="63">
        <v>0.98684210526315785</v>
      </c>
      <c r="X32" s="63">
        <v>0.65573770491803274</v>
      </c>
      <c r="Y32" s="63"/>
      <c r="Z32" s="63">
        <v>0.81799591002045002</v>
      </c>
      <c r="AA32" s="63">
        <v>0.85470085470085477</v>
      </c>
      <c r="AB32" s="63">
        <v>0.78431372549019607</v>
      </c>
    </row>
    <row r="33" spans="1:28" x14ac:dyDescent="0.35">
      <c r="A33" s="95" t="s">
        <v>303</v>
      </c>
      <c r="B33" s="63">
        <v>3.6966824644549763</v>
      </c>
      <c r="C33" s="63">
        <v>4.655493482309125</v>
      </c>
      <c r="D33" s="63">
        <v>2.7027027027027026</v>
      </c>
      <c r="E33" s="63"/>
      <c r="F33" s="63">
        <v>4.6739130434782608</v>
      </c>
      <c r="G33" s="63">
        <v>6.3043478260869561</v>
      </c>
      <c r="H33" s="63">
        <v>3.0434782608695654</v>
      </c>
      <c r="I33" s="63"/>
      <c r="J33" s="63">
        <v>6.3708759954493734</v>
      </c>
      <c r="K33" s="63">
        <v>7.7753779697624186</v>
      </c>
      <c r="L33" s="63">
        <v>4.8076923076923084</v>
      </c>
      <c r="M33" s="63"/>
      <c r="N33" s="63">
        <v>2.9797377830750893</v>
      </c>
      <c r="O33" s="63">
        <v>2.8368794326241136</v>
      </c>
      <c r="P33" s="63">
        <v>3.125</v>
      </c>
      <c r="Q33" s="63"/>
      <c r="R33" s="63">
        <v>2.3323615160349855</v>
      </c>
      <c r="S33" s="63">
        <v>4.0114613180515759</v>
      </c>
      <c r="T33" s="63">
        <v>0.59347181008902083</v>
      </c>
      <c r="U33" s="63"/>
      <c r="V33" s="63">
        <v>2.7837259100642395</v>
      </c>
      <c r="W33" s="63">
        <v>2.6548672566371683</v>
      </c>
      <c r="X33" s="63">
        <v>2.904564315352697</v>
      </c>
      <c r="Y33" s="63"/>
      <c r="Z33" s="63">
        <v>0.69930069930069927</v>
      </c>
      <c r="AA33" s="63">
        <v>1.3215859030837005</v>
      </c>
      <c r="AB33" s="63" t="s">
        <v>276</v>
      </c>
    </row>
    <row r="34" spans="1:28" x14ac:dyDescent="0.35">
      <c r="A34" s="95" t="s">
        <v>304</v>
      </c>
      <c r="B34" s="63">
        <v>3.3834586466165413</v>
      </c>
      <c r="C34" s="63">
        <v>4.0601503759398501</v>
      </c>
      <c r="D34" s="63">
        <v>2.7067669172932329</v>
      </c>
      <c r="E34" s="63"/>
      <c r="F34" s="63">
        <v>2.9315960912052117</v>
      </c>
      <c r="G34" s="63">
        <v>4.1379310344827589</v>
      </c>
      <c r="H34" s="63">
        <v>1.8518518518518516</v>
      </c>
      <c r="I34" s="63"/>
      <c r="J34" s="63">
        <v>4.6875</v>
      </c>
      <c r="K34" s="63">
        <v>4.2372881355932197</v>
      </c>
      <c r="L34" s="63">
        <v>5.0724637681159424</v>
      </c>
      <c r="M34" s="63"/>
      <c r="N34" s="63">
        <v>2.6315789473684208</v>
      </c>
      <c r="O34" s="63">
        <v>3.3613445378151261</v>
      </c>
      <c r="P34" s="63">
        <v>1.834862385321101</v>
      </c>
      <c r="Q34" s="63"/>
      <c r="R34" s="63">
        <v>5.5555555555555554</v>
      </c>
      <c r="S34" s="63">
        <v>5.7692307692307692</v>
      </c>
      <c r="T34" s="63">
        <v>5.3571428571428568</v>
      </c>
      <c r="U34" s="63"/>
      <c r="V34" s="63">
        <v>2.9585798816568047</v>
      </c>
      <c r="W34" s="63">
        <v>5.1020408163265305</v>
      </c>
      <c r="X34" s="63" t="s">
        <v>276</v>
      </c>
      <c r="Y34" s="63"/>
      <c r="Z34" s="63">
        <v>0.64935064935064934</v>
      </c>
      <c r="AA34" s="63">
        <v>1.2345679012345678</v>
      </c>
      <c r="AB34" s="63" t="s">
        <v>276</v>
      </c>
    </row>
    <row r="35" spans="1:28" x14ac:dyDescent="0.35">
      <c r="A35" s="95" t="s">
        <v>305</v>
      </c>
      <c r="B35" s="63">
        <v>8.6614173228346463</v>
      </c>
      <c r="C35" s="63">
        <v>11.411042944785276</v>
      </c>
      <c r="D35" s="63">
        <v>5.500705218617771</v>
      </c>
      <c r="E35" s="63"/>
      <c r="F35" s="63">
        <v>13.475177304964539</v>
      </c>
      <c r="G35" s="63">
        <v>17.218543046357617</v>
      </c>
      <c r="H35" s="63">
        <v>9.1603053435114496</v>
      </c>
      <c r="I35" s="63"/>
      <c r="J35" s="63">
        <v>7.096774193548387</v>
      </c>
      <c r="K35" s="63">
        <v>9.7560975609756095</v>
      </c>
      <c r="L35" s="63">
        <v>4.10958904109589</v>
      </c>
      <c r="M35" s="63"/>
      <c r="N35" s="63">
        <v>12.844036697247708</v>
      </c>
      <c r="O35" s="63">
        <v>17.486338797814209</v>
      </c>
      <c r="P35" s="63">
        <v>6.9444444444444446</v>
      </c>
      <c r="Q35" s="63"/>
      <c r="R35" s="63">
        <v>7.6923076923076925</v>
      </c>
      <c r="S35" s="63">
        <v>10</v>
      </c>
      <c r="T35" s="63">
        <v>5.4054054054054053</v>
      </c>
      <c r="U35" s="63"/>
      <c r="V35" s="63">
        <v>4.4117647058823533</v>
      </c>
      <c r="W35" s="63">
        <v>4.3478260869565215</v>
      </c>
      <c r="X35" s="63">
        <v>4.4943820224719104</v>
      </c>
      <c r="Y35" s="63"/>
      <c r="Z35" s="63">
        <v>2.2222222222222223</v>
      </c>
      <c r="AA35" s="63">
        <v>3.2608695652173911</v>
      </c>
      <c r="AB35" s="63">
        <v>1.1363636363636365</v>
      </c>
    </row>
    <row r="36" spans="1:28" x14ac:dyDescent="0.35">
      <c r="A36" s="95" t="s">
        <v>306</v>
      </c>
      <c r="B36" s="63">
        <v>7.6482747654635075</v>
      </c>
      <c r="C36" s="63">
        <v>8.8688946015424168</v>
      </c>
      <c r="D36" s="63">
        <v>6.4526282656594267</v>
      </c>
      <c r="E36" s="63"/>
      <c r="F36" s="63">
        <v>8.8036117381489838</v>
      </c>
      <c r="G36" s="63">
        <v>10.130246020260492</v>
      </c>
      <c r="H36" s="63">
        <v>7.3667711598746077</v>
      </c>
      <c r="I36" s="63"/>
      <c r="J36" s="63">
        <v>6.7753001715265864</v>
      </c>
      <c r="K36" s="63">
        <v>7.6411960132890364</v>
      </c>
      <c r="L36" s="63">
        <v>5.8510638297872344</v>
      </c>
      <c r="M36" s="63"/>
      <c r="N36" s="63">
        <v>8.2332761578044611</v>
      </c>
      <c r="O36" s="63">
        <v>9.6718480138169269</v>
      </c>
      <c r="P36" s="63">
        <v>6.8143100511073254</v>
      </c>
      <c r="Q36" s="63"/>
      <c r="R36" s="63">
        <v>9.1083413231064245</v>
      </c>
      <c r="S36" s="63">
        <v>11.156186612576064</v>
      </c>
      <c r="T36" s="63">
        <v>7.2727272727272725</v>
      </c>
      <c r="U36" s="63"/>
      <c r="V36" s="63">
        <v>9.0683229813664603</v>
      </c>
      <c r="W36" s="63">
        <v>9.2838196286472154</v>
      </c>
      <c r="X36" s="63">
        <v>8.8785046728971952</v>
      </c>
      <c r="Y36" s="63"/>
      <c r="Z36" s="63">
        <v>2.6923076923076925</v>
      </c>
      <c r="AA36" s="63">
        <v>3.7837837837837842</v>
      </c>
      <c r="AB36" s="63">
        <v>1.7073170731707319</v>
      </c>
    </row>
    <row r="37" spans="1:28" x14ac:dyDescent="0.35">
      <c r="A37" s="95" t="s">
        <v>307</v>
      </c>
      <c r="B37" s="63">
        <v>3.3944331296673456</v>
      </c>
      <c r="C37" s="63">
        <v>3.9798719121683437</v>
      </c>
      <c r="D37" s="63">
        <v>2.8213166144200628</v>
      </c>
      <c r="E37" s="63"/>
      <c r="F37" s="63">
        <v>3.7796976241900646</v>
      </c>
      <c r="G37" s="63">
        <v>3.6717062634989204</v>
      </c>
      <c r="H37" s="63">
        <v>3.8876889848812093</v>
      </c>
      <c r="I37" s="63"/>
      <c r="J37" s="63">
        <v>4.750869061413673</v>
      </c>
      <c r="K37" s="63">
        <v>5.755395683453238</v>
      </c>
      <c r="L37" s="63">
        <v>3.811659192825112</v>
      </c>
      <c r="M37" s="63"/>
      <c r="N37" s="63">
        <v>3.3720930232558142</v>
      </c>
      <c r="O37" s="63">
        <v>4.7727272727272734</v>
      </c>
      <c r="P37" s="63">
        <v>1.9047619047619049</v>
      </c>
      <c r="Q37" s="63"/>
      <c r="R37" s="63">
        <v>3.7209302325581395</v>
      </c>
      <c r="S37" s="63">
        <v>4.8780487804878048</v>
      </c>
      <c r="T37" s="63">
        <v>2.5236593059936907</v>
      </c>
      <c r="U37" s="63"/>
      <c r="V37" s="63">
        <v>2.4691358024691357</v>
      </c>
      <c r="W37" s="63">
        <v>1.5094339622641511</v>
      </c>
      <c r="X37" s="63">
        <v>3.3112582781456954</v>
      </c>
      <c r="Y37" s="63"/>
      <c r="Z37" s="63">
        <v>1.2544802867383513</v>
      </c>
      <c r="AA37" s="63">
        <v>1.8315018315018317</v>
      </c>
      <c r="AB37" s="63">
        <v>0.70175438596491224</v>
      </c>
    </row>
    <row r="38" spans="1:28" ht="15" thickBot="1" x14ac:dyDescent="0.4">
      <c r="A38" s="123" t="s">
        <v>308</v>
      </c>
      <c r="B38" s="64" t="s">
        <v>276</v>
      </c>
      <c r="C38" s="64" t="s">
        <v>276</v>
      </c>
      <c r="D38" s="64" t="s">
        <v>276</v>
      </c>
      <c r="E38" s="64"/>
      <c r="F38" s="64" t="s">
        <v>276</v>
      </c>
      <c r="G38" s="64" t="s">
        <v>276</v>
      </c>
      <c r="H38" s="64" t="s">
        <v>276</v>
      </c>
      <c r="I38" s="64"/>
      <c r="J38" s="64" t="s">
        <v>276</v>
      </c>
      <c r="K38" s="64" t="s">
        <v>276</v>
      </c>
      <c r="L38" s="64" t="s">
        <v>276</v>
      </c>
      <c r="M38" s="64"/>
      <c r="N38" s="64" t="s">
        <v>276</v>
      </c>
      <c r="O38" s="64" t="s">
        <v>276</v>
      </c>
      <c r="P38" s="64" t="s">
        <v>276</v>
      </c>
      <c r="Q38" s="64"/>
      <c r="R38" s="64" t="s">
        <v>276</v>
      </c>
      <c r="S38" s="64" t="s">
        <v>276</v>
      </c>
      <c r="T38" s="64" t="s">
        <v>276</v>
      </c>
      <c r="U38" s="64"/>
      <c r="V38" s="64" t="s">
        <v>276</v>
      </c>
      <c r="W38" s="64" t="s">
        <v>276</v>
      </c>
      <c r="X38" s="64" t="s">
        <v>276</v>
      </c>
      <c r="Y38" s="64"/>
      <c r="Z38" s="64" t="s">
        <v>276</v>
      </c>
      <c r="AA38" s="64" t="s">
        <v>276</v>
      </c>
      <c r="AB38" s="64" t="s">
        <v>276</v>
      </c>
    </row>
    <row r="39" spans="1:28" x14ac:dyDescent="0.35">
      <c r="A39" s="113" t="s">
        <v>341</v>
      </c>
    </row>
  </sheetData>
  <mergeCells count="14">
    <mergeCell ref="V7:X7"/>
    <mergeCell ref="Z7:AB7"/>
    <mergeCell ref="A7:A8"/>
    <mergeCell ref="B7:D7"/>
    <mergeCell ref="F7:H7"/>
    <mergeCell ref="J7:L7"/>
    <mergeCell ref="N7:P7"/>
    <mergeCell ref="R7:T7"/>
    <mergeCell ref="A5:AB5"/>
    <mergeCell ref="A1:AB1"/>
    <mergeCell ref="A2:AB2"/>
    <mergeCell ref="AD2:AD3"/>
    <mergeCell ref="A3:AB3"/>
    <mergeCell ref="A4:AB4"/>
  </mergeCells>
  <hyperlinks>
    <hyperlink ref="AD2" location="INDICE!A1" display="INDICE" xr:uid="{5E65A0D5-4A85-4A05-8C8E-85CEDA86BD33}"/>
    <hyperlink ref="AD2:AD3" location="CONTENIDO!A1" display="Contenido" xr:uid="{2882FA1C-5EA7-4B7E-8A73-8E306F4C284E}"/>
  </hyperlinks>
  <pageMargins left="0.7" right="0.7" top="0.75" bottom="0.75" header="0.3" footer="0.3"/>
  <pageSetup paperSize="9" scale="64" orientation="landscape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7F73A3-87B4-4A1E-858C-256E35E2FFE7}">
  <sheetPr>
    <tabColor rgb="FFCFAC65"/>
    <pageSetUpPr fitToPage="1"/>
  </sheetPr>
  <dimension ref="A1:L54"/>
  <sheetViews>
    <sheetView showGridLines="0" workbookViewId="0">
      <selection activeCell="L2" sqref="L2:L3"/>
    </sheetView>
  </sheetViews>
  <sheetFormatPr baseColWidth="10" defaultColWidth="11.453125" defaultRowHeight="15" customHeight="1" x14ac:dyDescent="0.3"/>
  <cols>
    <col min="1" max="1" width="5.54296875" style="129" customWidth="1"/>
    <col min="2" max="10" width="11.453125" style="129"/>
    <col min="11" max="11" width="5.54296875" style="129" customWidth="1"/>
    <col min="12" max="16384" width="11.453125" style="129"/>
  </cols>
  <sheetData>
    <row r="1" spans="1:12" ht="15" customHeight="1" thickBot="1" x14ac:dyDescent="0.35"/>
    <row r="2" spans="1:12" ht="15" customHeight="1" x14ac:dyDescent="0.3">
      <c r="B2" s="84"/>
      <c r="C2" s="85"/>
      <c r="D2" s="85"/>
      <c r="E2" s="85"/>
      <c r="F2" s="85"/>
      <c r="G2" s="85"/>
      <c r="H2" s="85"/>
      <c r="I2" s="85"/>
      <c r="J2" s="86"/>
      <c r="L2" s="222" t="s">
        <v>1</v>
      </c>
    </row>
    <row r="3" spans="1:12" ht="15" customHeight="1" x14ac:dyDescent="0.3">
      <c r="B3" s="87"/>
      <c r="C3" s="88"/>
      <c r="D3" s="88"/>
      <c r="E3" s="88"/>
      <c r="F3" s="88"/>
      <c r="G3" s="88"/>
      <c r="H3" s="88"/>
      <c r="I3" s="88"/>
      <c r="J3" s="89"/>
      <c r="L3" s="222"/>
    </row>
    <row r="4" spans="1:12" ht="15" customHeight="1" x14ac:dyDescent="0.3">
      <c r="B4" s="87"/>
      <c r="C4" s="88"/>
      <c r="D4" s="88"/>
      <c r="E4" s="88"/>
      <c r="F4" s="88"/>
      <c r="G4" s="88"/>
      <c r="H4" s="88"/>
      <c r="I4" s="88"/>
      <c r="J4" s="89"/>
    </row>
    <row r="5" spans="1:12" ht="15" customHeight="1" x14ac:dyDescent="0.3">
      <c r="B5" s="87"/>
      <c r="C5" s="88"/>
      <c r="D5" s="88"/>
      <c r="E5" s="88"/>
      <c r="F5" s="88"/>
      <c r="G5" s="88"/>
      <c r="H5" s="88"/>
      <c r="I5" s="88"/>
      <c r="J5" s="89"/>
    </row>
    <row r="6" spans="1:12" ht="15" customHeight="1" x14ac:dyDescent="0.3">
      <c r="B6" s="87"/>
      <c r="C6" s="88"/>
      <c r="D6" s="88"/>
      <c r="E6" s="88"/>
      <c r="F6" s="88"/>
      <c r="G6" s="88"/>
      <c r="H6" s="88"/>
      <c r="I6" s="88"/>
      <c r="J6" s="89"/>
    </row>
    <row r="7" spans="1:12" ht="15" customHeight="1" x14ac:dyDescent="0.3">
      <c r="B7" s="87"/>
      <c r="C7" s="88"/>
      <c r="D7" s="88"/>
      <c r="E7" s="88"/>
      <c r="F7" s="88"/>
      <c r="G7" s="88"/>
      <c r="H7" s="88"/>
      <c r="I7" s="88"/>
      <c r="J7" s="89"/>
    </row>
    <row r="8" spans="1:12" ht="15" customHeight="1" x14ac:dyDescent="0.3">
      <c r="B8" s="87"/>
      <c r="C8" s="88"/>
      <c r="D8" s="88"/>
      <c r="E8" s="88"/>
      <c r="F8" s="88"/>
      <c r="G8" s="88"/>
      <c r="H8" s="88"/>
      <c r="I8" s="88"/>
      <c r="J8" s="89"/>
    </row>
    <row r="9" spans="1:12" ht="15" customHeight="1" x14ac:dyDescent="0.3">
      <c r="B9" s="87"/>
      <c r="C9" s="88"/>
      <c r="D9" s="88"/>
      <c r="E9" s="88"/>
      <c r="F9" s="88"/>
      <c r="G9" s="88"/>
      <c r="H9" s="88"/>
      <c r="I9" s="88"/>
      <c r="J9" s="89"/>
    </row>
    <row r="10" spans="1:12" ht="15" customHeight="1" x14ac:dyDescent="0.3">
      <c r="B10" s="87"/>
      <c r="C10" s="88"/>
      <c r="D10" s="88"/>
      <c r="E10" s="88"/>
      <c r="F10" s="88"/>
      <c r="G10" s="88"/>
      <c r="H10" s="88"/>
      <c r="I10" s="88"/>
      <c r="J10" s="89"/>
    </row>
    <row r="11" spans="1:12" ht="15" customHeight="1" x14ac:dyDescent="0.3">
      <c r="A11" s="130"/>
      <c r="B11" s="87"/>
      <c r="C11" s="88"/>
      <c r="D11" s="88"/>
      <c r="E11" s="88"/>
      <c r="F11" s="88"/>
      <c r="G11" s="88"/>
      <c r="H11" s="88"/>
      <c r="I11" s="88"/>
      <c r="J11" s="89"/>
      <c r="K11" s="130"/>
    </row>
    <row r="12" spans="1:12" ht="15" customHeight="1" x14ac:dyDescent="0.3">
      <c r="A12" s="130"/>
      <c r="B12" s="87"/>
      <c r="C12" s="88"/>
      <c r="D12" s="88"/>
      <c r="E12" s="88"/>
      <c r="F12" s="88"/>
      <c r="G12" s="88"/>
      <c r="H12" s="88"/>
      <c r="I12" s="88"/>
      <c r="J12" s="89"/>
      <c r="K12" s="130"/>
    </row>
    <row r="13" spans="1:12" ht="15" customHeight="1" x14ac:dyDescent="0.3">
      <c r="A13" s="130"/>
      <c r="B13" s="87"/>
      <c r="C13" s="88"/>
      <c r="D13" s="88"/>
      <c r="E13" s="88"/>
      <c r="F13" s="88"/>
      <c r="G13" s="88"/>
      <c r="H13" s="88"/>
      <c r="I13" s="88"/>
      <c r="J13" s="89"/>
      <c r="K13" s="130"/>
    </row>
    <row r="14" spans="1:12" ht="15" customHeight="1" x14ac:dyDescent="0.3">
      <c r="A14" s="130"/>
      <c r="B14" s="87"/>
      <c r="C14" s="88"/>
      <c r="D14" s="88"/>
      <c r="E14" s="88"/>
      <c r="F14" s="88"/>
      <c r="G14" s="88"/>
      <c r="H14" s="88"/>
      <c r="I14" s="88"/>
      <c r="J14" s="89"/>
      <c r="K14" s="130"/>
    </row>
    <row r="15" spans="1:12" ht="15" customHeight="1" x14ac:dyDescent="0.3">
      <c r="A15" s="130"/>
      <c r="B15" s="237" t="s">
        <v>154</v>
      </c>
      <c r="C15" s="241"/>
      <c r="D15" s="241"/>
      <c r="E15" s="241"/>
      <c r="F15" s="241"/>
      <c r="G15" s="241"/>
      <c r="H15" s="241"/>
      <c r="I15" s="241"/>
      <c r="J15" s="242"/>
      <c r="K15" s="130"/>
    </row>
    <row r="16" spans="1:12" ht="15" customHeight="1" x14ac:dyDescent="0.3">
      <c r="A16" s="130"/>
      <c r="B16" s="243"/>
      <c r="C16" s="241"/>
      <c r="D16" s="241"/>
      <c r="E16" s="241"/>
      <c r="F16" s="241"/>
      <c r="G16" s="241"/>
      <c r="H16" s="241"/>
      <c r="I16" s="241"/>
      <c r="J16" s="242"/>
      <c r="K16" s="130"/>
    </row>
    <row r="17" spans="1:11" ht="15" customHeight="1" x14ac:dyDescent="0.3">
      <c r="A17" s="130"/>
      <c r="B17" s="243"/>
      <c r="C17" s="241"/>
      <c r="D17" s="241"/>
      <c r="E17" s="241"/>
      <c r="F17" s="241"/>
      <c r="G17" s="241"/>
      <c r="H17" s="241"/>
      <c r="I17" s="241"/>
      <c r="J17" s="242"/>
      <c r="K17" s="130"/>
    </row>
    <row r="18" spans="1:11" ht="15" customHeight="1" x14ac:dyDescent="0.3">
      <c r="A18" s="130"/>
      <c r="B18" s="243"/>
      <c r="C18" s="241"/>
      <c r="D18" s="241"/>
      <c r="E18" s="241"/>
      <c r="F18" s="241"/>
      <c r="G18" s="241"/>
      <c r="H18" s="241"/>
      <c r="I18" s="241"/>
      <c r="J18" s="242"/>
      <c r="K18" s="130"/>
    </row>
    <row r="19" spans="1:11" ht="15" customHeight="1" x14ac:dyDescent="0.3">
      <c r="A19" s="130"/>
      <c r="B19" s="243"/>
      <c r="C19" s="241"/>
      <c r="D19" s="241"/>
      <c r="E19" s="241"/>
      <c r="F19" s="241"/>
      <c r="G19" s="241"/>
      <c r="H19" s="241"/>
      <c r="I19" s="241"/>
      <c r="J19" s="242"/>
      <c r="K19" s="130"/>
    </row>
    <row r="20" spans="1:11" ht="15" customHeight="1" x14ac:dyDescent="0.3">
      <c r="A20" s="130"/>
      <c r="B20" s="243"/>
      <c r="C20" s="241"/>
      <c r="D20" s="241"/>
      <c r="E20" s="241"/>
      <c r="F20" s="241"/>
      <c r="G20" s="241"/>
      <c r="H20" s="241"/>
      <c r="I20" s="241"/>
      <c r="J20" s="242"/>
      <c r="K20" s="130"/>
    </row>
    <row r="21" spans="1:11" ht="15" customHeight="1" x14ac:dyDescent="0.3">
      <c r="A21" s="130"/>
      <c r="B21" s="243"/>
      <c r="C21" s="241"/>
      <c r="D21" s="241"/>
      <c r="E21" s="241"/>
      <c r="F21" s="241"/>
      <c r="G21" s="241"/>
      <c r="H21" s="241"/>
      <c r="I21" s="241"/>
      <c r="J21" s="242"/>
      <c r="K21" s="130"/>
    </row>
    <row r="22" spans="1:11" ht="15" customHeight="1" x14ac:dyDescent="0.3">
      <c r="A22" s="130"/>
      <c r="B22" s="243"/>
      <c r="C22" s="241"/>
      <c r="D22" s="241"/>
      <c r="E22" s="241"/>
      <c r="F22" s="241"/>
      <c r="G22" s="241"/>
      <c r="H22" s="241"/>
      <c r="I22" s="241"/>
      <c r="J22" s="242"/>
      <c r="K22" s="130"/>
    </row>
    <row r="23" spans="1:11" ht="15" customHeight="1" x14ac:dyDescent="0.3">
      <c r="A23" s="130"/>
      <c r="B23" s="243"/>
      <c r="C23" s="241"/>
      <c r="D23" s="241"/>
      <c r="E23" s="241"/>
      <c r="F23" s="241"/>
      <c r="G23" s="241"/>
      <c r="H23" s="241"/>
      <c r="I23" s="241"/>
      <c r="J23" s="242"/>
      <c r="K23" s="130"/>
    </row>
    <row r="24" spans="1:11" ht="15" customHeight="1" x14ac:dyDescent="0.3">
      <c r="A24" s="130"/>
      <c r="B24" s="243"/>
      <c r="C24" s="241"/>
      <c r="D24" s="241"/>
      <c r="E24" s="241"/>
      <c r="F24" s="241"/>
      <c r="G24" s="241"/>
      <c r="H24" s="241"/>
      <c r="I24" s="241"/>
      <c r="J24" s="242"/>
      <c r="K24" s="130"/>
    </row>
    <row r="25" spans="1:11" ht="15" customHeight="1" x14ac:dyDescent="0.3">
      <c r="A25" s="130"/>
      <c r="B25" s="243"/>
      <c r="C25" s="241"/>
      <c r="D25" s="241"/>
      <c r="E25" s="241"/>
      <c r="F25" s="241"/>
      <c r="G25" s="241"/>
      <c r="H25" s="241"/>
      <c r="I25" s="241"/>
      <c r="J25" s="242"/>
      <c r="K25" s="130"/>
    </row>
    <row r="26" spans="1:11" ht="15" customHeight="1" x14ac:dyDescent="0.3">
      <c r="A26" s="130"/>
      <c r="B26" s="243"/>
      <c r="C26" s="241"/>
      <c r="D26" s="241"/>
      <c r="E26" s="241"/>
      <c r="F26" s="241"/>
      <c r="G26" s="241"/>
      <c r="H26" s="241"/>
      <c r="I26" s="241"/>
      <c r="J26" s="242"/>
      <c r="K26" s="130"/>
    </row>
    <row r="27" spans="1:11" ht="15" customHeight="1" x14ac:dyDescent="0.3">
      <c r="A27" s="130"/>
      <c r="B27" s="243"/>
      <c r="C27" s="241"/>
      <c r="D27" s="241"/>
      <c r="E27" s="241"/>
      <c r="F27" s="241"/>
      <c r="G27" s="241"/>
      <c r="H27" s="241"/>
      <c r="I27" s="241"/>
      <c r="J27" s="242"/>
      <c r="K27" s="130"/>
    </row>
    <row r="28" spans="1:11" ht="15" customHeight="1" x14ac:dyDescent="0.3">
      <c r="A28" s="130"/>
      <c r="B28" s="243"/>
      <c r="C28" s="241"/>
      <c r="D28" s="241"/>
      <c r="E28" s="241"/>
      <c r="F28" s="241"/>
      <c r="G28" s="241"/>
      <c r="H28" s="241"/>
      <c r="I28" s="241"/>
      <c r="J28" s="242"/>
      <c r="K28" s="130"/>
    </row>
    <row r="29" spans="1:11" ht="15" customHeight="1" x14ac:dyDescent="0.3">
      <c r="A29" s="130"/>
      <c r="B29" s="243"/>
      <c r="C29" s="241"/>
      <c r="D29" s="241"/>
      <c r="E29" s="241"/>
      <c r="F29" s="241"/>
      <c r="G29" s="241"/>
      <c r="H29" s="241"/>
      <c r="I29" s="241"/>
      <c r="J29" s="242"/>
      <c r="K29" s="130"/>
    </row>
    <row r="30" spans="1:11" ht="15" customHeight="1" x14ac:dyDescent="0.3">
      <c r="B30" s="243"/>
      <c r="C30" s="241"/>
      <c r="D30" s="241"/>
      <c r="E30" s="241"/>
      <c r="F30" s="241"/>
      <c r="G30" s="241"/>
      <c r="H30" s="241"/>
      <c r="I30" s="241"/>
      <c r="J30" s="242"/>
    </row>
    <row r="31" spans="1:11" ht="15" customHeight="1" x14ac:dyDescent="0.3">
      <c r="B31" s="87"/>
      <c r="C31" s="88"/>
      <c r="D31" s="88"/>
      <c r="E31" s="88"/>
      <c r="F31" s="88"/>
      <c r="G31" s="88"/>
      <c r="H31" s="88"/>
      <c r="I31" s="88"/>
      <c r="J31" s="89"/>
    </row>
    <row r="32" spans="1:11" ht="15" customHeight="1" x14ac:dyDescent="0.3">
      <c r="B32" s="87"/>
      <c r="C32" s="88"/>
      <c r="D32" s="88"/>
      <c r="E32" s="88"/>
      <c r="F32" s="88"/>
      <c r="G32" s="88"/>
      <c r="H32" s="88"/>
      <c r="I32" s="88"/>
      <c r="J32" s="89"/>
    </row>
    <row r="33" spans="2:10" ht="15" customHeight="1" x14ac:dyDescent="0.3">
      <c r="B33" s="87"/>
      <c r="C33" s="88"/>
      <c r="D33" s="88"/>
      <c r="E33" s="88"/>
      <c r="F33" s="88"/>
      <c r="G33" s="88"/>
      <c r="H33" s="88"/>
      <c r="I33" s="88"/>
      <c r="J33" s="89"/>
    </row>
    <row r="34" spans="2:10" ht="15" customHeight="1" x14ac:dyDescent="0.3">
      <c r="B34" s="87"/>
      <c r="C34" s="88"/>
      <c r="D34" s="88"/>
      <c r="E34" s="88"/>
      <c r="F34" s="88"/>
      <c r="G34" s="88"/>
      <c r="H34" s="88"/>
      <c r="I34" s="88"/>
      <c r="J34" s="89"/>
    </row>
    <row r="35" spans="2:10" ht="15" customHeight="1" x14ac:dyDescent="0.3">
      <c r="B35" s="87"/>
      <c r="C35" s="88"/>
      <c r="D35" s="88"/>
      <c r="E35" s="88"/>
      <c r="F35" s="88"/>
      <c r="G35" s="88"/>
      <c r="H35" s="88"/>
      <c r="I35" s="88"/>
      <c r="J35" s="89"/>
    </row>
    <row r="36" spans="2:10" ht="15" customHeight="1" x14ac:dyDescent="0.3">
      <c r="B36" s="87"/>
      <c r="C36" s="88"/>
      <c r="D36" s="88"/>
      <c r="E36" s="88"/>
      <c r="F36" s="88"/>
      <c r="G36" s="88"/>
      <c r="H36" s="88"/>
      <c r="I36" s="88"/>
      <c r="J36" s="89"/>
    </row>
    <row r="37" spans="2:10" ht="15" customHeight="1" x14ac:dyDescent="0.3">
      <c r="B37" s="87"/>
      <c r="C37" s="88"/>
      <c r="D37" s="88"/>
      <c r="E37" s="88"/>
      <c r="F37" s="88"/>
      <c r="G37" s="88"/>
      <c r="H37" s="88"/>
      <c r="I37" s="88"/>
      <c r="J37" s="89"/>
    </row>
    <row r="38" spans="2:10" ht="15" customHeight="1" x14ac:dyDescent="0.3">
      <c r="B38" s="87"/>
      <c r="C38" s="88"/>
      <c r="D38" s="88"/>
      <c r="E38" s="88"/>
      <c r="F38" s="88"/>
      <c r="G38" s="88"/>
      <c r="H38" s="88"/>
      <c r="I38" s="88"/>
      <c r="J38" s="89"/>
    </row>
    <row r="39" spans="2:10" ht="15" customHeight="1" x14ac:dyDescent="0.3">
      <c r="B39" s="87"/>
      <c r="C39" s="88"/>
      <c r="D39" s="88"/>
      <c r="E39" s="88"/>
      <c r="F39" s="88"/>
      <c r="G39" s="88"/>
      <c r="H39" s="88"/>
      <c r="I39" s="88"/>
      <c r="J39" s="89"/>
    </row>
    <row r="40" spans="2:10" ht="15" customHeight="1" x14ac:dyDescent="0.3">
      <c r="B40" s="87"/>
      <c r="C40" s="88"/>
      <c r="D40" s="88"/>
      <c r="E40" s="88"/>
      <c r="F40" s="88"/>
      <c r="G40" s="88"/>
      <c r="H40" s="88"/>
      <c r="I40" s="88"/>
      <c r="J40" s="89"/>
    </row>
    <row r="41" spans="2:10" ht="15" customHeight="1" x14ac:dyDescent="0.3">
      <c r="B41" s="87"/>
      <c r="C41" s="88"/>
      <c r="D41" s="88"/>
      <c r="E41" s="88"/>
      <c r="F41" s="88"/>
      <c r="G41" s="88"/>
      <c r="H41" s="88"/>
      <c r="I41" s="88"/>
      <c r="J41" s="89"/>
    </row>
    <row r="42" spans="2:10" ht="15" customHeight="1" x14ac:dyDescent="0.3">
      <c r="B42" s="87"/>
      <c r="C42" s="88"/>
      <c r="D42" s="88"/>
      <c r="E42" s="88"/>
      <c r="F42" s="88"/>
      <c r="G42" s="88"/>
      <c r="H42" s="88"/>
      <c r="I42" s="88"/>
      <c r="J42" s="89"/>
    </row>
    <row r="43" spans="2:10" ht="15" customHeight="1" x14ac:dyDescent="0.3">
      <c r="B43" s="87"/>
      <c r="C43" s="88"/>
      <c r="D43" s="88"/>
      <c r="E43" s="88"/>
      <c r="F43" s="88"/>
      <c r="G43" s="88"/>
      <c r="H43" s="88"/>
      <c r="I43" s="88"/>
      <c r="J43" s="89"/>
    </row>
    <row r="44" spans="2:10" ht="15" customHeight="1" x14ac:dyDescent="0.3">
      <c r="B44" s="87"/>
      <c r="C44" s="88"/>
      <c r="D44" s="88"/>
      <c r="E44" s="88"/>
      <c r="F44" s="88"/>
      <c r="G44" s="88"/>
      <c r="H44" s="88"/>
      <c r="I44" s="88"/>
      <c r="J44" s="89"/>
    </row>
    <row r="45" spans="2:10" ht="15" customHeight="1" x14ac:dyDescent="0.3">
      <c r="B45" s="87"/>
      <c r="C45" s="88"/>
      <c r="D45" s="88"/>
      <c r="E45" s="88"/>
      <c r="F45" s="88"/>
      <c r="G45" s="88"/>
      <c r="H45" s="88"/>
      <c r="I45" s="88"/>
      <c r="J45" s="89"/>
    </row>
    <row r="46" spans="2:10" ht="15" customHeight="1" x14ac:dyDescent="0.3">
      <c r="B46" s="87"/>
      <c r="C46" s="88"/>
      <c r="D46" s="88"/>
      <c r="E46" s="88"/>
      <c r="F46" s="88"/>
      <c r="G46" s="88"/>
      <c r="H46" s="88"/>
      <c r="I46" s="88"/>
      <c r="J46" s="89"/>
    </row>
    <row r="47" spans="2:10" ht="15" customHeight="1" x14ac:dyDescent="0.3">
      <c r="B47" s="87"/>
      <c r="C47" s="88"/>
      <c r="D47" s="88"/>
      <c r="E47" s="88"/>
      <c r="F47" s="88"/>
      <c r="G47" s="88"/>
      <c r="H47" s="88"/>
      <c r="I47" s="88"/>
      <c r="J47" s="89"/>
    </row>
    <row r="48" spans="2:10" ht="15" customHeight="1" x14ac:dyDescent="0.3">
      <c r="B48" s="87"/>
      <c r="C48" s="88"/>
      <c r="D48" s="88"/>
      <c r="E48" s="88"/>
      <c r="F48" s="88"/>
      <c r="G48" s="88"/>
      <c r="H48" s="88"/>
      <c r="I48" s="88"/>
      <c r="J48" s="89"/>
    </row>
    <row r="49" spans="2:10" ht="15" customHeight="1" x14ac:dyDescent="0.3">
      <c r="B49" s="87"/>
      <c r="C49" s="88"/>
      <c r="D49" s="88"/>
      <c r="E49" s="88"/>
      <c r="F49" s="88"/>
      <c r="G49" s="88"/>
      <c r="H49" s="88"/>
      <c r="I49" s="88"/>
      <c r="J49" s="89"/>
    </row>
    <row r="50" spans="2:10" ht="15" customHeight="1" x14ac:dyDescent="0.3">
      <c r="B50" s="87"/>
      <c r="C50" s="88"/>
      <c r="D50" s="88"/>
      <c r="E50" s="88"/>
      <c r="F50" s="88"/>
      <c r="G50" s="88"/>
      <c r="H50" s="88"/>
      <c r="I50" s="88"/>
      <c r="J50" s="89"/>
    </row>
    <row r="51" spans="2:10" ht="15" customHeight="1" x14ac:dyDescent="0.3">
      <c r="B51" s="87"/>
      <c r="C51" s="88"/>
      <c r="D51" s="88"/>
      <c r="E51" s="88"/>
      <c r="F51" s="88"/>
      <c r="G51" s="88"/>
      <c r="H51" s="88"/>
      <c r="I51" s="88"/>
      <c r="J51" s="89"/>
    </row>
    <row r="52" spans="2:10" ht="15" customHeight="1" x14ac:dyDescent="0.3">
      <c r="B52" s="87"/>
      <c r="C52" s="88"/>
      <c r="D52" s="88"/>
      <c r="E52" s="88"/>
      <c r="F52" s="88"/>
      <c r="G52" s="88"/>
      <c r="H52" s="88"/>
      <c r="I52" s="88"/>
      <c r="J52" s="89"/>
    </row>
    <row r="53" spans="2:10" ht="15" customHeight="1" x14ac:dyDescent="0.3">
      <c r="B53" s="87"/>
      <c r="C53" s="88"/>
      <c r="D53" s="88"/>
      <c r="E53" s="88"/>
      <c r="F53" s="88"/>
      <c r="G53" s="88"/>
      <c r="H53" s="88"/>
      <c r="I53" s="88"/>
      <c r="J53" s="89"/>
    </row>
    <row r="54" spans="2:10" ht="15" customHeight="1" thickBot="1" x14ac:dyDescent="0.35">
      <c r="B54" s="90"/>
      <c r="C54" s="91"/>
      <c r="D54" s="91"/>
      <c r="E54" s="91"/>
      <c r="F54" s="91"/>
      <c r="G54" s="91"/>
      <c r="H54" s="91"/>
      <c r="I54" s="91"/>
      <c r="J54" s="92"/>
    </row>
  </sheetData>
  <mergeCells count="2">
    <mergeCell ref="L2:L3"/>
    <mergeCell ref="B15:J30"/>
  </mergeCells>
  <hyperlinks>
    <hyperlink ref="L2" location="INDICE!A1" display="INDICE" xr:uid="{B02BDA22-1ECA-485D-8BB9-33E29DBBA38E}"/>
    <hyperlink ref="L2:L3" location="CONTENIDO!A1" display="Contenido" xr:uid="{00863CC8-0F82-451A-A48E-35B245DE9160}"/>
  </hyperlinks>
  <printOptions horizontalCentered="1"/>
  <pageMargins left="0.70866141732283472" right="0.70866141732283472" top="0.74803149606299213" bottom="0.74803149606299213" header="0.31496062992125984" footer="0.31496062992125984"/>
  <pageSetup scale="61" orientation="landscape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A821CC-D35D-4631-87CF-A01338CE896F}">
  <sheetPr>
    <tabColor rgb="FFF2DAB1"/>
    <pageSetUpPr fitToPage="1"/>
  </sheetPr>
  <dimension ref="A1:Z35"/>
  <sheetViews>
    <sheetView showGridLines="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A8" sqref="A8:XFD8"/>
    </sheetView>
  </sheetViews>
  <sheetFormatPr baseColWidth="10" defaultColWidth="11.453125" defaultRowHeight="14.5" x14ac:dyDescent="0.35"/>
  <cols>
    <col min="1" max="1" width="18.54296875" customWidth="1"/>
    <col min="2" max="4" width="8.453125" customWidth="1"/>
    <col min="5" max="5" width="1.453125" customWidth="1"/>
    <col min="6" max="8" width="8.453125" customWidth="1"/>
    <col min="9" max="9" width="1.453125" customWidth="1"/>
    <col min="10" max="12" width="8.453125" customWidth="1"/>
    <col min="13" max="13" width="1.54296875" customWidth="1"/>
    <col min="14" max="16" width="8.453125" customWidth="1"/>
    <col min="17" max="17" width="1.54296875" customWidth="1"/>
    <col min="18" max="20" width="8.453125" customWidth="1"/>
    <col min="21" max="21" width="1.453125" customWidth="1"/>
    <col min="22" max="24" width="8.453125" customWidth="1"/>
  </cols>
  <sheetData>
    <row r="1" spans="1:26" x14ac:dyDescent="0.35">
      <c r="A1" s="230" t="s">
        <v>376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131"/>
      <c r="Z1" s="36"/>
    </row>
    <row r="2" spans="1:26" ht="14.5" customHeight="1" x14ac:dyDescent="0.35">
      <c r="A2" s="231" t="s">
        <v>377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131"/>
      <c r="Z2" s="222" t="s">
        <v>1</v>
      </c>
    </row>
    <row r="3" spans="1:26" ht="14.5" customHeight="1" x14ac:dyDescent="0.35">
      <c r="A3" s="230" t="s">
        <v>378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131"/>
      <c r="Z3" s="222"/>
    </row>
    <row r="4" spans="1:26" x14ac:dyDescent="0.35">
      <c r="A4" s="231" t="s">
        <v>379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36"/>
      <c r="Z4" s="36"/>
    </row>
    <row r="5" spans="1:26" x14ac:dyDescent="0.35">
      <c r="A5" s="13"/>
      <c r="B5" s="14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36"/>
      <c r="Z5" s="36"/>
    </row>
    <row r="6" spans="1:26" x14ac:dyDescent="0.35">
      <c r="A6" s="232" t="s">
        <v>268</v>
      </c>
      <c r="B6" s="229" t="s">
        <v>214</v>
      </c>
      <c r="C6" s="229"/>
      <c r="D6" s="229"/>
      <c r="E6" s="16"/>
      <c r="F6" s="229" t="s">
        <v>242</v>
      </c>
      <c r="G6" s="229"/>
      <c r="H6" s="229"/>
      <c r="I6" s="16"/>
      <c r="J6" s="229" t="s">
        <v>243</v>
      </c>
      <c r="K6" s="229"/>
      <c r="L6" s="229"/>
      <c r="M6" s="16"/>
      <c r="N6" s="229" t="s">
        <v>244</v>
      </c>
      <c r="O6" s="229"/>
      <c r="P6" s="229"/>
      <c r="Q6" s="16"/>
      <c r="R6" s="229" t="s">
        <v>246</v>
      </c>
      <c r="S6" s="229"/>
      <c r="T6" s="229"/>
      <c r="U6" s="16"/>
      <c r="V6" s="229" t="s">
        <v>247</v>
      </c>
      <c r="W6" s="229"/>
      <c r="X6" s="229"/>
      <c r="Y6" s="36"/>
      <c r="Z6" s="36"/>
    </row>
    <row r="7" spans="1:26" x14ac:dyDescent="0.35">
      <c r="A7" s="232"/>
      <c r="B7" s="17" t="s">
        <v>214</v>
      </c>
      <c r="C7" s="17" t="s">
        <v>269</v>
      </c>
      <c r="D7" s="17" t="s">
        <v>270</v>
      </c>
      <c r="E7" s="16"/>
      <c r="F7" s="17" t="s">
        <v>214</v>
      </c>
      <c r="G7" s="17" t="s">
        <v>269</v>
      </c>
      <c r="H7" s="17" t="s">
        <v>270</v>
      </c>
      <c r="I7" s="16"/>
      <c r="J7" s="17" t="s">
        <v>214</v>
      </c>
      <c r="K7" s="17" t="s">
        <v>269</v>
      </c>
      <c r="L7" s="17" t="s">
        <v>270</v>
      </c>
      <c r="M7" s="16"/>
      <c r="N7" s="17" t="s">
        <v>214</v>
      </c>
      <c r="O7" s="17" t="s">
        <v>269</v>
      </c>
      <c r="P7" s="17" t="s">
        <v>270</v>
      </c>
      <c r="Q7" s="16"/>
      <c r="R7" s="17" t="s">
        <v>214</v>
      </c>
      <c r="S7" s="17" t="s">
        <v>269</v>
      </c>
      <c r="T7" s="17" t="s">
        <v>270</v>
      </c>
      <c r="U7" s="16"/>
      <c r="V7" s="17" t="s">
        <v>214</v>
      </c>
      <c r="W7" s="17" t="s">
        <v>269</v>
      </c>
      <c r="X7" s="17" t="s">
        <v>270</v>
      </c>
      <c r="Y7" s="36"/>
      <c r="Z7" s="36"/>
    </row>
    <row r="8" spans="1:26" x14ac:dyDescent="0.35">
      <c r="A8" s="199" t="s">
        <v>231</v>
      </c>
      <c r="B8" s="198"/>
      <c r="C8" s="198"/>
      <c r="D8" s="198"/>
      <c r="E8" s="198"/>
      <c r="F8" s="198"/>
      <c r="G8" s="198"/>
      <c r="H8" s="198"/>
      <c r="I8" s="198"/>
      <c r="J8" s="198"/>
      <c r="K8" s="198"/>
      <c r="L8" s="198"/>
      <c r="M8" s="198"/>
      <c r="N8" s="198"/>
      <c r="O8" s="198"/>
      <c r="P8" s="198"/>
      <c r="Q8" s="198"/>
      <c r="R8" s="198"/>
      <c r="S8" s="198"/>
      <c r="T8" s="198"/>
      <c r="U8" s="198"/>
      <c r="V8" s="198"/>
      <c r="W8" s="198"/>
      <c r="X8" s="198"/>
    </row>
    <row r="9" spans="1:26" x14ac:dyDescent="0.35">
      <c r="A9" s="18" t="s">
        <v>232</v>
      </c>
      <c r="B9" s="65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</row>
    <row r="10" spans="1:26" s="22" customFormat="1" x14ac:dyDescent="0.35">
      <c r="A10" s="19" t="s">
        <v>214</v>
      </c>
      <c r="B10" s="101">
        <f>SUM(B11:B12)</f>
        <v>21690</v>
      </c>
      <c r="C10" s="101">
        <f t="shared" ref="C10:X10" si="0">SUM(C11:C12)</f>
        <v>9082</v>
      </c>
      <c r="D10" s="101">
        <f t="shared" si="0"/>
        <v>12608</v>
      </c>
      <c r="E10" s="101"/>
      <c r="F10" s="101">
        <f t="shared" si="0"/>
        <v>2226</v>
      </c>
      <c r="G10" s="101">
        <f t="shared" si="0"/>
        <v>992</v>
      </c>
      <c r="H10" s="101">
        <f t="shared" si="0"/>
        <v>1234</v>
      </c>
      <c r="I10" s="101"/>
      <c r="J10" s="101">
        <f t="shared" si="0"/>
        <v>2958</v>
      </c>
      <c r="K10" s="101">
        <f t="shared" si="0"/>
        <v>1253</v>
      </c>
      <c r="L10" s="101">
        <f t="shared" si="0"/>
        <v>1705</v>
      </c>
      <c r="M10" s="101"/>
      <c r="N10" s="101">
        <f t="shared" si="0"/>
        <v>4177</v>
      </c>
      <c r="O10" s="101">
        <f t="shared" si="0"/>
        <v>1718</v>
      </c>
      <c r="P10" s="101">
        <f t="shared" si="0"/>
        <v>2459</v>
      </c>
      <c r="Q10" s="101"/>
      <c r="R10" s="101">
        <f t="shared" si="0"/>
        <v>5657</v>
      </c>
      <c r="S10" s="101">
        <f t="shared" si="0"/>
        <v>2466</v>
      </c>
      <c r="T10" s="101">
        <f t="shared" si="0"/>
        <v>3191</v>
      </c>
      <c r="U10" s="101"/>
      <c r="V10" s="101">
        <f t="shared" si="0"/>
        <v>6672</v>
      </c>
      <c r="W10" s="101">
        <f t="shared" si="0"/>
        <v>2653</v>
      </c>
      <c r="X10" s="101">
        <f t="shared" si="0"/>
        <v>4019</v>
      </c>
    </row>
    <row r="11" spans="1:26" x14ac:dyDescent="0.35">
      <c r="A11" s="20" t="s">
        <v>271</v>
      </c>
      <c r="B11" s="102">
        <f>+F11+J11+N11+R11+V11</f>
        <v>21577</v>
      </c>
      <c r="C11" s="102">
        <f t="shared" ref="C11:D19" si="1">+G11+K11+O11+S11+W11</f>
        <v>8981</v>
      </c>
      <c r="D11" s="102">
        <f t="shared" si="1"/>
        <v>12596</v>
      </c>
      <c r="E11" s="102"/>
      <c r="F11" s="102">
        <v>2197</v>
      </c>
      <c r="G11" s="102">
        <v>964</v>
      </c>
      <c r="H11" s="102">
        <v>1233</v>
      </c>
      <c r="I11" s="102"/>
      <c r="J11" s="102">
        <v>2937</v>
      </c>
      <c r="K11" s="102">
        <v>1233</v>
      </c>
      <c r="L11" s="102">
        <v>1704</v>
      </c>
      <c r="M11" s="102"/>
      <c r="N11" s="102">
        <v>4146</v>
      </c>
      <c r="O11" s="102">
        <v>1689</v>
      </c>
      <c r="P11" s="102">
        <v>2457</v>
      </c>
      <c r="Q11" s="102"/>
      <c r="R11" s="102">
        <v>5641</v>
      </c>
      <c r="S11" s="102">
        <v>2452</v>
      </c>
      <c r="T11" s="102">
        <v>3189</v>
      </c>
      <c r="U11" s="102"/>
      <c r="V11" s="102">
        <v>6656</v>
      </c>
      <c r="W11" s="102">
        <v>2643</v>
      </c>
      <c r="X11" s="102">
        <v>4013</v>
      </c>
    </row>
    <row r="12" spans="1:26" x14ac:dyDescent="0.35">
      <c r="A12" s="20" t="s">
        <v>272</v>
      </c>
      <c r="B12" s="102">
        <f t="shared" ref="B12:B19" si="2">+F12+J12+N12+R12+V12</f>
        <v>113</v>
      </c>
      <c r="C12" s="102">
        <f t="shared" si="1"/>
        <v>101</v>
      </c>
      <c r="D12" s="102">
        <f t="shared" si="1"/>
        <v>12</v>
      </c>
      <c r="E12" s="102"/>
      <c r="F12" s="102">
        <v>29</v>
      </c>
      <c r="G12" s="102">
        <v>28</v>
      </c>
      <c r="H12" s="102">
        <v>1</v>
      </c>
      <c r="I12" s="102"/>
      <c r="J12" s="102">
        <v>21</v>
      </c>
      <c r="K12" s="102">
        <v>20</v>
      </c>
      <c r="L12" s="102">
        <v>1</v>
      </c>
      <c r="M12" s="102"/>
      <c r="N12" s="102">
        <v>31</v>
      </c>
      <c r="O12" s="102">
        <v>29</v>
      </c>
      <c r="P12" s="102">
        <v>2</v>
      </c>
      <c r="Q12" s="102"/>
      <c r="R12" s="102">
        <v>16</v>
      </c>
      <c r="S12" s="102">
        <v>14</v>
      </c>
      <c r="T12" s="102">
        <v>2</v>
      </c>
      <c r="U12" s="102"/>
      <c r="V12" s="102">
        <v>16</v>
      </c>
      <c r="W12" s="102">
        <v>10</v>
      </c>
      <c r="X12" s="102">
        <v>6</v>
      </c>
    </row>
    <row r="13" spans="1:26" x14ac:dyDescent="0.35">
      <c r="A13" s="18" t="s">
        <v>274</v>
      </c>
      <c r="B13" s="102"/>
      <c r="C13" s="102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102"/>
      <c r="S13" s="102"/>
      <c r="T13" s="102"/>
      <c r="U13" s="102"/>
      <c r="V13" s="102"/>
      <c r="W13" s="102"/>
      <c r="X13" s="102"/>
    </row>
    <row r="14" spans="1:26" s="22" customFormat="1" x14ac:dyDescent="0.35">
      <c r="A14" s="19" t="s">
        <v>214</v>
      </c>
      <c r="B14" s="101">
        <f>SUM(B15:B16)</f>
        <v>18379</v>
      </c>
      <c r="C14" s="101">
        <f t="shared" ref="C14:X14" si="3">SUM(C15:C16)</f>
        <v>7593</v>
      </c>
      <c r="D14" s="101">
        <f t="shared" si="3"/>
        <v>10786</v>
      </c>
      <c r="E14" s="101"/>
      <c r="F14" s="101">
        <f t="shared" si="3"/>
        <v>1887</v>
      </c>
      <c r="G14" s="101">
        <f t="shared" si="3"/>
        <v>818</v>
      </c>
      <c r="H14" s="101">
        <f t="shared" si="3"/>
        <v>1069</v>
      </c>
      <c r="I14" s="101"/>
      <c r="J14" s="101">
        <f t="shared" si="3"/>
        <v>2534</v>
      </c>
      <c r="K14" s="101">
        <f t="shared" si="3"/>
        <v>1066</v>
      </c>
      <c r="L14" s="101">
        <f t="shared" si="3"/>
        <v>1468</v>
      </c>
      <c r="M14" s="101"/>
      <c r="N14" s="101">
        <f t="shared" si="3"/>
        <v>3571</v>
      </c>
      <c r="O14" s="101">
        <f t="shared" si="3"/>
        <v>1462</v>
      </c>
      <c r="P14" s="101">
        <f t="shared" si="3"/>
        <v>2109</v>
      </c>
      <c r="Q14" s="101"/>
      <c r="R14" s="101">
        <f t="shared" si="3"/>
        <v>4714</v>
      </c>
      <c r="S14" s="101">
        <f t="shared" si="3"/>
        <v>2032</v>
      </c>
      <c r="T14" s="101">
        <f t="shared" si="3"/>
        <v>2682</v>
      </c>
      <c r="U14" s="101"/>
      <c r="V14" s="101">
        <f t="shared" si="3"/>
        <v>5673</v>
      </c>
      <c r="W14" s="101">
        <f t="shared" si="3"/>
        <v>2215</v>
      </c>
      <c r="X14" s="101">
        <f t="shared" si="3"/>
        <v>3458</v>
      </c>
    </row>
    <row r="15" spans="1:26" x14ac:dyDescent="0.35">
      <c r="A15" s="20" t="s">
        <v>271</v>
      </c>
      <c r="B15" s="102">
        <f t="shared" si="2"/>
        <v>18266</v>
      </c>
      <c r="C15" s="102">
        <f t="shared" si="1"/>
        <v>7492</v>
      </c>
      <c r="D15" s="102">
        <f t="shared" si="1"/>
        <v>10774</v>
      </c>
      <c r="E15" s="102"/>
      <c r="F15" s="102">
        <v>1858</v>
      </c>
      <c r="G15" s="102">
        <v>790</v>
      </c>
      <c r="H15" s="102">
        <v>1068</v>
      </c>
      <c r="I15" s="102"/>
      <c r="J15" s="102">
        <v>2513</v>
      </c>
      <c r="K15" s="102">
        <v>1046</v>
      </c>
      <c r="L15" s="102">
        <v>1467</v>
      </c>
      <c r="M15" s="102"/>
      <c r="N15" s="102">
        <v>3540</v>
      </c>
      <c r="O15" s="102">
        <v>1433</v>
      </c>
      <c r="P15" s="102">
        <v>2107</v>
      </c>
      <c r="Q15" s="102"/>
      <c r="R15" s="102">
        <v>4698</v>
      </c>
      <c r="S15" s="102">
        <v>2018</v>
      </c>
      <c r="T15" s="102">
        <v>2680</v>
      </c>
      <c r="U15" s="102"/>
      <c r="V15" s="102">
        <v>5657</v>
      </c>
      <c r="W15" s="102">
        <v>2205</v>
      </c>
      <c r="X15" s="102">
        <v>3452</v>
      </c>
    </row>
    <row r="16" spans="1:26" x14ac:dyDescent="0.35">
      <c r="A16" s="20" t="s">
        <v>272</v>
      </c>
      <c r="B16" s="102">
        <f t="shared" si="2"/>
        <v>113</v>
      </c>
      <c r="C16" s="102">
        <f t="shared" si="1"/>
        <v>101</v>
      </c>
      <c r="D16" s="102">
        <f t="shared" si="1"/>
        <v>12</v>
      </c>
      <c r="E16" s="102"/>
      <c r="F16" s="102">
        <v>29</v>
      </c>
      <c r="G16" s="102">
        <v>28</v>
      </c>
      <c r="H16" s="102">
        <v>1</v>
      </c>
      <c r="I16" s="102"/>
      <c r="J16" s="102">
        <v>21</v>
      </c>
      <c r="K16" s="102">
        <v>20</v>
      </c>
      <c r="L16" s="102">
        <v>1</v>
      </c>
      <c r="M16" s="102"/>
      <c r="N16" s="102">
        <v>31</v>
      </c>
      <c r="O16" s="102">
        <v>29</v>
      </c>
      <c r="P16" s="102">
        <v>2</v>
      </c>
      <c r="Q16" s="102"/>
      <c r="R16" s="102">
        <v>16</v>
      </c>
      <c r="S16" s="102">
        <v>14</v>
      </c>
      <c r="T16" s="102">
        <v>2</v>
      </c>
      <c r="U16" s="102"/>
      <c r="V16" s="102">
        <v>16</v>
      </c>
      <c r="W16" s="102">
        <v>10</v>
      </c>
      <c r="X16" s="102">
        <v>6</v>
      </c>
    </row>
    <row r="17" spans="1:24" x14ac:dyDescent="0.35">
      <c r="A17" s="133" t="s">
        <v>275</v>
      </c>
      <c r="B17" s="102"/>
      <c r="C17" s="102"/>
      <c r="D17" s="102"/>
      <c r="E17" s="102"/>
      <c r="F17" s="102"/>
      <c r="G17" s="102"/>
      <c r="H17" s="102"/>
      <c r="I17" s="102"/>
      <c r="J17" s="102"/>
      <c r="K17" s="102"/>
      <c r="L17" s="102"/>
      <c r="M17" s="102"/>
      <c r="N17" s="102"/>
      <c r="O17" s="102"/>
      <c r="P17" s="102"/>
      <c r="Q17" s="102"/>
      <c r="R17" s="102"/>
      <c r="S17" s="102"/>
      <c r="T17" s="102"/>
      <c r="U17" s="102"/>
      <c r="V17" s="102"/>
      <c r="W17" s="102"/>
      <c r="X17" s="102"/>
    </row>
    <row r="18" spans="1:24" s="22" customFormat="1" x14ac:dyDescent="0.35">
      <c r="A18" s="21" t="s">
        <v>214</v>
      </c>
      <c r="B18" s="101">
        <f>SUM(B19:B20)</f>
        <v>3311</v>
      </c>
      <c r="C18" s="101">
        <f t="shared" ref="C18:X18" si="4">SUM(C19:C20)</f>
        <v>1489</v>
      </c>
      <c r="D18" s="101">
        <f t="shared" si="4"/>
        <v>1822</v>
      </c>
      <c r="E18" s="101"/>
      <c r="F18" s="101">
        <f t="shared" si="4"/>
        <v>339</v>
      </c>
      <c r="G18" s="101">
        <f t="shared" si="4"/>
        <v>174</v>
      </c>
      <c r="H18" s="101">
        <f t="shared" si="4"/>
        <v>165</v>
      </c>
      <c r="I18" s="101"/>
      <c r="J18" s="101">
        <f t="shared" si="4"/>
        <v>424</v>
      </c>
      <c r="K18" s="101">
        <f t="shared" si="4"/>
        <v>187</v>
      </c>
      <c r="L18" s="101">
        <f t="shared" si="4"/>
        <v>237</v>
      </c>
      <c r="M18" s="101"/>
      <c r="N18" s="101">
        <f t="shared" si="4"/>
        <v>606</v>
      </c>
      <c r="O18" s="101">
        <f t="shared" si="4"/>
        <v>256</v>
      </c>
      <c r="P18" s="101">
        <f t="shared" si="4"/>
        <v>350</v>
      </c>
      <c r="Q18" s="101"/>
      <c r="R18" s="101">
        <f t="shared" si="4"/>
        <v>943</v>
      </c>
      <c r="S18" s="101">
        <f t="shared" si="4"/>
        <v>434</v>
      </c>
      <c r="T18" s="101">
        <f t="shared" si="4"/>
        <v>509</v>
      </c>
      <c r="U18" s="101"/>
      <c r="V18" s="101">
        <f t="shared" si="4"/>
        <v>999</v>
      </c>
      <c r="W18" s="101">
        <f t="shared" si="4"/>
        <v>438</v>
      </c>
      <c r="X18" s="101">
        <f t="shared" si="4"/>
        <v>561</v>
      </c>
    </row>
    <row r="19" spans="1:24" x14ac:dyDescent="0.35">
      <c r="A19" s="20" t="s">
        <v>271</v>
      </c>
      <c r="B19" s="102">
        <f t="shared" si="2"/>
        <v>3311</v>
      </c>
      <c r="C19" s="102">
        <f t="shared" si="1"/>
        <v>1489</v>
      </c>
      <c r="D19" s="102">
        <f t="shared" si="1"/>
        <v>1822</v>
      </c>
      <c r="E19" s="102"/>
      <c r="F19" s="102">
        <v>339</v>
      </c>
      <c r="G19" s="102">
        <v>174</v>
      </c>
      <c r="H19" s="102">
        <v>165</v>
      </c>
      <c r="I19" s="102"/>
      <c r="J19" s="102">
        <v>424</v>
      </c>
      <c r="K19" s="102">
        <v>187</v>
      </c>
      <c r="L19" s="102">
        <v>237</v>
      </c>
      <c r="M19" s="102"/>
      <c r="N19" s="102">
        <v>606</v>
      </c>
      <c r="O19" s="102">
        <v>256</v>
      </c>
      <c r="P19" s="102">
        <v>350</v>
      </c>
      <c r="Q19" s="102"/>
      <c r="R19" s="102">
        <v>943</v>
      </c>
      <c r="S19" s="102">
        <v>434</v>
      </c>
      <c r="T19" s="102">
        <v>509</v>
      </c>
      <c r="U19" s="102"/>
      <c r="V19" s="102">
        <v>999</v>
      </c>
      <c r="W19" s="102">
        <v>438</v>
      </c>
      <c r="X19" s="102">
        <v>561</v>
      </c>
    </row>
    <row r="20" spans="1:24" x14ac:dyDescent="0.35">
      <c r="A20" s="20" t="s">
        <v>272</v>
      </c>
      <c r="B20" s="102" t="s">
        <v>276</v>
      </c>
      <c r="C20" s="102" t="s">
        <v>276</v>
      </c>
      <c r="D20" s="102" t="s">
        <v>276</v>
      </c>
      <c r="E20" s="102"/>
      <c r="F20" s="102" t="s">
        <v>276</v>
      </c>
      <c r="G20" s="102" t="s">
        <v>276</v>
      </c>
      <c r="H20" s="102" t="s">
        <v>276</v>
      </c>
      <c r="I20" s="102"/>
      <c r="J20" s="102" t="s">
        <v>276</v>
      </c>
      <c r="K20" s="102" t="s">
        <v>276</v>
      </c>
      <c r="L20" s="102" t="s">
        <v>276</v>
      </c>
      <c r="M20" s="102"/>
      <c r="N20" s="102" t="s">
        <v>276</v>
      </c>
      <c r="O20" s="102" t="s">
        <v>276</v>
      </c>
      <c r="P20" s="102" t="s">
        <v>276</v>
      </c>
      <c r="Q20" s="102"/>
      <c r="R20" s="102" t="s">
        <v>276</v>
      </c>
      <c r="S20" s="102" t="s">
        <v>276</v>
      </c>
      <c r="T20" s="102" t="s">
        <v>276</v>
      </c>
      <c r="U20" s="102"/>
      <c r="V20" s="102" t="s">
        <v>276</v>
      </c>
      <c r="W20" s="102" t="s">
        <v>276</v>
      </c>
      <c r="X20" s="102" t="s">
        <v>276</v>
      </c>
    </row>
    <row r="21" spans="1:24" x14ac:dyDescent="0.35">
      <c r="A21" s="20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</row>
    <row r="22" spans="1:24" x14ac:dyDescent="0.35">
      <c r="A22" s="199" t="s">
        <v>237</v>
      </c>
      <c r="B22" s="198"/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</row>
    <row r="23" spans="1:24" x14ac:dyDescent="0.35">
      <c r="A23" s="18" t="s">
        <v>232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</row>
    <row r="24" spans="1:24" s="22" customFormat="1" x14ac:dyDescent="0.35">
      <c r="A24" s="19" t="s">
        <v>214</v>
      </c>
      <c r="B24" s="75">
        <v>76.220262149910383</v>
      </c>
      <c r="C24" s="75">
        <v>72.090808064772176</v>
      </c>
      <c r="D24" s="75">
        <v>79.50059902894256</v>
      </c>
      <c r="E24" s="75"/>
      <c r="F24" s="75">
        <v>69.237947122861584</v>
      </c>
      <c r="G24" s="75">
        <v>64.248704663212436</v>
      </c>
      <c r="H24" s="75">
        <v>73.847995212447643</v>
      </c>
      <c r="I24" s="75"/>
      <c r="J24" s="75">
        <v>71.796116504854368</v>
      </c>
      <c r="K24" s="75">
        <v>67.583603020496213</v>
      </c>
      <c r="L24" s="75">
        <v>75.242718446601941</v>
      </c>
      <c r="M24" s="75"/>
      <c r="N24" s="75">
        <v>77.870991797166283</v>
      </c>
      <c r="O24" s="75">
        <v>73.106382978723403</v>
      </c>
      <c r="P24" s="75">
        <v>81.585932315859324</v>
      </c>
      <c r="Q24" s="75"/>
      <c r="R24" s="75">
        <v>70.422009212000503</v>
      </c>
      <c r="S24" s="75">
        <v>67.65432098765433</v>
      </c>
      <c r="T24" s="75">
        <v>72.721057429352783</v>
      </c>
      <c r="U24" s="75"/>
      <c r="V24" s="75">
        <v>86.368932038834956</v>
      </c>
      <c r="W24" s="75">
        <v>82.776911076443056</v>
      </c>
      <c r="X24" s="75">
        <v>88.915929203539818</v>
      </c>
    </row>
    <row r="25" spans="1:24" x14ac:dyDescent="0.35">
      <c r="A25" s="20" t="s">
        <v>271</v>
      </c>
      <c r="B25" s="63">
        <v>76.181901634713839</v>
      </c>
      <c r="C25" s="63">
        <v>71.963141025641036</v>
      </c>
      <c r="D25" s="63">
        <v>79.505144227734647</v>
      </c>
      <c r="E25" s="63"/>
      <c r="F25" s="63">
        <v>69.022934338674204</v>
      </c>
      <c r="G25" s="63">
        <v>63.714474553866495</v>
      </c>
      <c r="H25" s="63">
        <v>73.832335329341319</v>
      </c>
      <c r="I25" s="63"/>
      <c r="J25" s="63">
        <v>71.79173796137863</v>
      </c>
      <c r="K25" s="63">
        <v>67.487684729064028</v>
      </c>
      <c r="L25" s="63">
        <v>75.265017667844518</v>
      </c>
      <c r="M25" s="63"/>
      <c r="N25" s="63">
        <v>77.80071307937699</v>
      </c>
      <c r="O25" s="63">
        <v>72.864538395168239</v>
      </c>
      <c r="P25" s="63">
        <v>81.600797077382921</v>
      </c>
      <c r="Q25" s="63"/>
      <c r="R25" s="63">
        <v>70.398103082490948</v>
      </c>
      <c r="S25" s="63">
        <v>67.585446527012124</v>
      </c>
      <c r="T25" s="63">
        <v>72.725199543899649</v>
      </c>
      <c r="U25" s="63"/>
      <c r="V25" s="63">
        <v>86.363046581030233</v>
      </c>
      <c r="W25" s="63">
        <v>82.748904195366308</v>
      </c>
      <c r="X25" s="63">
        <v>88.920895191668521</v>
      </c>
    </row>
    <row r="26" spans="1:24" x14ac:dyDescent="0.35">
      <c r="A26" s="20" t="s">
        <v>272</v>
      </c>
      <c r="B26" s="63">
        <v>84.328358208955223</v>
      </c>
      <c r="C26" s="63">
        <v>85.593220338983059</v>
      </c>
      <c r="D26" s="63">
        <v>75</v>
      </c>
      <c r="E26" s="63"/>
      <c r="F26" s="63">
        <v>90.625</v>
      </c>
      <c r="G26" s="63">
        <v>90.322580645161281</v>
      </c>
      <c r="H26" s="63">
        <v>100</v>
      </c>
      <c r="I26" s="63"/>
      <c r="J26" s="63">
        <v>72.41379310344827</v>
      </c>
      <c r="K26" s="63">
        <v>74.074074074074076</v>
      </c>
      <c r="L26" s="63">
        <v>50</v>
      </c>
      <c r="M26" s="63"/>
      <c r="N26" s="63">
        <v>88.571428571428569</v>
      </c>
      <c r="O26" s="63">
        <v>90.625</v>
      </c>
      <c r="P26" s="63">
        <v>66.666666666666657</v>
      </c>
      <c r="Q26" s="63"/>
      <c r="R26" s="63">
        <v>80</v>
      </c>
      <c r="S26" s="63">
        <v>82.35294117647058</v>
      </c>
      <c r="T26" s="63">
        <v>66.666666666666657</v>
      </c>
      <c r="U26" s="63"/>
      <c r="V26" s="63">
        <v>88.888888888888886</v>
      </c>
      <c r="W26" s="63">
        <v>90.909090909090907</v>
      </c>
      <c r="X26" s="63">
        <v>85.714285714285708</v>
      </c>
    </row>
    <row r="27" spans="1:24" x14ac:dyDescent="0.35">
      <c r="A27" s="18" t="s">
        <v>274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</row>
    <row r="28" spans="1:24" s="22" customFormat="1" x14ac:dyDescent="0.35">
      <c r="A28" s="19" t="s">
        <v>214</v>
      </c>
      <c r="B28" s="75">
        <v>76.097217621729058</v>
      </c>
      <c r="C28" s="75">
        <v>71.903409090909093</v>
      </c>
      <c r="D28" s="75">
        <v>79.355503237198349</v>
      </c>
      <c r="E28" s="75"/>
      <c r="F28" s="75">
        <v>69.070278184480244</v>
      </c>
      <c r="G28" s="75">
        <v>64.056382145653885</v>
      </c>
      <c r="H28" s="75">
        <v>73.470790378006882</v>
      </c>
      <c r="I28" s="75"/>
      <c r="J28" s="75">
        <v>71.380281690140848</v>
      </c>
      <c r="K28" s="75">
        <v>67.297979797979806</v>
      </c>
      <c r="L28" s="75">
        <v>74.669379450661239</v>
      </c>
      <c r="M28" s="75"/>
      <c r="N28" s="75">
        <v>77.952412137087961</v>
      </c>
      <c r="O28" s="75">
        <v>73.504273504273513</v>
      </c>
      <c r="P28" s="75">
        <v>81.365740740740748</v>
      </c>
      <c r="Q28" s="75"/>
      <c r="R28" s="75">
        <v>69.692489651094021</v>
      </c>
      <c r="S28" s="75">
        <v>66.820124958895093</v>
      </c>
      <c r="T28" s="75">
        <v>72.03867848509266</v>
      </c>
      <c r="U28" s="75"/>
      <c r="V28" s="75">
        <v>86.94252873563218</v>
      </c>
      <c r="W28" s="75">
        <v>82.989883851629827</v>
      </c>
      <c r="X28" s="75">
        <v>89.678423236514533</v>
      </c>
    </row>
    <row r="29" spans="1:24" x14ac:dyDescent="0.35">
      <c r="A29" s="20" t="s">
        <v>271</v>
      </c>
      <c r="B29" s="63">
        <v>76.051294862186694</v>
      </c>
      <c r="C29" s="63">
        <v>71.74870714422525</v>
      </c>
      <c r="D29" s="63">
        <v>79.360636417206834</v>
      </c>
      <c r="E29" s="63"/>
      <c r="F29" s="63">
        <v>68.814814814814824</v>
      </c>
      <c r="G29" s="63">
        <v>63.402889245585868</v>
      </c>
      <c r="H29" s="63">
        <v>73.452544704264099</v>
      </c>
      <c r="I29" s="63"/>
      <c r="J29" s="63">
        <v>71.37176938369781</v>
      </c>
      <c r="K29" s="63">
        <v>67.18047527296082</v>
      </c>
      <c r="L29" s="63">
        <v>74.694501018329944</v>
      </c>
      <c r="M29" s="63"/>
      <c r="N29" s="63">
        <v>77.87065552133744</v>
      </c>
      <c r="O29" s="63">
        <v>73.224322943280526</v>
      </c>
      <c r="P29" s="63">
        <v>81.382773271533409</v>
      </c>
      <c r="Q29" s="63"/>
      <c r="R29" s="63">
        <v>69.661921708185048</v>
      </c>
      <c r="S29" s="63">
        <v>66.732804232804227</v>
      </c>
      <c r="T29" s="63">
        <v>72.043010752688176</v>
      </c>
      <c r="U29" s="63"/>
      <c r="V29" s="63">
        <v>86.93714461349316</v>
      </c>
      <c r="W29" s="63">
        <v>82.957110609480807</v>
      </c>
      <c r="X29" s="63">
        <v>89.685632631852428</v>
      </c>
    </row>
    <row r="30" spans="1:24" x14ac:dyDescent="0.35">
      <c r="A30" s="20" t="s">
        <v>272</v>
      </c>
      <c r="B30" s="63">
        <v>84.328358208955223</v>
      </c>
      <c r="C30" s="63">
        <v>85.593220338983059</v>
      </c>
      <c r="D30" s="63">
        <v>75</v>
      </c>
      <c r="E30" s="63"/>
      <c r="F30" s="63">
        <v>90.625</v>
      </c>
      <c r="G30" s="63">
        <v>90.322580645161281</v>
      </c>
      <c r="H30" s="63">
        <v>100</v>
      </c>
      <c r="I30" s="63"/>
      <c r="J30" s="63">
        <v>72.41379310344827</v>
      </c>
      <c r="K30" s="63">
        <v>74.074074074074076</v>
      </c>
      <c r="L30" s="63">
        <v>50</v>
      </c>
      <c r="M30" s="63"/>
      <c r="N30" s="63">
        <v>88.571428571428569</v>
      </c>
      <c r="O30" s="63">
        <v>90.625</v>
      </c>
      <c r="P30" s="63">
        <v>66.666666666666657</v>
      </c>
      <c r="Q30" s="63"/>
      <c r="R30" s="63">
        <v>80</v>
      </c>
      <c r="S30" s="63">
        <v>82.35294117647058</v>
      </c>
      <c r="T30" s="63">
        <v>66.666666666666657</v>
      </c>
      <c r="U30" s="63"/>
      <c r="V30" s="63">
        <v>88.888888888888886</v>
      </c>
      <c r="W30" s="63">
        <v>90.909090909090907</v>
      </c>
      <c r="X30" s="63">
        <v>85.714285714285708</v>
      </c>
    </row>
    <row r="31" spans="1:24" x14ac:dyDescent="0.35">
      <c r="A31" s="18" t="s">
        <v>275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</row>
    <row r="32" spans="1:24" s="22" customFormat="1" x14ac:dyDescent="0.35">
      <c r="A32" s="21" t="s">
        <v>214</v>
      </c>
      <c r="B32" s="75">
        <v>76.910569105691067</v>
      </c>
      <c r="C32" s="75">
        <v>73.061825318940137</v>
      </c>
      <c r="D32" s="75">
        <v>80.370533745037491</v>
      </c>
      <c r="E32" s="75"/>
      <c r="F32" s="75">
        <v>70.186335403726702</v>
      </c>
      <c r="G32" s="75">
        <v>65.168539325842701</v>
      </c>
      <c r="H32" s="75">
        <v>76.388888888888886</v>
      </c>
      <c r="I32" s="75"/>
      <c r="J32" s="75">
        <v>74.385964912280699</v>
      </c>
      <c r="K32" s="75">
        <v>69.259259259259252</v>
      </c>
      <c r="L32" s="75">
        <v>79</v>
      </c>
      <c r="M32" s="75"/>
      <c r="N32" s="75">
        <v>77.394636015325673</v>
      </c>
      <c r="O32" s="75">
        <v>70.91412742382272</v>
      </c>
      <c r="P32" s="75">
        <v>82.938388625592424</v>
      </c>
      <c r="Q32" s="75"/>
      <c r="R32" s="75">
        <v>74.310480693459411</v>
      </c>
      <c r="S32" s="75">
        <v>71.854304635761594</v>
      </c>
      <c r="T32" s="75">
        <v>76.541353383458642</v>
      </c>
      <c r="U32" s="75"/>
      <c r="V32" s="75">
        <v>83.25</v>
      </c>
      <c r="W32" s="75">
        <v>81.71641791044776</v>
      </c>
      <c r="X32" s="75">
        <v>84.48795180722891</v>
      </c>
    </row>
    <row r="33" spans="1:24" x14ac:dyDescent="0.35">
      <c r="A33" s="20" t="s">
        <v>271</v>
      </c>
      <c r="B33" s="63">
        <v>76.910569105691067</v>
      </c>
      <c r="C33" s="63">
        <v>73.061825318940137</v>
      </c>
      <c r="D33" s="63">
        <v>80.370533745037491</v>
      </c>
      <c r="E33" s="63"/>
      <c r="F33" s="63">
        <v>70.186335403726702</v>
      </c>
      <c r="G33" s="63">
        <v>65.168539325842701</v>
      </c>
      <c r="H33" s="63">
        <v>76.388888888888886</v>
      </c>
      <c r="I33" s="63"/>
      <c r="J33" s="63">
        <v>74.385964912280699</v>
      </c>
      <c r="K33" s="63">
        <v>69.259259259259252</v>
      </c>
      <c r="L33" s="63">
        <v>79</v>
      </c>
      <c r="M33" s="63"/>
      <c r="N33" s="63">
        <v>77.394636015325673</v>
      </c>
      <c r="O33" s="63">
        <v>70.91412742382272</v>
      </c>
      <c r="P33" s="63">
        <v>82.938388625592424</v>
      </c>
      <c r="Q33" s="63"/>
      <c r="R33" s="63">
        <v>74.310480693459411</v>
      </c>
      <c r="S33" s="63">
        <v>71.854304635761594</v>
      </c>
      <c r="T33" s="63">
        <v>76.541353383458642</v>
      </c>
      <c r="U33" s="63"/>
      <c r="V33" s="63">
        <v>83.25</v>
      </c>
      <c r="W33" s="63">
        <v>81.71641791044776</v>
      </c>
      <c r="X33" s="63">
        <v>84.48795180722891</v>
      </c>
    </row>
    <row r="34" spans="1:24" ht="15" thickBot="1" x14ac:dyDescent="0.4">
      <c r="A34" s="60" t="s">
        <v>272</v>
      </c>
      <c r="B34" s="64" t="s">
        <v>276</v>
      </c>
      <c r="C34" s="64" t="s">
        <v>276</v>
      </c>
      <c r="D34" s="64" t="s">
        <v>276</v>
      </c>
      <c r="E34" s="64"/>
      <c r="F34" s="64" t="s">
        <v>276</v>
      </c>
      <c r="G34" s="64" t="s">
        <v>276</v>
      </c>
      <c r="H34" s="64" t="s">
        <v>276</v>
      </c>
      <c r="I34" s="64"/>
      <c r="J34" s="64" t="s">
        <v>276</v>
      </c>
      <c r="K34" s="64" t="s">
        <v>276</v>
      </c>
      <c r="L34" s="64" t="s">
        <v>276</v>
      </c>
      <c r="M34" s="64"/>
      <c r="N34" s="64" t="s">
        <v>276</v>
      </c>
      <c r="O34" s="64" t="s">
        <v>276</v>
      </c>
      <c r="P34" s="64" t="s">
        <v>276</v>
      </c>
      <c r="Q34" s="64"/>
      <c r="R34" s="64" t="s">
        <v>276</v>
      </c>
      <c r="S34" s="64" t="s">
        <v>276</v>
      </c>
      <c r="T34" s="64" t="s">
        <v>276</v>
      </c>
      <c r="U34" s="64"/>
      <c r="V34" s="64" t="s">
        <v>276</v>
      </c>
      <c r="W34" s="64" t="s">
        <v>276</v>
      </c>
      <c r="X34" s="64" t="s">
        <v>276</v>
      </c>
    </row>
    <row r="35" spans="1:24" x14ac:dyDescent="0.35">
      <c r="A35" s="113" t="s">
        <v>341</v>
      </c>
    </row>
  </sheetData>
  <mergeCells count="12">
    <mergeCell ref="R6:T6"/>
    <mergeCell ref="V6:X6"/>
    <mergeCell ref="A1:X1"/>
    <mergeCell ref="A2:X2"/>
    <mergeCell ref="Z2:Z3"/>
    <mergeCell ref="A3:X3"/>
    <mergeCell ref="A4:X4"/>
    <mergeCell ref="A6:A7"/>
    <mergeCell ref="B6:D6"/>
    <mergeCell ref="F6:H6"/>
    <mergeCell ref="J6:L6"/>
    <mergeCell ref="N6:P6"/>
  </mergeCells>
  <hyperlinks>
    <hyperlink ref="Z2" location="INDICE!A1" display="INDICE" xr:uid="{F7BFC51E-5C4C-41C4-B5BB-E38DB3D01C3B}"/>
    <hyperlink ref="Z2:Z3" location="CONTENIDO!A1" display="Contenido" xr:uid="{F7F6DD24-D44E-42B2-97DF-995FD7CB081F}"/>
  </hyperlinks>
  <pageMargins left="0.7" right="0.7" top="0.75" bottom="0.75" header="0.3" footer="0.3"/>
  <pageSetup paperSize="9" scale="73" orientation="landscape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B4EB3-0271-479A-A6A3-8E4BA75B72A6}">
  <sheetPr>
    <tabColor rgb="FFF2DAB1"/>
    <pageSetUpPr fitToPage="1"/>
  </sheetPr>
  <dimension ref="A1:Z35"/>
  <sheetViews>
    <sheetView showGridLines="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A8" sqref="A8:XFD8"/>
    </sheetView>
  </sheetViews>
  <sheetFormatPr baseColWidth="10" defaultColWidth="11.453125" defaultRowHeight="14.5" x14ac:dyDescent="0.35"/>
  <cols>
    <col min="1" max="1" width="18.54296875" customWidth="1"/>
    <col min="2" max="4" width="8.453125" customWidth="1"/>
    <col min="5" max="5" width="1.1796875" customWidth="1"/>
    <col min="6" max="8" width="8.453125" customWidth="1"/>
    <col min="9" max="9" width="1.1796875" customWidth="1"/>
    <col min="10" max="12" width="8.453125" customWidth="1"/>
    <col min="13" max="13" width="1.54296875" customWidth="1"/>
    <col min="14" max="16" width="8.453125" customWidth="1"/>
    <col min="17" max="17" width="1.54296875" customWidth="1"/>
    <col min="18" max="20" width="8.453125" customWidth="1"/>
    <col min="21" max="21" width="1.81640625" customWidth="1"/>
    <col min="22" max="24" width="8.453125" customWidth="1"/>
  </cols>
  <sheetData>
    <row r="1" spans="1:26" x14ac:dyDescent="0.35">
      <c r="A1" s="230" t="s">
        <v>380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131"/>
      <c r="Z1" s="36"/>
    </row>
    <row r="2" spans="1:26" ht="14.5" customHeight="1" x14ac:dyDescent="0.35">
      <c r="A2" s="231" t="s">
        <v>381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131"/>
      <c r="Z2" s="222" t="s">
        <v>1</v>
      </c>
    </row>
    <row r="3" spans="1:26" ht="14.5" customHeight="1" x14ac:dyDescent="0.35">
      <c r="A3" s="230" t="s">
        <v>378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131"/>
      <c r="Z3" s="222"/>
    </row>
    <row r="4" spans="1:26" x14ac:dyDescent="0.35">
      <c r="A4" s="231" t="s">
        <v>379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36"/>
      <c r="Z4" s="36"/>
    </row>
    <row r="5" spans="1:26" x14ac:dyDescent="0.35">
      <c r="A5" s="13"/>
      <c r="B5" s="14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36"/>
      <c r="Z5" s="36"/>
    </row>
    <row r="6" spans="1:26" x14ac:dyDescent="0.35">
      <c r="A6" s="232" t="s">
        <v>268</v>
      </c>
      <c r="B6" s="229" t="s">
        <v>214</v>
      </c>
      <c r="C6" s="229"/>
      <c r="D6" s="229"/>
      <c r="E6" s="16"/>
      <c r="F6" s="229" t="s">
        <v>242</v>
      </c>
      <c r="G6" s="229"/>
      <c r="H6" s="229"/>
      <c r="I6" s="16"/>
      <c r="J6" s="229" t="s">
        <v>243</v>
      </c>
      <c r="K6" s="229"/>
      <c r="L6" s="229"/>
      <c r="M6" s="16"/>
      <c r="N6" s="229" t="s">
        <v>244</v>
      </c>
      <c r="O6" s="229"/>
      <c r="P6" s="229"/>
      <c r="Q6" s="16"/>
      <c r="R6" s="229" t="s">
        <v>246</v>
      </c>
      <c r="S6" s="229"/>
      <c r="T6" s="229"/>
      <c r="U6" s="16"/>
      <c r="V6" s="229" t="s">
        <v>247</v>
      </c>
      <c r="W6" s="229"/>
      <c r="X6" s="229"/>
      <c r="Y6" s="36"/>
      <c r="Z6" s="36"/>
    </row>
    <row r="7" spans="1:26" x14ac:dyDescent="0.35">
      <c r="A7" s="232"/>
      <c r="B7" s="17" t="s">
        <v>214</v>
      </c>
      <c r="C7" s="17" t="s">
        <v>269</v>
      </c>
      <c r="D7" s="17" t="s">
        <v>270</v>
      </c>
      <c r="E7" s="16"/>
      <c r="F7" s="17" t="s">
        <v>214</v>
      </c>
      <c r="G7" s="17" t="s">
        <v>269</v>
      </c>
      <c r="H7" s="17" t="s">
        <v>270</v>
      </c>
      <c r="I7" s="16"/>
      <c r="J7" s="17" t="s">
        <v>214</v>
      </c>
      <c r="K7" s="17" t="s">
        <v>269</v>
      </c>
      <c r="L7" s="17" t="s">
        <v>270</v>
      </c>
      <c r="M7" s="16"/>
      <c r="N7" s="17" t="s">
        <v>214</v>
      </c>
      <c r="O7" s="17" t="s">
        <v>269</v>
      </c>
      <c r="P7" s="17" t="s">
        <v>270</v>
      </c>
      <c r="Q7" s="16"/>
      <c r="R7" s="17" t="s">
        <v>214</v>
      </c>
      <c r="S7" s="17" t="s">
        <v>269</v>
      </c>
      <c r="T7" s="17" t="s">
        <v>270</v>
      </c>
      <c r="U7" s="16"/>
      <c r="V7" s="17" t="s">
        <v>214</v>
      </c>
      <c r="W7" s="17" t="s">
        <v>269</v>
      </c>
      <c r="X7" s="17" t="s">
        <v>270</v>
      </c>
      <c r="Y7" s="36"/>
      <c r="Z7" s="36"/>
    </row>
    <row r="8" spans="1:26" x14ac:dyDescent="0.35">
      <c r="A8" s="199" t="s">
        <v>231</v>
      </c>
      <c r="B8" s="198"/>
      <c r="C8" s="198"/>
      <c r="D8" s="198"/>
      <c r="E8" s="198"/>
      <c r="F8" s="198"/>
      <c r="G8" s="198"/>
      <c r="H8" s="198"/>
      <c r="I8" s="198"/>
      <c r="J8" s="198"/>
      <c r="K8" s="198"/>
      <c r="L8" s="198"/>
      <c r="M8" s="198"/>
      <c r="N8" s="198"/>
      <c r="O8" s="198"/>
      <c r="P8" s="198"/>
      <c r="Q8" s="198"/>
      <c r="R8" s="198"/>
      <c r="S8" s="198"/>
      <c r="T8" s="198"/>
      <c r="U8" s="198"/>
      <c r="V8" s="198"/>
      <c r="W8" s="198"/>
      <c r="X8" s="198"/>
    </row>
    <row r="9" spans="1:26" x14ac:dyDescent="0.35">
      <c r="A9" s="18" t="s">
        <v>232</v>
      </c>
      <c r="B9" s="65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</row>
    <row r="10" spans="1:26" s="22" customFormat="1" x14ac:dyDescent="0.35">
      <c r="A10" s="19" t="s">
        <v>214</v>
      </c>
      <c r="B10" s="101">
        <f>SUM(B11:B12)</f>
        <v>6767</v>
      </c>
      <c r="C10" s="101">
        <f t="shared" ref="C10:X10" si="0">SUM(C11:C12)</f>
        <v>3516</v>
      </c>
      <c r="D10" s="101">
        <f t="shared" si="0"/>
        <v>3251</v>
      </c>
      <c r="E10" s="101"/>
      <c r="F10" s="101">
        <f t="shared" si="0"/>
        <v>989</v>
      </c>
      <c r="G10" s="101">
        <f t="shared" si="0"/>
        <v>552</v>
      </c>
      <c r="H10" s="101">
        <f t="shared" si="0"/>
        <v>437</v>
      </c>
      <c r="I10" s="101"/>
      <c r="J10" s="101">
        <f t="shared" si="0"/>
        <v>1162</v>
      </c>
      <c r="K10" s="101">
        <f t="shared" si="0"/>
        <v>601</v>
      </c>
      <c r="L10" s="101">
        <f t="shared" si="0"/>
        <v>561</v>
      </c>
      <c r="M10" s="101"/>
      <c r="N10" s="101">
        <f t="shared" si="0"/>
        <v>1187</v>
      </c>
      <c r="O10" s="101">
        <f t="shared" si="0"/>
        <v>632</v>
      </c>
      <c r="P10" s="101">
        <f t="shared" si="0"/>
        <v>555</v>
      </c>
      <c r="Q10" s="101"/>
      <c r="R10" s="101">
        <f t="shared" si="0"/>
        <v>2376</v>
      </c>
      <c r="S10" s="101">
        <f t="shared" si="0"/>
        <v>1179</v>
      </c>
      <c r="T10" s="101">
        <f t="shared" si="0"/>
        <v>1197</v>
      </c>
      <c r="U10" s="101"/>
      <c r="V10" s="101">
        <f t="shared" si="0"/>
        <v>1053</v>
      </c>
      <c r="W10" s="101">
        <f t="shared" si="0"/>
        <v>552</v>
      </c>
      <c r="X10" s="101">
        <f t="shared" si="0"/>
        <v>501</v>
      </c>
    </row>
    <row r="11" spans="1:26" x14ac:dyDescent="0.35">
      <c r="A11" s="20" t="s">
        <v>271</v>
      </c>
      <c r="B11" s="102">
        <f>+F11+J11+N11+R11+V11</f>
        <v>6746</v>
      </c>
      <c r="C11" s="102">
        <f t="shared" ref="C11:D19" si="1">+G11+K11+O11+S11+W11</f>
        <v>3499</v>
      </c>
      <c r="D11" s="102">
        <f t="shared" si="1"/>
        <v>3247</v>
      </c>
      <c r="E11" s="102"/>
      <c r="F11" s="102">
        <v>986</v>
      </c>
      <c r="G11" s="102">
        <v>549</v>
      </c>
      <c r="H11" s="102">
        <v>437</v>
      </c>
      <c r="I11" s="102"/>
      <c r="J11" s="102">
        <v>1154</v>
      </c>
      <c r="K11" s="102">
        <v>594</v>
      </c>
      <c r="L11" s="102">
        <v>560</v>
      </c>
      <c r="M11" s="102"/>
      <c r="N11" s="102">
        <v>1183</v>
      </c>
      <c r="O11" s="102">
        <v>629</v>
      </c>
      <c r="P11" s="102">
        <v>554</v>
      </c>
      <c r="Q11" s="102"/>
      <c r="R11" s="102">
        <v>2372</v>
      </c>
      <c r="S11" s="102">
        <v>1176</v>
      </c>
      <c r="T11" s="102">
        <v>1196</v>
      </c>
      <c r="U11" s="102"/>
      <c r="V11" s="102">
        <v>1051</v>
      </c>
      <c r="W11" s="102">
        <v>551</v>
      </c>
      <c r="X11" s="102">
        <v>500</v>
      </c>
    </row>
    <row r="12" spans="1:26" x14ac:dyDescent="0.35">
      <c r="A12" s="20" t="s">
        <v>272</v>
      </c>
      <c r="B12" s="102">
        <f t="shared" ref="B12:B19" si="2">+F12+J12+N12+R12+V12</f>
        <v>21</v>
      </c>
      <c r="C12" s="102">
        <f t="shared" si="1"/>
        <v>17</v>
      </c>
      <c r="D12" s="102">
        <f>+L12+P12+T12+X12</f>
        <v>4</v>
      </c>
      <c r="E12" s="102"/>
      <c r="F12" s="102">
        <v>3</v>
      </c>
      <c r="G12" s="102">
        <v>3</v>
      </c>
      <c r="H12" s="102" t="s">
        <v>276</v>
      </c>
      <c r="I12" s="102"/>
      <c r="J12" s="102">
        <v>8</v>
      </c>
      <c r="K12" s="102">
        <v>7</v>
      </c>
      <c r="L12" s="102">
        <v>1</v>
      </c>
      <c r="M12" s="102"/>
      <c r="N12" s="102">
        <v>4</v>
      </c>
      <c r="O12" s="102">
        <v>3</v>
      </c>
      <c r="P12" s="102">
        <v>1</v>
      </c>
      <c r="Q12" s="102"/>
      <c r="R12" s="102">
        <v>4</v>
      </c>
      <c r="S12" s="102">
        <v>3</v>
      </c>
      <c r="T12" s="102">
        <v>1</v>
      </c>
      <c r="U12" s="102"/>
      <c r="V12" s="102">
        <v>2</v>
      </c>
      <c r="W12" s="102">
        <v>1</v>
      </c>
      <c r="X12" s="102">
        <v>1</v>
      </c>
    </row>
    <row r="13" spans="1:26" x14ac:dyDescent="0.35">
      <c r="A13" s="18" t="s">
        <v>274</v>
      </c>
      <c r="B13" s="102"/>
      <c r="C13" s="102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102"/>
      <c r="S13" s="102"/>
      <c r="T13" s="102"/>
      <c r="U13" s="102"/>
      <c r="V13" s="102"/>
      <c r="W13" s="102"/>
      <c r="X13" s="102"/>
    </row>
    <row r="14" spans="1:26" s="22" customFormat="1" x14ac:dyDescent="0.35">
      <c r="A14" s="19" t="s">
        <v>214</v>
      </c>
      <c r="B14" s="101">
        <f>SUM(B15:B16)</f>
        <v>5773</v>
      </c>
      <c r="C14" s="101">
        <f t="shared" ref="C14:X14" si="3">SUM(C15:C16)</f>
        <v>2967</v>
      </c>
      <c r="D14" s="101">
        <f t="shared" si="3"/>
        <v>2806</v>
      </c>
      <c r="E14" s="101"/>
      <c r="F14" s="101">
        <f t="shared" si="3"/>
        <v>845</v>
      </c>
      <c r="G14" s="101">
        <f t="shared" si="3"/>
        <v>459</v>
      </c>
      <c r="H14" s="101">
        <f t="shared" si="3"/>
        <v>386</v>
      </c>
      <c r="I14" s="101"/>
      <c r="J14" s="101">
        <f t="shared" si="3"/>
        <v>1016</v>
      </c>
      <c r="K14" s="101">
        <f t="shared" si="3"/>
        <v>518</v>
      </c>
      <c r="L14" s="101">
        <f t="shared" si="3"/>
        <v>498</v>
      </c>
      <c r="M14" s="101"/>
      <c r="N14" s="101">
        <f t="shared" si="3"/>
        <v>1010</v>
      </c>
      <c r="O14" s="101">
        <f t="shared" si="3"/>
        <v>527</v>
      </c>
      <c r="P14" s="101">
        <f t="shared" si="3"/>
        <v>483</v>
      </c>
      <c r="Q14" s="101"/>
      <c r="R14" s="101">
        <f t="shared" si="3"/>
        <v>2050</v>
      </c>
      <c r="S14" s="101">
        <f t="shared" si="3"/>
        <v>1009</v>
      </c>
      <c r="T14" s="101">
        <f t="shared" si="3"/>
        <v>1041</v>
      </c>
      <c r="U14" s="101"/>
      <c r="V14" s="101">
        <f t="shared" si="3"/>
        <v>852</v>
      </c>
      <c r="W14" s="101">
        <f t="shared" si="3"/>
        <v>454</v>
      </c>
      <c r="X14" s="101">
        <f t="shared" si="3"/>
        <v>398</v>
      </c>
    </row>
    <row r="15" spans="1:26" x14ac:dyDescent="0.35">
      <c r="A15" s="20" t="s">
        <v>271</v>
      </c>
      <c r="B15" s="102">
        <f t="shared" si="2"/>
        <v>5752</v>
      </c>
      <c r="C15" s="102">
        <f t="shared" si="1"/>
        <v>2950</v>
      </c>
      <c r="D15" s="102">
        <f t="shared" si="1"/>
        <v>2802</v>
      </c>
      <c r="E15" s="102"/>
      <c r="F15" s="102">
        <v>842</v>
      </c>
      <c r="G15" s="102">
        <v>456</v>
      </c>
      <c r="H15" s="102">
        <v>386</v>
      </c>
      <c r="I15" s="102"/>
      <c r="J15" s="102">
        <v>1008</v>
      </c>
      <c r="K15" s="102">
        <v>511</v>
      </c>
      <c r="L15" s="102">
        <v>497</v>
      </c>
      <c r="M15" s="102"/>
      <c r="N15" s="102">
        <v>1006</v>
      </c>
      <c r="O15" s="102">
        <v>524</v>
      </c>
      <c r="P15" s="102">
        <v>482</v>
      </c>
      <c r="Q15" s="102"/>
      <c r="R15" s="102">
        <v>2046</v>
      </c>
      <c r="S15" s="102">
        <v>1006</v>
      </c>
      <c r="T15" s="102">
        <v>1040</v>
      </c>
      <c r="U15" s="102"/>
      <c r="V15" s="102">
        <v>850</v>
      </c>
      <c r="W15" s="102">
        <v>453</v>
      </c>
      <c r="X15" s="102">
        <v>397</v>
      </c>
    </row>
    <row r="16" spans="1:26" x14ac:dyDescent="0.35">
      <c r="A16" s="20" t="s">
        <v>272</v>
      </c>
      <c r="B16" s="102">
        <f t="shared" si="2"/>
        <v>21</v>
      </c>
      <c r="C16" s="102">
        <f t="shared" si="1"/>
        <v>17</v>
      </c>
      <c r="D16" s="102">
        <f>+L16+P16+T16+X16</f>
        <v>4</v>
      </c>
      <c r="E16" s="102"/>
      <c r="F16" s="102">
        <v>3</v>
      </c>
      <c r="G16" s="102">
        <v>3</v>
      </c>
      <c r="H16" s="102" t="s">
        <v>276</v>
      </c>
      <c r="I16" s="102"/>
      <c r="J16" s="102">
        <v>8</v>
      </c>
      <c r="K16" s="102">
        <v>7</v>
      </c>
      <c r="L16" s="102">
        <v>1</v>
      </c>
      <c r="M16" s="102"/>
      <c r="N16" s="102">
        <v>4</v>
      </c>
      <c r="O16" s="102">
        <v>3</v>
      </c>
      <c r="P16" s="102">
        <v>1</v>
      </c>
      <c r="Q16" s="102"/>
      <c r="R16" s="102">
        <v>4</v>
      </c>
      <c r="S16" s="102">
        <v>3</v>
      </c>
      <c r="T16" s="102">
        <v>1</v>
      </c>
      <c r="U16" s="102"/>
      <c r="V16" s="102">
        <v>2</v>
      </c>
      <c r="W16" s="102">
        <v>1</v>
      </c>
      <c r="X16" s="102">
        <v>1</v>
      </c>
    </row>
    <row r="17" spans="1:24" x14ac:dyDescent="0.35">
      <c r="A17" s="133" t="s">
        <v>275</v>
      </c>
      <c r="B17" s="102"/>
      <c r="C17" s="102"/>
      <c r="D17" s="102"/>
      <c r="E17" s="102"/>
      <c r="F17" s="102"/>
      <c r="G17" s="102"/>
      <c r="H17" s="102"/>
      <c r="I17" s="102"/>
      <c r="J17" s="102"/>
      <c r="K17" s="102"/>
      <c r="L17" s="102"/>
      <c r="M17" s="102"/>
      <c r="N17" s="102"/>
      <c r="O17" s="102"/>
      <c r="P17" s="102"/>
      <c r="Q17" s="102"/>
      <c r="R17" s="102"/>
      <c r="S17" s="102"/>
      <c r="T17" s="102"/>
      <c r="U17" s="102"/>
      <c r="V17" s="102"/>
      <c r="W17" s="102"/>
      <c r="X17" s="102"/>
    </row>
    <row r="18" spans="1:24" s="22" customFormat="1" x14ac:dyDescent="0.35">
      <c r="A18" s="21" t="s">
        <v>214</v>
      </c>
      <c r="B18" s="101">
        <f>SUM(B19:B20)</f>
        <v>994</v>
      </c>
      <c r="C18" s="101">
        <f t="shared" ref="C18:X18" si="4">SUM(C19:C20)</f>
        <v>549</v>
      </c>
      <c r="D18" s="101">
        <f t="shared" si="4"/>
        <v>445</v>
      </c>
      <c r="E18" s="101"/>
      <c r="F18" s="101">
        <f t="shared" si="4"/>
        <v>144</v>
      </c>
      <c r="G18" s="101">
        <f t="shared" si="4"/>
        <v>93</v>
      </c>
      <c r="H18" s="101">
        <f t="shared" si="4"/>
        <v>51</v>
      </c>
      <c r="I18" s="101"/>
      <c r="J18" s="101">
        <f t="shared" si="4"/>
        <v>146</v>
      </c>
      <c r="K18" s="101">
        <f t="shared" si="4"/>
        <v>83</v>
      </c>
      <c r="L18" s="101">
        <f t="shared" si="4"/>
        <v>63</v>
      </c>
      <c r="M18" s="101"/>
      <c r="N18" s="101">
        <f t="shared" si="4"/>
        <v>177</v>
      </c>
      <c r="O18" s="101">
        <f t="shared" si="4"/>
        <v>105</v>
      </c>
      <c r="P18" s="101">
        <f t="shared" si="4"/>
        <v>72</v>
      </c>
      <c r="Q18" s="101"/>
      <c r="R18" s="101">
        <f t="shared" si="4"/>
        <v>326</v>
      </c>
      <c r="S18" s="101">
        <f t="shared" si="4"/>
        <v>170</v>
      </c>
      <c r="T18" s="101">
        <f t="shared" si="4"/>
        <v>156</v>
      </c>
      <c r="U18" s="101"/>
      <c r="V18" s="101">
        <f t="shared" si="4"/>
        <v>201</v>
      </c>
      <c r="W18" s="101">
        <f t="shared" si="4"/>
        <v>98</v>
      </c>
      <c r="X18" s="101">
        <f t="shared" si="4"/>
        <v>103</v>
      </c>
    </row>
    <row r="19" spans="1:24" x14ac:dyDescent="0.35">
      <c r="A19" s="20" t="s">
        <v>271</v>
      </c>
      <c r="B19" s="102">
        <f t="shared" si="2"/>
        <v>994</v>
      </c>
      <c r="C19" s="102">
        <f t="shared" si="1"/>
        <v>549</v>
      </c>
      <c r="D19" s="102">
        <f t="shared" si="1"/>
        <v>445</v>
      </c>
      <c r="E19" s="102"/>
      <c r="F19" s="102">
        <v>144</v>
      </c>
      <c r="G19" s="102">
        <v>93</v>
      </c>
      <c r="H19" s="102">
        <v>51</v>
      </c>
      <c r="I19" s="102"/>
      <c r="J19" s="102">
        <v>146</v>
      </c>
      <c r="K19" s="102">
        <v>83</v>
      </c>
      <c r="L19" s="102">
        <v>63</v>
      </c>
      <c r="M19" s="102"/>
      <c r="N19" s="102">
        <v>177</v>
      </c>
      <c r="O19" s="102">
        <v>105</v>
      </c>
      <c r="P19" s="102">
        <v>72</v>
      </c>
      <c r="Q19" s="102"/>
      <c r="R19" s="102">
        <v>326</v>
      </c>
      <c r="S19" s="102">
        <v>170</v>
      </c>
      <c r="T19" s="102">
        <v>156</v>
      </c>
      <c r="U19" s="102"/>
      <c r="V19" s="102">
        <v>201</v>
      </c>
      <c r="W19" s="102">
        <v>98</v>
      </c>
      <c r="X19" s="102">
        <v>103</v>
      </c>
    </row>
    <row r="20" spans="1:24" x14ac:dyDescent="0.35">
      <c r="A20" s="20" t="s">
        <v>272</v>
      </c>
      <c r="B20" s="102" t="s">
        <v>276</v>
      </c>
      <c r="C20" s="102" t="s">
        <v>276</v>
      </c>
      <c r="D20" s="102" t="s">
        <v>276</v>
      </c>
      <c r="E20" s="102"/>
      <c r="F20" s="102" t="s">
        <v>276</v>
      </c>
      <c r="G20" s="102" t="s">
        <v>276</v>
      </c>
      <c r="H20" s="102" t="s">
        <v>276</v>
      </c>
      <c r="I20" s="102"/>
      <c r="J20" s="102" t="s">
        <v>276</v>
      </c>
      <c r="K20" s="102" t="s">
        <v>276</v>
      </c>
      <c r="L20" s="102" t="s">
        <v>276</v>
      </c>
      <c r="M20" s="102"/>
      <c r="N20" s="102" t="s">
        <v>276</v>
      </c>
      <c r="O20" s="102" t="s">
        <v>276</v>
      </c>
      <c r="P20" s="102" t="s">
        <v>276</v>
      </c>
      <c r="Q20" s="102"/>
      <c r="R20" s="102" t="s">
        <v>276</v>
      </c>
      <c r="S20" s="102" t="s">
        <v>276</v>
      </c>
      <c r="T20" s="102" t="s">
        <v>276</v>
      </c>
      <c r="U20" s="102"/>
      <c r="V20" s="102" t="s">
        <v>276</v>
      </c>
      <c r="W20" s="102" t="s">
        <v>276</v>
      </c>
      <c r="X20" s="102" t="s">
        <v>276</v>
      </c>
    </row>
    <row r="21" spans="1:24" x14ac:dyDescent="0.35">
      <c r="A21" s="20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</row>
    <row r="22" spans="1:24" x14ac:dyDescent="0.35">
      <c r="A22" s="199" t="s">
        <v>237</v>
      </c>
      <c r="B22" s="198"/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</row>
    <row r="23" spans="1:24" x14ac:dyDescent="0.35">
      <c r="A23" s="18" t="s">
        <v>232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</row>
    <row r="24" spans="1:24" s="22" customFormat="1" x14ac:dyDescent="0.35">
      <c r="A24" s="19" t="s">
        <v>214</v>
      </c>
      <c r="B24" s="75">
        <v>23.779737850089607</v>
      </c>
      <c r="C24" s="75">
        <v>27.909191935227813</v>
      </c>
      <c r="D24" s="75">
        <v>20.499400971057444</v>
      </c>
      <c r="E24" s="75"/>
      <c r="F24" s="75">
        <v>30.762052877138412</v>
      </c>
      <c r="G24" s="75">
        <v>35.751295336787564</v>
      </c>
      <c r="H24" s="75">
        <v>26.152004787552364</v>
      </c>
      <c r="I24" s="75"/>
      <c r="J24" s="75">
        <v>28.203883495145632</v>
      </c>
      <c r="K24" s="75">
        <v>32.416396979503773</v>
      </c>
      <c r="L24" s="75">
        <v>24.757281553398059</v>
      </c>
      <c r="M24" s="75"/>
      <c r="N24" s="75">
        <v>22.129008202833706</v>
      </c>
      <c r="O24" s="75">
        <v>26.893617021276594</v>
      </c>
      <c r="P24" s="75">
        <v>18.414067684140679</v>
      </c>
      <c r="Q24" s="75"/>
      <c r="R24" s="75">
        <v>29.577990787999504</v>
      </c>
      <c r="S24" s="75">
        <v>32.345679012345677</v>
      </c>
      <c r="T24" s="75">
        <v>27.278942570647217</v>
      </c>
      <c r="U24" s="75"/>
      <c r="V24" s="75">
        <v>13.63106796116505</v>
      </c>
      <c r="W24" s="75">
        <v>17.223088923556944</v>
      </c>
      <c r="X24" s="75">
        <v>11.084070796460177</v>
      </c>
    </row>
    <row r="25" spans="1:24" x14ac:dyDescent="0.35">
      <c r="A25" s="20" t="s">
        <v>271</v>
      </c>
      <c r="B25" s="63">
        <v>23.818098365286165</v>
      </c>
      <c r="C25" s="63">
        <v>28.036858974358974</v>
      </c>
      <c r="D25" s="63">
        <v>20.494855772265357</v>
      </c>
      <c r="E25" s="63"/>
      <c r="F25" s="63">
        <v>30.977065661325792</v>
      </c>
      <c r="G25" s="63">
        <v>36.285525446133512</v>
      </c>
      <c r="H25" s="63">
        <v>26.167664670658681</v>
      </c>
      <c r="I25" s="63"/>
      <c r="J25" s="63">
        <v>28.208262038621363</v>
      </c>
      <c r="K25" s="63">
        <v>32.512315270935957</v>
      </c>
      <c r="L25" s="63">
        <v>24.734982332155479</v>
      </c>
      <c r="M25" s="63"/>
      <c r="N25" s="63">
        <v>22.199286920623006</v>
      </c>
      <c r="O25" s="63">
        <v>27.13546160483175</v>
      </c>
      <c r="P25" s="63">
        <v>18.399202922617068</v>
      </c>
      <c r="Q25" s="63"/>
      <c r="R25" s="63">
        <v>29.601896917509045</v>
      </c>
      <c r="S25" s="63">
        <v>32.414553472987876</v>
      </c>
      <c r="T25" s="63">
        <v>27.274800456100341</v>
      </c>
      <c r="U25" s="63"/>
      <c r="V25" s="63">
        <v>13.636953418969769</v>
      </c>
      <c r="W25" s="63">
        <v>17.251095804633685</v>
      </c>
      <c r="X25" s="63">
        <v>11.079104808331488</v>
      </c>
    </row>
    <row r="26" spans="1:24" x14ac:dyDescent="0.35">
      <c r="A26" s="20" t="s">
        <v>272</v>
      </c>
      <c r="B26" s="63">
        <v>15.671641791044777</v>
      </c>
      <c r="C26" s="63">
        <v>14.40677966101695</v>
      </c>
      <c r="D26" s="63">
        <v>25</v>
      </c>
      <c r="E26" s="63"/>
      <c r="F26" s="63">
        <v>9.375</v>
      </c>
      <c r="G26" s="63">
        <v>9.67741935483871</v>
      </c>
      <c r="H26" s="63" t="s">
        <v>276</v>
      </c>
      <c r="I26" s="63"/>
      <c r="J26" s="63">
        <v>27.586206896551722</v>
      </c>
      <c r="K26" s="63">
        <v>25.925925925925924</v>
      </c>
      <c r="L26" s="63">
        <v>50</v>
      </c>
      <c r="M26" s="63"/>
      <c r="N26" s="63">
        <v>11.428571428571429</v>
      </c>
      <c r="O26" s="63">
        <v>9.375</v>
      </c>
      <c r="P26" s="63">
        <v>33.333333333333329</v>
      </c>
      <c r="Q26" s="63"/>
      <c r="R26" s="63">
        <v>20</v>
      </c>
      <c r="S26" s="63">
        <v>17.647058823529413</v>
      </c>
      <c r="T26" s="63">
        <v>33.333333333333329</v>
      </c>
      <c r="U26" s="63"/>
      <c r="V26" s="63">
        <v>11.111111111111111</v>
      </c>
      <c r="W26" s="63">
        <v>9.0909090909090917</v>
      </c>
      <c r="X26" s="63">
        <v>14.285714285714285</v>
      </c>
    </row>
    <row r="27" spans="1:24" x14ac:dyDescent="0.35">
      <c r="A27" s="18" t="s">
        <v>274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</row>
    <row r="28" spans="1:24" s="22" customFormat="1" x14ac:dyDescent="0.35">
      <c r="A28" s="19" t="s">
        <v>214</v>
      </c>
      <c r="B28" s="75">
        <v>23.902782378270953</v>
      </c>
      <c r="C28" s="75">
        <v>28.096590909090907</v>
      </c>
      <c r="D28" s="75">
        <v>20.644496762801648</v>
      </c>
      <c r="E28" s="75"/>
      <c r="F28" s="75">
        <v>30.929721815519766</v>
      </c>
      <c r="G28" s="75">
        <v>35.943617854346122</v>
      </c>
      <c r="H28" s="75">
        <v>26.529209621993129</v>
      </c>
      <c r="I28" s="75"/>
      <c r="J28" s="75">
        <v>28.619718309859156</v>
      </c>
      <c r="K28" s="75">
        <v>32.702020202020208</v>
      </c>
      <c r="L28" s="75">
        <v>25.330620549338761</v>
      </c>
      <c r="M28" s="75"/>
      <c r="N28" s="75">
        <v>22.047587862912028</v>
      </c>
      <c r="O28" s="75">
        <v>26.495726495726498</v>
      </c>
      <c r="P28" s="75">
        <v>18.63425925925926</v>
      </c>
      <c r="Q28" s="75"/>
      <c r="R28" s="75">
        <v>30.307510348905975</v>
      </c>
      <c r="S28" s="75">
        <v>33.1798750411049</v>
      </c>
      <c r="T28" s="75">
        <v>27.961321514907333</v>
      </c>
      <c r="U28" s="75"/>
      <c r="V28" s="75">
        <v>13.057471264367814</v>
      </c>
      <c r="W28" s="75">
        <v>17.010116148370177</v>
      </c>
      <c r="X28" s="75">
        <v>10.321576763485476</v>
      </c>
    </row>
    <row r="29" spans="1:24" x14ac:dyDescent="0.35">
      <c r="A29" s="20" t="s">
        <v>271</v>
      </c>
      <c r="B29" s="63">
        <v>23.948705137813306</v>
      </c>
      <c r="C29" s="63">
        <v>28.251292855774757</v>
      </c>
      <c r="D29" s="63">
        <v>20.639363582793163</v>
      </c>
      <c r="E29" s="63"/>
      <c r="F29" s="63">
        <v>31.185185185185183</v>
      </c>
      <c r="G29" s="63">
        <v>36.597110754414125</v>
      </c>
      <c r="H29" s="63">
        <v>26.547455295735901</v>
      </c>
      <c r="I29" s="63"/>
      <c r="J29" s="63">
        <v>28.628230616302186</v>
      </c>
      <c r="K29" s="63">
        <v>32.81952472703918</v>
      </c>
      <c r="L29" s="63">
        <v>25.305498981670059</v>
      </c>
      <c r="M29" s="63"/>
      <c r="N29" s="63">
        <v>22.12934447866256</v>
      </c>
      <c r="O29" s="63">
        <v>26.77567705671947</v>
      </c>
      <c r="P29" s="63">
        <v>18.617226728466591</v>
      </c>
      <c r="Q29" s="63"/>
      <c r="R29" s="63">
        <v>30.338078291814945</v>
      </c>
      <c r="S29" s="63">
        <v>33.267195767195766</v>
      </c>
      <c r="T29" s="63">
        <v>27.956989247311824</v>
      </c>
      <c r="U29" s="63"/>
      <c r="V29" s="63">
        <v>13.062855386506838</v>
      </c>
      <c r="W29" s="63">
        <v>17.042889390519186</v>
      </c>
      <c r="X29" s="63">
        <v>10.314367368147572</v>
      </c>
    </row>
    <row r="30" spans="1:24" x14ac:dyDescent="0.35">
      <c r="A30" s="20" t="s">
        <v>272</v>
      </c>
      <c r="B30" s="63">
        <v>15.671641791044777</v>
      </c>
      <c r="C30" s="63">
        <v>14.40677966101695</v>
      </c>
      <c r="D30" s="63">
        <v>25</v>
      </c>
      <c r="E30" s="63"/>
      <c r="F30" s="63">
        <v>9.375</v>
      </c>
      <c r="G30" s="63">
        <v>9.67741935483871</v>
      </c>
      <c r="H30" s="63" t="s">
        <v>276</v>
      </c>
      <c r="I30" s="63"/>
      <c r="J30" s="63">
        <v>27.586206896551722</v>
      </c>
      <c r="K30" s="63">
        <v>25.925925925925924</v>
      </c>
      <c r="L30" s="63">
        <v>50</v>
      </c>
      <c r="M30" s="63"/>
      <c r="N30" s="63">
        <v>11.428571428571429</v>
      </c>
      <c r="O30" s="63">
        <v>9.375</v>
      </c>
      <c r="P30" s="63">
        <v>33.333333333333329</v>
      </c>
      <c r="Q30" s="63"/>
      <c r="R30" s="63">
        <v>20</v>
      </c>
      <c r="S30" s="63">
        <v>17.647058823529413</v>
      </c>
      <c r="T30" s="63">
        <v>33.333333333333329</v>
      </c>
      <c r="U30" s="63"/>
      <c r="V30" s="63">
        <v>11.111111111111111</v>
      </c>
      <c r="W30" s="63">
        <v>9.0909090909090917</v>
      </c>
      <c r="X30" s="63">
        <v>14.285714285714285</v>
      </c>
    </row>
    <row r="31" spans="1:24" x14ac:dyDescent="0.35">
      <c r="A31" s="18" t="s">
        <v>275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</row>
    <row r="32" spans="1:24" s="22" customFormat="1" x14ac:dyDescent="0.35">
      <c r="A32" s="21" t="s">
        <v>214</v>
      </c>
      <c r="B32" s="75">
        <v>23.089430894308943</v>
      </c>
      <c r="C32" s="75">
        <v>26.938174681059863</v>
      </c>
      <c r="D32" s="75">
        <v>19.629466254962505</v>
      </c>
      <c r="E32" s="75"/>
      <c r="F32" s="75">
        <v>29.813664596273291</v>
      </c>
      <c r="G32" s="75">
        <v>34.831460674157306</v>
      </c>
      <c r="H32" s="75">
        <v>23.611111111111111</v>
      </c>
      <c r="I32" s="75"/>
      <c r="J32" s="75">
        <v>25.614035087719301</v>
      </c>
      <c r="K32" s="75">
        <v>30.74074074074074</v>
      </c>
      <c r="L32" s="75">
        <v>21</v>
      </c>
      <c r="M32" s="75"/>
      <c r="N32" s="75">
        <v>22.60536398467433</v>
      </c>
      <c r="O32" s="75">
        <v>29.085872576177284</v>
      </c>
      <c r="P32" s="75">
        <v>17.061611374407583</v>
      </c>
      <c r="Q32" s="75"/>
      <c r="R32" s="75">
        <v>25.689519306540582</v>
      </c>
      <c r="S32" s="75">
        <v>28.14569536423841</v>
      </c>
      <c r="T32" s="75">
        <v>23.458646616541355</v>
      </c>
      <c r="U32" s="75"/>
      <c r="V32" s="75">
        <v>16.75</v>
      </c>
      <c r="W32" s="75">
        <v>18.28358208955224</v>
      </c>
      <c r="X32" s="75">
        <v>15.512048192771086</v>
      </c>
    </row>
    <row r="33" spans="1:24" x14ac:dyDescent="0.35">
      <c r="A33" s="20" t="s">
        <v>271</v>
      </c>
      <c r="B33" s="63">
        <v>23.089430894308943</v>
      </c>
      <c r="C33" s="63">
        <v>26.938174681059863</v>
      </c>
      <c r="D33" s="63">
        <v>19.629466254962505</v>
      </c>
      <c r="E33" s="63"/>
      <c r="F33" s="63">
        <v>29.813664596273291</v>
      </c>
      <c r="G33" s="63">
        <v>34.831460674157306</v>
      </c>
      <c r="H33" s="63">
        <v>23.611111111111111</v>
      </c>
      <c r="I33" s="63"/>
      <c r="J33" s="63">
        <v>25.614035087719301</v>
      </c>
      <c r="K33" s="63">
        <v>30.74074074074074</v>
      </c>
      <c r="L33" s="63">
        <v>21</v>
      </c>
      <c r="M33" s="63"/>
      <c r="N33" s="63">
        <v>22.60536398467433</v>
      </c>
      <c r="O33" s="63">
        <v>29.085872576177284</v>
      </c>
      <c r="P33" s="63">
        <v>17.061611374407583</v>
      </c>
      <c r="Q33" s="63"/>
      <c r="R33" s="63">
        <v>25.689519306540582</v>
      </c>
      <c r="S33" s="63">
        <v>28.14569536423841</v>
      </c>
      <c r="T33" s="63">
        <v>23.458646616541355</v>
      </c>
      <c r="U33" s="63"/>
      <c r="V33" s="63">
        <v>16.75</v>
      </c>
      <c r="W33" s="63">
        <v>18.28358208955224</v>
      </c>
      <c r="X33" s="63">
        <v>15.512048192771086</v>
      </c>
    </row>
    <row r="34" spans="1:24" ht="15" thickBot="1" x14ac:dyDescent="0.4">
      <c r="A34" s="60" t="s">
        <v>272</v>
      </c>
      <c r="B34" s="64" t="s">
        <v>276</v>
      </c>
      <c r="C34" s="64" t="s">
        <v>276</v>
      </c>
      <c r="D34" s="64" t="s">
        <v>276</v>
      </c>
      <c r="E34" s="64"/>
      <c r="F34" s="64" t="s">
        <v>276</v>
      </c>
      <c r="G34" s="64" t="s">
        <v>276</v>
      </c>
      <c r="H34" s="64" t="s">
        <v>276</v>
      </c>
      <c r="I34" s="64"/>
      <c r="J34" s="64" t="s">
        <v>276</v>
      </c>
      <c r="K34" s="64" t="s">
        <v>276</v>
      </c>
      <c r="L34" s="64" t="s">
        <v>276</v>
      </c>
      <c r="M34" s="64"/>
      <c r="N34" s="64" t="s">
        <v>276</v>
      </c>
      <c r="O34" s="64" t="s">
        <v>276</v>
      </c>
      <c r="P34" s="64" t="s">
        <v>276</v>
      </c>
      <c r="Q34" s="64"/>
      <c r="R34" s="64" t="s">
        <v>276</v>
      </c>
      <c r="S34" s="64" t="s">
        <v>276</v>
      </c>
      <c r="T34" s="64" t="s">
        <v>276</v>
      </c>
      <c r="U34" s="64"/>
      <c r="V34" s="64" t="s">
        <v>276</v>
      </c>
      <c r="W34" s="64" t="s">
        <v>276</v>
      </c>
      <c r="X34" s="64" t="s">
        <v>276</v>
      </c>
    </row>
    <row r="35" spans="1:24" x14ac:dyDescent="0.35">
      <c r="A35" s="113" t="s">
        <v>341</v>
      </c>
    </row>
  </sheetData>
  <mergeCells count="12">
    <mergeCell ref="R6:T6"/>
    <mergeCell ref="V6:X6"/>
    <mergeCell ref="A1:X1"/>
    <mergeCell ref="A2:X2"/>
    <mergeCell ref="Z2:Z3"/>
    <mergeCell ref="A3:X3"/>
    <mergeCell ref="A4:X4"/>
    <mergeCell ref="A6:A7"/>
    <mergeCell ref="B6:D6"/>
    <mergeCell ref="F6:H6"/>
    <mergeCell ref="J6:L6"/>
    <mergeCell ref="N6:P6"/>
  </mergeCells>
  <hyperlinks>
    <hyperlink ref="Z2" location="INDICE!A1" display="INDICE" xr:uid="{B5511FF8-B3DC-4179-9589-B38BEC831370}"/>
    <hyperlink ref="Z2:Z3" location="CONTENIDO!A1" display="Contenido" xr:uid="{1C776C52-D080-414E-9EBB-B8951CB9E733}"/>
  </hyperlinks>
  <pageMargins left="0.7" right="0.7" top="0.75" bottom="0.75" header="0.3" footer="0.3"/>
  <pageSetup paperSize="9" scale="73" orientation="landscape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1897C-D14D-47C1-9335-721EBF851DC9}">
  <sheetPr>
    <tabColor rgb="FFF2DAB1"/>
    <pageSetUpPr fitToPage="1"/>
  </sheetPr>
  <dimension ref="A1:Z34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9" sqref="A9:XFD9"/>
    </sheetView>
  </sheetViews>
  <sheetFormatPr baseColWidth="10" defaultColWidth="11.453125" defaultRowHeight="14.5" x14ac:dyDescent="0.35"/>
  <cols>
    <col min="1" max="1" width="18.54296875" customWidth="1"/>
    <col min="2" max="4" width="8.453125" customWidth="1"/>
    <col min="5" max="5" width="1.453125" customWidth="1"/>
    <col min="6" max="8" width="8.453125" customWidth="1"/>
    <col min="9" max="9" width="1.453125" customWidth="1"/>
    <col min="10" max="12" width="8.453125" customWidth="1"/>
    <col min="13" max="13" width="1.54296875" customWidth="1"/>
    <col min="14" max="16" width="8.453125" customWidth="1"/>
    <col min="17" max="17" width="1.81640625" customWidth="1"/>
    <col min="18" max="20" width="8.453125" customWidth="1"/>
    <col min="21" max="21" width="1.54296875" customWidth="1"/>
    <col min="22" max="24" width="8.453125" customWidth="1"/>
  </cols>
  <sheetData>
    <row r="1" spans="1:26" x14ac:dyDescent="0.35">
      <c r="A1" s="230" t="s">
        <v>382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131"/>
      <c r="Z1" s="36"/>
    </row>
    <row r="2" spans="1:26" ht="14.5" customHeight="1" x14ac:dyDescent="0.35">
      <c r="A2" s="231" t="s">
        <v>383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131"/>
      <c r="Z2" s="222" t="s">
        <v>1</v>
      </c>
    </row>
    <row r="3" spans="1:26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131"/>
      <c r="Z3" s="222"/>
    </row>
    <row r="4" spans="1:26" x14ac:dyDescent="0.35">
      <c r="A4" s="231" t="s">
        <v>384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36"/>
      <c r="Z4" s="36"/>
    </row>
    <row r="5" spans="1:26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36"/>
      <c r="Z5" s="36"/>
    </row>
    <row r="6" spans="1:26" x14ac:dyDescent="0.35">
      <c r="A6" s="15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36"/>
      <c r="Z6" s="36"/>
    </row>
    <row r="7" spans="1:26" x14ac:dyDescent="0.35">
      <c r="A7" s="234" t="s">
        <v>281</v>
      </c>
      <c r="B7" s="229" t="s">
        <v>214</v>
      </c>
      <c r="C7" s="229"/>
      <c r="D7" s="229"/>
      <c r="E7" s="16"/>
      <c r="F7" s="229" t="s">
        <v>242</v>
      </c>
      <c r="G7" s="229"/>
      <c r="H7" s="229"/>
      <c r="I7" s="16"/>
      <c r="J7" s="229" t="s">
        <v>243</v>
      </c>
      <c r="K7" s="229"/>
      <c r="L7" s="229"/>
      <c r="M7" s="16"/>
      <c r="N7" s="229" t="s">
        <v>244</v>
      </c>
      <c r="O7" s="229"/>
      <c r="P7" s="229"/>
      <c r="Q7" s="16"/>
      <c r="R7" s="229" t="s">
        <v>246</v>
      </c>
      <c r="S7" s="229"/>
      <c r="T7" s="229"/>
      <c r="U7" s="16"/>
      <c r="V7" s="229" t="s">
        <v>247</v>
      </c>
      <c r="W7" s="229"/>
      <c r="X7" s="229"/>
      <c r="Y7" s="36"/>
      <c r="Z7" s="36"/>
    </row>
    <row r="8" spans="1:26" x14ac:dyDescent="0.35">
      <c r="A8" s="234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36"/>
      <c r="Z8" s="36"/>
    </row>
    <row r="9" spans="1:26" s="22" customFormat="1" x14ac:dyDescent="0.35">
      <c r="A9" s="110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</row>
    <row r="10" spans="1:26" s="22" customFormat="1" x14ac:dyDescent="0.35">
      <c r="A10" s="110" t="s">
        <v>214</v>
      </c>
      <c r="B10" s="101">
        <f>SUM(B12:B33)</f>
        <v>21690</v>
      </c>
      <c r="C10" s="101">
        <f t="shared" ref="C10:X10" si="0">SUM(C12:C33)</f>
        <v>9082</v>
      </c>
      <c r="D10" s="101">
        <f t="shared" si="0"/>
        <v>12608</v>
      </c>
      <c r="E10" s="101"/>
      <c r="F10" s="101">
        <f t="shared" si="0"/>
        <v>2226</v>
      </c>
      <c r="G10" s="101">
        <f t="shared" si="0"/>
        <v>992</v>
      </c>
      <c r="H10" s="101">
        <f t="shared" si="0"/>
        <v>1234</v>
      </c>
      <c r="I10" s="101"/>
      <c r="J10" s="101">
        <f t="shared" si="0"/>
        <v>2958</v>
      </c>
      <c r="K10" s="101">
        <f t="shared" si="0"/>
        <v>1253</v>
      </c>
      <c r="L10" s="101">
        <f t="shared" si="0"/>
        <v>1705</v>
      </c>
      <c r="M10" s="101"/>
      <c r="N10" s="101">
        <f t="shared" si="0"/>
        <v>4177</v>
      </c>
      <c r="O10" s="101">
        <f t="shared" si="0"/>
        <v>1718</v>
      </c>
      <c r="P10" s="101">
        <f t="shared" si="0"/>
        <v>2459</v>
      </c>
      <c r="Q10" s="101"/>
      <c r="R10" s="101">
        <f t="shared" si="0"/>
        <v>5657</v>
      </c>
      <c r="S10" s="101">
        <f t="shared" si="0"/>
        <v>2466</v>
      </c>
      <c r="T10" s="101">
        <f t="shared" si="0"/>
        <v>3191</v>
      </c>
      <c r="U10" s="101"/>
      <c r="V10" s="101">
        <f t="shared" si="0"/>
        <v>6672</v>
      </c>
      <c r="W10" s="101">
        <f t="shared" si="0"/>
        <v>2653</v>
      </c>
      <c r="X10" s="101">
        <f t="shared" si="0"/>
        <v>4019</v>
      </c>
    </row>
    <row r="11" spans="1:26" s="22" customFormat="1" x14ac:dyDescent="0.35">
      <c r="A11" s="110"/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101"/>
      <c r="W11" s="101"/>
      <c r="X11" s="101"/>
    </row>
    <row r="12" spans="1:26" x14ac:dyDescent="0.35">
      <c r="A12" s="95" t="s">
        <v>282</v>
      </c>
      <c r="B12" s="102">
        <f>+F12+J12+N12+R12+V12</f>
        <v>277</v>
      </c>
      <c r="C12" s="102">
        <f t="shared" ref="C12:D23" si="1">+G12+K12+O12+S12+W12</f>
        <v>96</v>
      </c>
      <c r="D12" s="102">
        <f t="shared" si="1"/>
        <v>181</v>
      </c>
      <c r="E12" s="102"/>
      <c r="F12" s="102">
        <v>37</v>
      </c>
      <c r="G12" s="102">
        <v>15</v>
      </c>
      <c r="H12" s="102">
        <v>22</v>
      </c>
      <c r="I12" s="102"/>
      <c r="J12" s="102">
        <v>45</v>
      </c>
      <c r="K12" s="102">
        <v>13</v>
      </c>
      <c r="L12" s="102">
        <v>32</v>
      </c>
      <c r="M12" s="102"/>
      <c r="N12" s="102">
        <v>53</v>
      </c>
      <c r="O12" s="102">
        <v>22</v>
      </c>
      <c r="P12" s="102">
        <v>31</v>
      </c>
      <c r="Q12" s="102"/>
      <c r="R12" s="102">
        <v>65</v>
      </c>
      <c r="S12" s="102">
        <v>20</v>
      </c>
      <c r="T12" s="102">
        <v>45</v>
      </c>
      <c r="U12" s="102"/>
      <c r="V12" s="102">
        <v>77</v>
      </c>
      <c r="W12" s="102">
        <v>26</v>
      </c>
      <c r="X12" s="102">
        <v>51</v>
      </c>
    </row>
    <row r="13" spans="1:26" x14ac:dyDescent="0.35">
      <c r="A13" s="95" t="s">
        <v>283</v>
      </c>
      <c r="B13" s="102">
        <f t="shared" ref="B13:D33" si="2">+F13+J13+N13+R13+V13</f>
        <v>871</v>
      </c>
      <c r="C13" s="102">
        <f t="shared" si="1"/>
        <v>410</v>
      </c>
      <c r="D13" s="102">
        <f t="shared" si="1"/>
        <v>461</v>
      </c>
      <c r="E13" s="102"/>
      <c r="F13" s="102">
        <v>199</v>
      </c>
      <c r="G13" s="102">
        <v>105</v>
      </c>
      <c r="H13" s="102">
        <v>94</v>
      </c>
      <c r="I13" s="102"/>
      <c r="J13" s="102">
        <v>139</v>
      </c>
      <c r="K13" s="102">
        <v>62</v>
      </c>
      <c r="L13" s="102">
        <v>77</v>
      </c>
      <c r="M13" s="102"/>
      <c r="N13" s="102">
        <v>161</v>
      </c>
      <c r="O13" s="102">
        <v>80</v>
      </c>
      <c r="P13" s="102">
        <v>81</v>
      </c>
      <c r="Q13" s="102"/>
      <c r="R13" s="102">
        <v>151</v>
      </c>
      <c r="S13" s="102">
        <v>65</v>
      </c>
      <c r="T13" s="102">
        <v>86</v>
      </c>
      <c r="U13" s="102"/>
      <c r="V13" s="102">
        <v>221</v>
      </c>
      <c r="W13" s="102">
        <v>98</v>
      </c>
      <c r="X13" s="102">
        <v>123</v>
      </c>
    </row>
    <row r="14" spans="1:26" x14ac:dyDescent="0.35">
      <c r="A14" s="95" t="s">
        <v>285</v>
      </c>
      <c r="B14" s="102">
        <f t="shared" si="2"/>
        <v>683</v>
      </c>
      <c r="C14" s="102">
        <f t="shared" si="1"/>
        <v>227</v>
      </c>
      <c r="D14" s="102">
        <f t="shared" si="1"/>
        <v>456</v>
      </c>
      <c r="E14" s="102"/>
      <c r="F14" s="102">
        <v>73</v>
      </c>
      <c r="G14" s="102">
        <v>20</v>
      </c>
      <c r="H14" s="102">
        <v>53</v>
      </c>
      <c r="I14" s="102"/>
      <c r="J14" s="102">
        <v>94</v>
      </c>
      <c r="K14" s="102">
        <v>26</v>
      </c>
      <c r="L14" s="102">
        <v>68</v>
      </c>
      <c r="M14" s="102"/>
      <c r="N14" s="102">
        <v>161</v>
      </c>
      <c r="O14" s="102">
        <v>52</v>
      </c>
      <c r="P14" s="102">
        <v>109</v>
      </c>
      <c r="Q14" s="102"/>
      <c r="R14" s="102">
        <v>174</v>
      </c>
      <c r="S14" s="102">
        <v>68</v>
      </c>
      <c r="T14" s="102">
        <v>106</v>
      </c>
      <c r="U14" s="102"/>
      <c r="V14" s="102">
        <v>181</v>
      </c>
      <c r="W14" s="102">
        <v>61</v>
      </c>
      <c r="X14" s="102">
        <v>120</v>
      </c>
    </row>
    <row r="15" spans="1:26" x14ac:dyDescent="0.35">
      <c r="A15" s="95" t="s">
        <v>286</v>
      </c>
      <c r="B15" s="102">
        <f t="shared" si="2"/>
        <v>372</v>
      </c>
      <c r="C15" s="102">
        <f t="shared" si="1"/>
        <v>158</v>
      </c>
      <c r="D15" s="102">
        <f t="shared" si="1"/>
        <v>214</v>
      </c>
      <c r="E15" s="102"/>
      <c r="F15" s="102">
        <v>36</v>
      </c>
      <c r="G15" s="102">
        <v>11</v>
      </c>
      <c r="H15" s="102">
        <v>25</v>
      </c>
      <c r="I15" s="102"/>
      <c r="J15" s="102">
        <v>46</v>
      </c>
      <c r="K15" s="102">
        <v>23</v>
      </c>
      <c r="L15" s="102">
        <v>23</v>
      </c>
      <c r="M15" s="102"/>
      <c r="N15" s="102">
        <v>75</v>
      </c>
      <c r="O15" s="102">
        <v>37</v>
      </c>
      <c r="P15" s="102">
        <v>38</v>
      </c>
      <c r="Q15" s="102"/>
      <c r="R15" s="102">
        <v>114</v>
      </c>
      <c r="S15" s="102">
        <v>51</v>
      </c>
      <c r="T15" s="102">
        <v>63</v>
      </c>
      <c r="U15" s="102"/>
      <c r="V15" s="102">
        <v>101</v>
      </c>
      <c r="W15" s="102">
        <v>36</v>
      </c>
      <c r="X15" s="102">
        <v>65</v>
      </c>
    </row>
    <row r="16" spans="1:26" x14ac:dyDescent="0.35">
      <c r="A16" s="95" t="s">
        <v>287</v>
      </c>
      <c r="B16" s="102">
        <f t="shared" si="2"/>
        <v>1892</v>
      </c>
      <c r="C16" s="102">
        <f t="shared" si="1"/>
        <v>802</v>
      </c>
      <c r="D16" s="102">
        <f t="shared" si="1"/>
        <v>1090</v>
      </c>
      <c r="E16" s="102"/>
      <c r="F16" s="102">
        <v>151</v>
      </c>
      <c r="G16" s="102">
        <v>78</v>
      </c>
      <c r="H16" s="102">
        <v>73</v>
      </c>
      <c r="I16" s="102"/>
      <c r="J16" s="102">
        <v>209</v>
      </c>
      <c r="K16" s="102">
        <v>80</v>
      </c>
      <c r="L16" s="102">
        <v>129</v>
      </c>
      <c r="M16" s="102"/>
      <c r="N16" s="102">
        <v>348</v>
      </c>
      <c r="O16" s="102">
        <v>137</v>
      </c>
      <c r="P16" s="102">
        <v>211</v>
      </c>
      <c r="Q16" s="102"/>
      <c r="R16" s="102">
        <v>492</v>
      </c>
      <c r="S16" s="102">
        <v>217</v>
      </c>
      <c r="T16" s="102">
        <v>275</v>
      </c>
      <c r="U16" s="102"/>
      <c r="V16" s="102">
        <v>692</v>
      </c>
      <c r="W16" s="102">
        <v>290</v>
      </c>
      <c r="X16" s="102">
        <v>402</v>
      </c>
    </row>
    <row r="17" spans="1:24" x14ac:dyDescent="0.35">
      <c r="A17" s="95" t="s">
        <v>289</v>
      </c>
      <c r="B17" s="102">
        <f t="shared" si="2"/>
        <v>1478</v>
      </c>
      <c r="C17" s="102">
        <f t="shared" si="1"/>
        <v>608</v>
      </c>
      <c r="D17" s="102">
        <f t="shared" si="1"/>
        <v>870</v>
      </c>
      <c r="E17" s="102"/>
      <c r="F17" s="102">
        <v>196</v>
      </c>
      <c r="G17" s="102">
        <v>87</v>
      </c>
      <c r="H17" s="102">
        <v>109</v>
      </c>
      <c r="I17" s="102"/>
      <c r="J17" s="102">
        <v>207</v>
      </c>
      <c r="K17" s="102">
        <v>87</v>
      </c>
      <c r="L17" s="102">
        <v>120</v>
      </c>
      <c r="M17" s="102"/>
      <c r="N17" s="102">
        <v>322</v>
      </c>
      <c r="O17" s="102">
        <v>141</v>
      </c>
      <c r="P17" s="102">
        <v>181</v>
      </c>
      <c r="Q17" s="102"/>
      <c r="R17" s="102">
        <v>332</v>
      </c>
      <c r="S17" s="102">
        <v>145</v>
      </c>
      <c r="T17" s="102">
        <v>187</v>
      </c>
      <c r="U17" s="102"/>
      <c r="V17" s="102">
        <v>421</v>
      </c>
      <c r="W17" s="102">
        <v>148</v>
      </c>
      <c r="X17" s="102">
        <v>273</v>
      </c>
    </row>
    <row r="18" spans="1:24" x14ac:dyDescent="0.35">
      <c r="A18" s="95" t="s">
        <v>290</v>
      </c>
      <c r="B18" s="102">
        <f t="shared" si="2"/>
        <v>1484</v>
      </c>
      <c r="C18" s="102">
        <f t="shared" si="1"/>
        <v>677</v>
      </c>
      <c r="D18" s="102">
        <f t="shared" si="1"/>
        <v>807</v>
      </c>
      <c r="E18" s="102"/>
      <c r="F18" s="102">
        <v>139</v>
      </c>
      <c r="G18" s="102">
        <v>66</v>
      </c>
      <c r="H18" s="102">
        <v>73</v>
      </c>
      <c r="I18" s="102"/>
      <c r="J18" s="102">
        <v>232</v>
      </c>
      <c r="K18" s="102">
        <v>108</v>
      </c>
      <c r="L18" s="102">
        <v>124</v>
      </c>
      <c r="M18" s="102"/>
      <c r="N18" s="102">
        <v>291</v>
      </c>
      <c r="O18" s="102">
        <v>131</v>
      </c>
      <c r="P18" s="102">
        <v>160</v>
      </c>
      <c r="Q18" s="102"/>
      <c r="R18" s="102">
        <v>364</v>
      </c>
      <c r="S18" s="102">
        <v>174</v>
      </c>
      <c r="T18" s="102">
        <v>190</v>
      </c>
      <c r="U18" s="102"/>
      <c r="V18" s="102">
        <v>458</v>
      </c>
      <c r="W18" s="102">
        <v>198</v>
      </c>
      <c r="X18" s="102">
        <v>260</v>
      </c>
    </row>
    <row r="19" spans="1:24" x14ac:dyDescent="0.35">
      <c r="A19" s="122" t="s">
        <v>293</v>
      </c>
      <c r="B19" s="102">
        <f t="shared" si="2"/>
        <v>2327</v>
      </c>
      <c r="C19" s="102">
        <f t="shared" si="1"/>
        <v>917</v>
      </c>
      <c r="D19" s="102">
        <f t="shared" si="1"/>
        <v>1410</v>
      </c>
      <c r="E19" s="102"/>
      <c r="F19" s="102">
        <v>274</v>
      </c>
      <c r="G19" s="102">
        <v>107</v>
      </c>
      <c r="H19" s="102">
        <v>167</v>
      </c>
      <c r="I19" s="102"/>
      <c r="J19" s="102">
        <v>378</v>
      </c>
      <c r="K19" s="102">
        <v>164</v>
      </c>
      <c r="L19" s="102">
        <v>214</v>
      </c>
      <c r="M19" s="102"/>
      <c r="N19" s="102">
        <v>532</v>
      </c>
      <c r="O19" s="102">
        <v>210</v>
      </c>
      <c r="P19" s="102">
        <v>322</v>
      </c>
      <c r="Q19" s="102"/>
      <c r="R19" s="102">
        <v>511</v>
      </c>
      <c r="S19" s="102">
        <v>205</v>
      </c>
      <c r="T19" s="102">
        <v>306</v>
      </c>
      <c r="U19" s="102"/>
      <c r="V19" s="102">
        <v>632</v>
      </c>
      <c r="W19" s="102">
        <v>231</v>
      </c>
      <c r="X19" s="102">
        <v>401</v>
      </c>
    </row>
    <row r="20" spans="1:24" x14ac:dyDescent="0.35">
      <c r="A20" s="95" t="s">
        <v>294</v>
      </c>
      <c r="B20" s="102">
        <f t="shared" si="2"/>
        <v>580</v>
      </c>
      <c r="C20" s="102">
        <f t="shared" si="1"/>
        <v>245</v>
      </c>
      <c r="D20" s="102">
        <f t="shared" si="1"/>
        <v>335</v>
      </c>
      <c r="E20" s="102"/>
      <c r="F20" s="102">
        <v>41</v>
      </c>
      <c r="G20" s="102">
        <v>13</v>
      </c>
      <c r="H20" s="102">
        <v>28</v>
      </c>
      <c r="I20" s="102"/>
      <c r="J20" s="102">
        <v>72</v>
      </c>
      <c r="K20" s="102">
        <v>30</v>
      </c>
      <c r="L20" s="102">
        <v>42</v>
      </c>
      <c r="M20" s="102"/>
      <c r="N20" s="102">
        <v>111</v>
      </c>
      <c r="O20" s="102">
        <v>42</v>
      </c>
      <c r="P20" s="102">
        <v>69</v>
      </c>
      <c r="Q20" s="102"/>
      <c r="R20" s="102">
        <v>148</v>
      </c>
      <c r="S20" s="102">
        <v>70</v>
      </c>
      <c r="T20" s="102">
        <v>78</v>
      </c>
      <c r="U20" s="102"/>
      <c r="V20" s="102">
        <v>208</v>
      </c>
      <c r="W20" s="102">
        <v>90</v>
      </c>
      <c r="X20" s="102">
        <v>118</v>
      </c>
    </row>
    <row r="21" spans="1:24" x14ac:dyDescent="0.35">
      <c r="A21" s="95" t="s">
        <v>295</v>
      </c>
      <c r="B21" s="102">
        <f t="shared" si="2"/>
        <v>1144</v>
      </c>
      <c r="C21" s="102">
        <f t="shared" si="1"/>
        <v>476</v>
      </c>
      <c r="D21" s="102">
        <f t="shared" si="1"/>
        <v>668</v>
      </c>
      <c r="E21" s="102"/>
      <c r="F21" s="102">
        <v>132</v>
      </c>
      <c r="G21" s="102">
        <v>66</v>
      </c>
      <c r="H21" s="102">
        <v>66</v>
      </c>
      <c r="I21" s="102"/>
      <c r="J21" s="102">
        <v>197</v>
      </c>
      <c r="K21" s="102">
        <v>78</v>
      </c>
      <c r="L21" s="102">
        <v>119</v>
      </c>
      <c r="M21" s="102"/>
      <c r="N21" s="102">
        <v>262</v>
      </c>
      <c r="O21" s="102">
        <v>93</v>
      </c>
      <c r="P21" s="102">
        <v>169</v>
      </c>
      <c r="Q21" s="102"/>
      <c r="R21" s="102">
        <v>294</v>
      </c>
      <c r="S21" s="102">
        <v>137</v>
      </c>
      <c r="T21" s="102">
        <v>157</v>
      </c>
      <c r="U21" s="102"/>
      <c r="V21" s="102">
        <v>259</v>
      </c>
      <c r="W21" s="102">
        <v>102</v>
      </c>
      <c r="X21" s="102">
        <v>157</v>
      </c>
    </row>
    <row r="22" spans="1:24" x14ac:dyDescent="0.35">
      <c r="A22" s="95" t="s">
        <v>296</v>
      </c>
      <c r="B22" s="102">
        <f t="shared" si="2"/>
        <v>1079</v>
      </c>
      <c r="C22" s="102">
        <f t="shared" si="1"/>
        <v>432</v>
      </c>
      <c r="D22" s="102">
        <f t="shared" si="1"/>
        <v>647</v>
      </c>
      <c r="E22" s="102"/>
      <c r="F22" s="102">
        <v>95</v>
      </c>
      <c r="G22" s="102">
        <v>42</v>
      </c>
      <c r="H22" s="102">
        <v>53</v>
      </c>
      <c r="I22" s="102"/>
      <c r="J22" s="102">
        <v>149</v>
      </c>
      <c r="K22" s="102">
        <v>55</v>
      </c>
      <c r="L22" s="102">
        <v>94</v>
      </c>
      <c r="M22" s="102"/>
      <c r="N22" s="102">
        <v>200</v>
      </c>
      <c r="O22" s="102">
        <v>73</v>
      </c>
      <c r="P22" s="102">
        <v>127</v>
      </c>
      <c r="Q22" s="102"/>
      <c r="R22" s="102">
        <v>329</v>
      </c>
      <c r="S22" s="102">
        <v>141</v>
      </c>
      <c r="T22" s="102">
        <v>188</v>
      </c>
      <c r="U22" s="102"/>
      <c r="V22" s="102">
        <v>306</v>
      </c>
      <c r="W22" s="102">
        <v>121</v>
      </c>
      <c r="X22" s="102">
        <v>185</v>
      </c>
    </row>
    <row r="23" spans="1:24" x14ac:dyDescent="0.35">
      <c r="A23" s="95" t="s">
        <v>297</v>
      </c>
      <c r="B23" s="102">
        <f t="shared" si="2"/>
        <v>1000</v>
      </c>
      <c r="C23" s="102">
        <f t="shared" si="1"/>
        <v>367</v>
      </c>
      <c r="D23" s="102">
        <f t="shared" si="1"/>
        <v>633</v>
      </c>
      <c r="E23" s="102"/>
      <c r="F23" s="102">
        <v>106</v>
      </c>
      <c r="G23" s="102">
        <v>47</v>
      </c>
      <c r="H23" s="102">
        <v>59</v>
      </c>
      <c r="I23" s="102"/>
      <c r="J23" s="102">
        <v>147</v>
      </c>
      <c r="K23" s="102">
        <v>52</v>
      </c>
      <c r="L23" s="102">
        <v>95</v>
      </c>
      <c r="M23" s="102"/>
      <c r="N23" s="102">
        <v>174</v>
      </c>
      <c r="O23" s="102">
        <v>54</v>
      </c>
      <c r="P23" s="102">
        <v>120</v>
      </c>
      <c r="Q23" s="102"/>
      <c r="R23" s="102">
        <v>213</v>
      </c>
      <c r="S23" s="102">
        <v>79</v>
      </c>
      <c r="T23" s="102">
        <v>134</v>
      </c>
      <c r="U23" s="102"/>
      <c r="V23" s="102">
        <v>360</v>
      </c>
      <c r="W23" s="102">
        <v>135</v>
      </c>
      <c r="X23" s="102">
        <v>225</v>
      </c>
    </row>
    <row r="24" spans="1:24" x14ac:dyDescent="0.35">
      <c r="A24" s="95" t="s">
        <v>298</v>
      </c>
      <c r="B24" s="102">
        <f t="shared" si="2"/>
        <v>124</v>
      </c>
      <c r="C24" s="102">
        <f t="shared" si="2"/>
        <v>57</v>
      </c>
      <c r="D24" s="102">
        <f>+L24+P24+T24+X24</f>
        <v>67</v>
      </c>
      <c r="E24" s="102"/>
      <c r="F24" s="102">
        <v>1</v>
      </c>
      <c r="G24" s="102">
        <v>1</v>
      </c>
      <c r="H24" s="102" t="s">
        <v>276</v>
      </c>
      <c r="I24" s="102"/>
      <c r="J24" s="102">
        <v>15</v>
      </c>
      <c r="K24" s="102">
        <v>8</v>
      </c>
      <c r="L24" s="102">
        <v>7</v>
      </c>
      <c r="M24" s="102"/>
      <c r="N24" s="102">
        <v>25</v>
      </c>
      <c r="O24" s="102">
        <v>13</v>
      </c>
      <c r="P24" s="102">
        <v>12</v>
      </c>
      <c r="Q24" s="102"/>
      <c r="R24" s="102">
        <v>38</v>
      </c>
      <c r="S24" s="102">
        <v>19</v>
      </c>
      <c r="T24" s="102">
        <v>19</v>
      </c>
      <c r="U24" s="102"/>
      <c r="V24" s="102">
        <v>45</v>
      </c>
      <c r="W24" s="102">
        <v>16</v>
      </c>
      <c r="X24" s="102">
        <v>29</v>
      </c>
    </row>
    <row r="25" spans="1:24" x14ac:dyDescent="0.35">
      <c r="A25" s="95" t="s">
        <v>299</v>
      </c>
      <c r="B25" s="102">
        <f t="shared" si="2"/>
        <v>115</v>
      </c>
      <c r="C25" s="102">
        <f t="shared" si="2"/>
        <v>32</v>
      </c>
      <c r="D25" s="102">
        <f t="shared" si="2"/>
        <v>83</v>
      </c>
      <c r="E25" s="102"/>
      <c r="F25" s="102">
        <v>6</v>
      </c>
      <c r="G25" s="102">
        <v>2</v>
      </c>
      <c r="H25" s="102">
        <v>4</v>
      </c>
      <c r="I25" s="102"/>
      <c r="J25" s="102">
        <v>12</v>
      </c>
      <c r="K25" s="102">
        <v>5</v>
      </c>
      <c r="L25" s="102">
        <v>7</v>
      </c>
      <c r="M25" s="102"/>
      <c r="N25" s="102">
        <v>27</v>
      </c>
      <c r="O25" s="102">
        <v>7</v>
      </c>
      <c r="P25" s="102">
        <v>20</v>
      </c>
      <c r="Q25" s="102"/>
      <c r="R25" s="102">
        <v>36</v>
      </c>
      <c r="S25" s="102">
        <v>8</v>
      </c>
      <c r="T25" s="102">
        <v>28</v>
      </c>
      <c r="U25" s="102"/>
      <c r="V25" s="102">
        <v>34</v>
      </c>
      <c r="W25" s="102">
        <v>10</v>
      </c>
      <c r="X25" s="102">
        <v>24</v>
      </c>
    </row>
    <row r="26" spans="1:24" x14ac:dyDescent="0.35">
      <c r="A26" s="95" t="s">
        <v>300</v>
      </c>
      <c r="B26" s="102">
        <f t="shared" si="2"/>
        <v>337</v>
      </c>
      <c r="C26" s="102">
        <f t="shared" si="2"/>
        <v>140</v>
      </c>
      <c r="D26" s="102">
        <f t="shared" si="2"/>
        <v>197</v>
      </c>
      <c r="E26" s="102"/>
      <c r="F26" s="102">
        <v>24</v>
      </c>
      <c r="G26" s="102">
        <v>5</v>
      </c>
      <c r="H26" s="102">
        <v>19</v>
      </c>
      <c r="I26" s="102"/>
      <c r="J26" s="102">
        <v>33</v>
      </c>
      <c r="K26" s="102">
        <v>17</v>
      </c>
      <c r="L26" s="102">
        <v>16</v>
      </c>
      <c r="M26" s="102"/>
      <c r="N26" s="102">
        <v>68</v>
      </c>
      <c r="O26" s="102">
        <v>36</v>
      </c>
      <c r="P26" s="102">
        <v>32</v>
      </c>
      <c r="Q26" s="102"/>
      <c r="R26" s="102">
        <v>94</v>
      </c>
      <c r="S26" s="102">
        <v>40</v>
      </c>
      <c r="T26" s="102">
        <v>54</v>
      </c>
      <c r="U26" s="102"/>
      <c r="V26" s="102">
        <v>118</v>
      </c>
      <c r="W26" s="102">
        <v>42</v>
      </c>
      <c r="X26" s="102">
        <v>76</v>
      </c>
    </row>
    <row r="27" spans="1:24" x14ac:dyDescent="0.35">
      <c r="A27" s="95" t="s">
        <v>301</v>
      </c>
      <c r="B27" s="102">
        <f t="shared" si="2"/>
        <v>385</v>
      </c>
      <c r="C27" s="102">
        <f t="shared" si="2"/>
        <v>160</v>
      </c>
      <c r="D27" s="102">
        <f t="shared" si="2"/>
        <v>225</v>
      </c>
      <c r="E27" s="102"/>
      <c r="F27" s="102">
        <v>31</v>
      </c>
      <c r="G27" s="102">
        <v>15</v>
      </c>
      <c r="H27" s="102">
        <v>16</v>
      </c>
      <c r="I27" s="102"/>
      <c r="J27" s="102">
        <v>45</v>
      </c>
      <c r="K27" s="102">
        <v>24</v>
      </c>
      <c r="L27" s="102">
        <v>21</v>
      </c>
      <c r="M27" s="102"/>
      <c r="N27" s="102">
        <v>50</v>
      </c>
      <c r="O27" s="102">
        <v>21</v>
      </c>
      <c r="P27" s="102">
        <v>29</v>
      </c>
      <c r="Q27" s="102"/>
      <c r="R27" s="102">
        <v>129</v>
      </c>
      <c r="S27" s="102">
        <v>48</v>
      </c>
      <c r="T27" s="102">
        <v>81</v>
      </c>
      <c r="U27" s="102"/>
      <c r="V27" s="102">
        <v>130</v>
      </c>
      <c r="W27" s="102">
        <v>52</v>
      </c>
      <c r="X27" s="102">
        <v>78</v>
      </c>
    </row>
    <row r="28" spans="1:24" x14ac:dyDescent="0.35">
      <c r="A28" s="95" t="s">
        <v>302</v>
      </c>
      <c r="B28" s="102">
        <f t="shared" si="2"/>
        <v>1947</v>
      </c>
      <c r="C28" s="102">
        <f t="shared" si="2"/>
        <v>943</v>
      </c>
      <c r="D28" s="102">
        <f t="shared" si="2"/>
        <v>1004</v>
      </c>
      <c r="E28" s="102"/>
      <c r="F28" s="102">
        <v>182</v>
      </c>
      <c r="G28" s="102">
        <v>94</v>
      </c>
      <c r="H28" s="102">
        <v>88</v>
      </c>
      <c r="I28" s="102"/>
      <c r="J28" s="102">
        <v>234</v>
      </c>
      <c r="K28" s="102">
        <v>114</v>
      </c>
      <c r="L28" s="102">
        <v>120</v>
      </c>
      <c r="M28" s="102"/>
      <c r="N28" s="102">
        <v>367</v>
      </c>
      <c r="O28" s="102">
        <v>173</v>
      </c>
      <c r="P28" s="102">
        <v>194</v>
      </c>
      <c r="Q28" s="102"/>
      <c r="R28" s="102">
        <v>551</v>
      </c>
      <c r="S28" s="102">
        <v>275</v>
      </c>
      <c r="T28" s="102">
        <v>276</v>
      </c>
      <c r="U28" s="102"/>
      <c r="V28" s="102">
        <v>613</v>
      </c>
      <c r="W28" s="102">
        <v>287</v>
      </c>
      <c r="X28" s="102">
        <v>326</v>
      </c>
    </row>
    <row r="29" spans="1:24" x14ac:dyDescent="0.35">
      <c r="A29" s="95" t="s">
        <v>303</v>
      </c>
      <c r="B29" s="102">
        <f t="shared" si="2"/>
        <v>1695</v>
      </c>
      <c r="C29" s="102">
        <f t="shared" si="2"/>
        <v>705</v>
      </c>
      <c r="D29" s="102">
        <f t="shared" si="2"/>
        <v>990</v>
      </c>
      <c r="E29" s="102"/>
      <c r="F29" s="102">
        <v>165</v>
      </c>
      <c r="G29" s="102">
        <v>77</v>
      </c>
      <c r="H29" s="102">
        <v>88</v>
      </c>
      <c r="I29" s="102"/>
      <c r="J29" s="102">
        <v>277</v>
      </c>
      <c r="K29" s="102">
        <v>125</v>
      </c>
      <c r="L29" s="102">
        <v>152</v>
      </c>
      <c r="M29" s="102"/>
      <c r="N29" s="102">
        <v>336</v>
      </c>
      <c r="O29" s="102">
        <v>137</v>
      </c>
      <c r="P29" s="102">
        <v>199</v>
      </c>
      <c r="Q29" s="102"/>
      <c r="R29" s="102">
        <v>464</v>
      </c>
      <c r="S29" s="102">
        <v>190</v>
      </c>
      <c r="T29" s="102">
        <v>274</v>
      </c>
      <c r="U29" s="102"/>
      <c r="V29" s="102">
        <v>453</v>
      </c>
      <c r="W29" s="102">
        <v>176</v>
      </c>
      <c r="X29" s="102">
        <v>277</v>
      </c>
    </row>
    <row r="30" spans="1:24" x14ac:dyDescent="0.35">
      <c r="A30" s="95" t="s">
        <v>304</v>
      </c>
      <c r="B30" s="102">
        <f t="shared" si="2"/>
        <v>623</v>
      </c>
      <c r="C30" s="102">
        <f t="shared" si="2"/>
        <v>246</v>
      </c>
      <c r="D30" s="102">
        <f t="shared" si="2"/>
        <v>377</v>
      </c>
      <c r="E30" s="102"/>
      <c r="F30" s="102">
        <v>41</v>
      </c>
      <c r="G30" s="102">
        <v>19</v>
      </c>
      <c r="H30" s="102">
        <v>22</v>
      </c>
      <c r="I30" s="102"/>
      <c r="J30" s="102">
        <v>50</v>
      </c>
      <c r="K30" s="102">
        <v>27</v>
      </c>
      <c r="L30" s="102">
        <v>23</v>
      </c>
      <c r="M30" s="102"/>
      <c r="N30" s="102">
        <v>108</v>
      </c>
      <c r="O30" s="102">
        <v>39</v>
      </c>
      <c r="P30" s="102">
        <v>69</v>
      </c>
      <c r="Q30" s="102"/>
      <c r="R30" s="102">
        <v>179</v>
      </c>
      <c r="S30" s="102">
        <v>68</v>
      </c>
      <c r="T30" s="102">
        <v>111</v>
      </c>
      <c r="U30" s="102"/>
      <c r="V30" s="102">
        <v>245</v>
      </c>
      <c r="W30" s="102">
        <v>93</v>
      </c>
      <c r="X30" s="102">
        <v>152</v>
      </c>
    </row>
    <row r="31" spans="1:24" x14ac:dyDescent="0.35">
      <c r="A31" s="95" t="s">
        <v>306</v>
      </c>
      <c r="B31" s="102">
        <f t="shared" si="2"/>
        <v>2150</v>
      </c>
      <c r="C31" s="102">
        <f t="shared" si="2"/>
        <v>883</v>
      </c>
      <c r="D31" s="102">
        <f t="shared" si="2"/>
        <v>1267</v>
      </c>
      <c r="E31" s="102"/>
      <c r="F31" s="102">
        <v>238</v>
      </c>
      <c r="G31" s="102">
        <v>95</v>
      </c>
      <c r="H31" s="102">
        <v>143</v>
      </c>
      <c r="I31" s="102"/>
      <c r="J31" s="102">
        <v>279</v>
      </c>
      <c r="K31" s="102">
        <v>105</v>
      </c>
      <c r="L31" s="102">
        <v>174</v>
      </c>
      <c r="M31" s="102"/>
      <c r="N31" s="102">
        <v>342</v>
      </c>
      <c r="O31" s="102">
        <v>150</v>
      </c>
      <c r="P31" s="102">
        <v>192</v>
      </c>
      <c r="Q31" s="102"/>
      <c r="R31" s="102">
        <v>632</v>
      </c>
      <c r="S31" s="102">
        <v>286</v>
      </c>
      <c r="T31" s="102">
        <v>346</v>
      </c>
      <c r="U31" s="102"/>
      <c r="V31" s="102">
        <v>659</v>
      </c>
      <c r="W31" s="102">
        <v>247</v>
      </c>
      <c r="X31" s="102">
        <v>412</v>
      </c>
    </row>
    <row r="32" spans="1:24" x14ac:dyDescent="0.35">
      <c r="A32" s="95" t="s">
        <v>307</v>
      </c>
      <c r="B32" s="102">
        <f t="shared" si="2"/>
        <v>1021</v>
      </c>
      <c r="C32" s="102">
        <f t="shared" si="2"/>
        <v>441</v>
      </c>
      <c r="D32" s="102">
        <f t="shared" si="2"/>
        <v>580</v>
      </c>
      <c r="E32" s="102"/>
      <c r="F32" s="102">
        <v>52</v>
      </c>
      <c r="G32" s="102">
        <v>25</v>
      </c>
      <c r="H32" s="102">
        <v>27</v>
      </c>
      <c r="I32" s="102"/>
      <c r="J32" s="102">
        <v>87</v>
      </c>
      <c r="K32" s="102">
        <v>42</v>
      </c>
      <c r="L32" s="102">
        <v>45</v>
      </c>
      <c r="M32" s="102"/>
      <c r="N32" s="102">
        <v>149</v>
      </c>
      <c r="O32" s="102">
        <v>61</v>
      </c>
      <c r="P32" s="102">
        <v>88</v>
      </c>
      <c r="Q32" s="102"/>
      <c r="R32" s="102">
        <v>325</v>
      </c>
      <c r="S32" s="102">
        <v>152</v>
      </c>
      <c r="T32" s="102">
        <v>173</v>
      </c>
      <c r="U32" s="102"/>
      <c r="V32" s="102">
        <v>408</v>
      </c>
      <c r="W32" s="102">
        <v>161</v>
      </c>
      <c r="X32" s="102">
        <v>247</v>
      </c>
    </row>
    <row r="33" spans="1:24" ht="15" thickBot="1" x14ac:dyDescent="0.4">
      <c r="A33" s="123" t="s">
        <v>308</v>
      </c>
      <c r="B33" s="103">
        <f t="shared" si="2"/>
        <v>106</v>
      </c>
      <c r="C33" s="103">
        <f t="shared" si="2"/>
        <v>60</v>
      </c>
      <c r="D33" s="103">
        <f t="shared" si="2"/>
        <v>46</v>
      </c>
      <c r="E33" s="103"/>
      <c r="F33" s="103">
        <v>7</v>
      </c>
      <c r="G33" s="103">
        <v>2</v>
      </c>
      <c r="H33" s="103">
        <v>5</v>
      </c>
      <c r="I33" s="103"/>
      <c r="J33" s="103">
        <v>11</v>
      </c>
      <c r="K33" s="103">
        <v>8</v>
      </c>
      <c r="L33" s="103">
        <v>3</v>
      </c>
      <c r="M33" s="103"/>
      <c r="N33" s="103">
        <v>15</v>
      </c>
      <c r="O33" s="103">
        <v>9</v>
      </c>
      <c r="P33" s="103">
        <v>6</v>
      </c>
      <c r="Q33" s="103"/>
      <c r="R33" s="103">
        <v>22</v>
      </c>
      <c r="S33" s="103">
        <v>8</v>
      </c>
      <c r="T33" s="103">
        <v>14</v>
      </c>
      <c r="U33" s="103"/>
      <c r="V33" s="103">
        <v>51</v>
      </c>
      <c r="W33" s="103">
        <v>33</v>
      </c>
      <c r="X33" s="103">
        <v>18</v>
      </c>
    </row>
    <row r="34" spans="1:24" x14ac:dyDescent="0.35">
      <c r="A34" s="113" t="s">
        <v>341</v>
      </c>
    </row>
  </sheetData>
  <mergeCells count="13">
    <mergeCell ref="V7:X7"/>
    <mergeCell ref="A7:A8"/>
    <mergeCell ref="B7:D7"/>
    <mergeCell ref="F7:H7"/>
    <mergeCell ref="J7:L7"/>
    <mergeCell ref="N7:P7"/>
    <mergeCell ref="R7:T7"/>
    <mergeCell ref="A5:X5"/>
    <mergeCell ref="A1:X1"/>
    <mergeCell ref="A2:X2"/>
    <mergeCell ref="Z2:Z3"/>
    <mergeCell ref="A3:X3"/>
    <mergeCell ref="A4:X4"/>
  </mergeCells>
  <hyperlinks>
    <hyperlink ref="Z2" location="INDICE!A1" display="INDICE" xr:uid="{7178EE4D-0A5E-4242-81DF-3B7FC31F362C}"/>
    <hyperlink ref="Z2:Z3" location="CONTENIDO!A1" display="Contenido" xr:uid="{F1BA69D0-8DD9-4444-A9C2-F30993779C03}"/>
  </hyperlinks>
  <pageMargins left="0.7" right="0.7" top="0.75" bottom="0.75" header="0.3" footer="0.3"/>
  <pageSetup paperSize="9" scale="73" orientation="landscape" r:id="rId1"/>
  <ignoredErrors>
    <ignoredError sqref="D24" formula="1"/>
  </ignoredErrors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69ADED-C2DB-47D4-AADC-ABF3959BE7DB}">
  <sheetPr>
    <tabColor rgb="FFF2DAB1"/>
    <pageSetUpPr fitToPage="1"/>
  </sheetPr>
  <dimension ref="A1:Z34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9" sqref="A9:XFD9"/>
    </sheetView>
  </sheetViews>
  <sheetFormatPr baseColWidth="10" defaultColWidth="11.453125" defaultRowHeight="14.5" x14ac:dyDescent="0.35"/>
  <cols>
    <col min="1" max="1" width="18.54296875" customWidth="1"/>
    <col min="2" max="4" width="8.453125" customWidth="1"/>
    <col min="5" max="5" width="1.453125" customWidth="1"/>
    <col min="6" max="8" width="8.453125" customWidth="1"/>
    <col min="9" max="9" width="1.1796875" customWidth="1"/>
    <col min="10" max="12" width="8.453125" customWidth="1"/>
    <col min="13" max="13" width="1.54296875" customWidth="1"/>
    <col min="14" max="16" width="8.453125" customWidth="1"/>
    <col min="17" max="17" width="1.54296875" customWidth="1"/>
    <col min="18" max="20" width="8.453125" customWidth="1"/>
    <col min="21" max="21" width="1.54296875" customWidth="1"/>
    <col min="22" max="24" width="8.453125" customWidth="1"/>
  </cols>
  <sheetData>
    <row r="1" spans="1:26" x14ac:dyDescent="0.35">
      <c r="A1" s="230" t="s">
        <v>385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131"/>
      <c r="Z1" s="36"/>
    </row>
    <row r="2" spans="1:26" ht="14.5" customHeight="1" x14ac:dyDescent="0.35">
      <c r="A2" s="231" t="s">
        <v>386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131"/>
      <c r="Z2" s="222" t="s">
        <v>1</v>
      </c>
    </row>
    <row r="3" spans="1:26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131"/>
      <c r="Z3" s="222"/>
    </row>
    <row r="4" spans="1:26" x14ac:dyDescent="0.35">
      <c r="A4" s="231" t="s">
        <v>384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36"/>
      <c r="Z4" s="36"/>
    </row>
    <row r="5" spans="1:26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36"/>
      <c r="Z5" s="36"/>
    </row>
    <row r="6" spans="1:26" x14ac:dyDescent="0.35">
      <c r="A6" s="15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36"/>
      <c r="Z6" s="36"/>
    </row>
    <row r="7" spans="1:26" x14ac:dyDescent="0.35">
      <c r="A7" s="234" t="s">
        <v>281</v>
      </c>
      <c r="B7" s="229" t="s">
        <v>214</v>
      </c>
      <c r="C7" s="229"/>
      <c r="D7" s="229"/>
      <c r="E7" s="16"/>
      <c r="F7" s="229" t="s">
        <v>242</v>
      </c>
      <c r="G7" s="229"/>
      <c r="H7" s="229"/>
      <c r="I7" s="16"/>
      <c r="J7" s="229" t="s">
        <v>243</v>
      </c>
      <c r="K7" s="229"/>
      <c r="L7" s="229"/>
      <c r="M7" s="16"/>
      <c r="N7" s="229" t="s">
        <v>244</v>
      </c>
      <c r="O7" s="229"/>
      <c r="P7" s="229"/>
      <c r="Q7" s="16"/>
      <c r="R7" s="229" t="s">
        <v>246</v>
      </c>
      <c r="S7" s="229"/>
      <c r="T7" s="229"/>
      <c r="U7" s="16"/>
      <c r="V7" s="229" t="s">
        <v>247</v>
      </c>
      <c r="W7" s="229"/>
      <c r="X7" s="229"/>
      <c r="Y7" s="36"/>
      <c r="Z7" s="36"/>
    </row>
    <row r="8" spans="1:26" x14ac:dyDescent="0.35">
      <c r="A8" s="234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36"/>
      <c r="Z8" s="36"/>
    </row>
    <row r="9" spans="1:26" s="22" customFormat="1" x14ac:dyDescent="0.35">
      <c r="A9" s="110"/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</row>
    <row r="10" spans="1:26" s="22" customFormat="1" x14ac:dyDescent="0.35">
      <c r="A10" s="110" t="s">
        <v>214</v>
      </c>
      <c r="B10" s="75">
        <v>76.220262149910383</v>
      </c>
      <c r="C10" s="75">
        <v>72.090808064772176</v>
      </c>
      <c r="D10" s="75">
        <v>79.50059902894256</v>
      </c>
      <c r="E10" s="75"/>
      <c r="F10" s="75">
        <v>69.237947122861584</v>
      </c>
      <c r="G10" s="75">
        <v>64.248704663212436</v>
      </c>
      <c r="H10" s="75">
        <v>73.847995212447643</v>
      </c>
      <c r="I10" s="75"/>
      <c r="J10" s="75">
        <v>71.796116504854368</v>
      </c>
      <c r="K10" s="75">
        <v>67.583603020496213</v>
      </c>
      <c r="L10" s="75">
        <v>75.242718446601941</v>
      </c>
      <c r="M10" s="75"/>
      <c r="N10" s="75">
        <v>77.870991797166283</v>
      </c>
      <c r="O10" s="75">
        <v>73.106382978723403</v>
      </c>
      <c r="P10" s="75">
        <v>81.585932315859324</v>
      </c>
      <c r="Q10" s="75"/>
      <c r="R10" s="75">
        <v>70.422009212000503</v>
      </c>
      <c r="S10" s="75">
        <v>67.65432098765433</v>
      </c>
      <c r="T10" s="75">
        <v>72.721057429352783</v>
      </c>
      <c r="U10" s="75"/>
      <c r="V10" s="75">
        <v>86.368932038834956</v>
      </c>
      <c r="W10" s="75">
        <v>82.776911076443056</v>
      </c>
      <c r="X10" s="75">
        <v>88.915929203539818</v>
      </c>
    </row>
    <row r="11" spans="1:26" s="22" customFormat="1" x14ac:dyDescent="0.35">
      <c r="A11" s="110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</row>
    <row r="12" spans="1:26" x14ac:dyDescent="0.35">
      <c r="A12" s="95" t="s">
        <v>282</v>
      </c>
      <c r="B12" s="63">
        <v>77.15877437325905</v>
      </c>
      <c r="C12" s="63">
        <v>77.41935483870968</v>
      </c>
      <c r="D12" s="63">
        <v>77.021276595744681</v>
      </c>
      <c r="E12" s="63"/>
      <c r="F12" s="63">
        <v>71.15384615384616</v>
      </c>
      <c r="G12" s="63">
        <v>68.181818181818173</v>
      </c>
      <c r="H12" s="63">
        <v>73.333333333333329</v>
      </c>
      <c r="I12" s="63"/>
      <c r="J12" s="63">
        <v>68.181818181818173</v>
      </c>
      <c r="K12" s="63">
        <v>65</v>
      </c>
      <c r="L12" s="63">
        <v>69.565217391304344</v>
      </c>
      <c r="M12" s="63"/>
      <c r="N12" s="63">
        <v>84.126984126984127</v>
      </c>
      <c r="O12" s="63">
        <v>95.652173913043484</v>
      </c>
      <c r="P12" s="63">
        <v>77.5</v>
      </c>
      <c r="Q12" s="63"/>
      <c r="R12" s="63">
        <v>74.712643678160916</v>
      </c>
      <c r="S12" s="63">
        <v>66.666666666666657</v>
      </c>
      <c r="T12" s="63">
        <v>78.94736842105263</v>
      </c>
      <c r="U12" s="63"/>
      <c r="V12" s="63">
        <v>84.615384615384613</v>
      </c>
      <c r="W12" s="63">
        <v>89.65517241379311</v>
      </c>
      <c r="X12" s="63">
        <v>82.258064516129039</v>
      </c>
    </row>
    <row r="13" spans="1:26" x14ac:dyDescent="0.35">
      <c r="A13" s="95" t="s">
        <v>283</v>
      </c>
      <c r="B13" s="63">
        <v>70.412287793047696</v>
      </c>
      <c r="C13" s="63">
        <v>70.811744386873926</v>
      </c>
      <c r="D13" s="63">
        <v>70.060790273556222</v>
      </c>
      <c r="E13" s="63"/>
      <c r="F13" s="63">
        <v>88.053097345132741</v>
      </c>
      <c r="G13" s="63">
        <v>86.776859504132233</v>
      </c>
      <c r="H13" s="63">
        <v>89.523809523809533</v>
      </c>
      <c r="I13" s="63"/>
      <c r="J13" s="63">
        <v>72.774869109947645</v>
      </c>
      <c r="K13" s="63">
        <v>68.888888888888886</v>
      </c>
      <c r="L13" s="63">
        <v>76.237623762376245</v>
      </c>
      <c r="M13" s="63"/>
      <c r="N13" s="63">
        <v>67.64705882352942</v>
      </c>
      <c r="O13" s="63">
        <v>72.072072072072075</v>
      </c>
      <c r="P13" s="63">
        <v>63.779527559055119</v>
      </c>
      <c r="Q13" s="63"/>
      <c r="R13" s="63">
        <v>42.535211267605632</v>
      </c>
      <c r="S13" s="63">
        <v>41.139240506329116</v>
      </c>
      <c r="T13" s="63">
        <v>43.654822335025379</v>
      </c>
      <c r="U13" s="63"/>
      <c r="V13" s="63">
        <v>97.356828193832598</v>
      </c>
      <c r="W13" s="63">
        <v>98.98989898989899</v>
      </c>
      <c r="X13" s="63">
        <v>96.09375</v>
      </c>
    </row>
    <row r="14" spans="1:26" x14ac:dyDescent="0.35">
      <c r="A14" s="95" t="s">
        <v>285</v>
      </c>
      <c r="B14" s="63">
        <v>85.911949685534594</v>
      </c>
      <c r="C14" s="63">
        <v>78.275862068965523</v>
      </c>
      <c r="D14" s="63">
        <v>90.297029702970306</v>
      </c>
      <c r="E14" s="63"/>
      <c r="F14" s="63">
        <v>70.192307692307693</v>
      </c>
      <c r="G14" s="63">
        <v>50</v>
      </c>
      <c r="H14" s="63">
        <v>82.8125</v>
      </c>
      <c r="I14" s="63"/>
      <c r="J14" s="63">
        <v>76.422764227642276</v>
      </c>
      <c r="K14" s="63">
        <v>68.421052631578945</v>
      </c>
      <c r="L14" s="63">
        <v>80</v>
      </c>
      <c r="M14" s="63"/>
      <c r="N14" s="63">
        <v>94.152046783625735</v>
      </c>
      <c r="O14" s="63">
        <v>88.135593220338976</v>
      </c>
      <c r="P14" s="63">
        <v>97.321428571428569</v>
      </c>
      <c r="Q14" s="63"/>
      <c r="R14" s="63">
        <v>80.930232558139537</v>
      </c>
      <c r="S14" s="63">
        <v>74.72527472527473</v>
      </c>
      <c r="T14" s="63">
        <v>85.483870967741936</v>
      </c>
      <c r="U14" s="63"/>
      <c r="V14" s="63">
        <v>99.45054945054946</v>
      </c>
      <c r="W14" s="63">
        <v>98.387096774193552</v>
      </c>
      <c r="X14" s="63">
        <v>100</v>
      </c>
    </row>
    <row r="15" spans="1:26" x14ac:dyDescent="0.35">
      <c r="A15" s="95" t="s">
        <v>286</v>
      </c>
      <c r="B15" s="63">
        <v>92.537313432835816</v>
      </c>
      <c r="C15" s="63">
        <v>88.764044943820224</v>
      </c>
      <c r="D15" s="63">
        <v>95.535714285714292</v>
      </c>
      <c r="E15" s="63"/>
      <c r="F15" s="63">
        <v>92.307692307692307</v>
      </c>
      <c r="G15" s="63">
        <v>84.615384615384613</v>
      </c>
      <c r="H15" s="63">
        <v>96.15384615384616</v>
      </c>
      <c r="I15" s="63"/>
      <c r="J15" s="63">
        <v>79.310344827586206</v>
      </c>
      <c r="K15" s="63">
        <v>76.666666666666671</v>
      </c>
      <c r="L15" s="63">
        <v>82.142857142857139</v>
      </c>
      <c r="M15" s="63"/>
      <c r="N15" s="63">
        <v>92.592592592592595</v>
      </c>
      <c r="O15" s="63">
        <v>90.243902439024396</v>
      </c>
      <c r="P15" s="63">
        <v>95</v>
      </c>
      <c r="Q15" s="63"/>
      <c r="R15" s="63">
        <v>95.798319327731093</v>
      </c>
      <c r="S15" s="63">
        <v>94.444444444444443</v>
      </c>
      <c r="T15" s="63">
        <v>96.92307692307692</v>
      </c>
      <c r="U15" s="63"/>
      <c r="V15" s="63">
        <v>96.19047619047619</v>
      </c>
      <c r="W15" s="63">
        <v>90</v>
      </c>
      <c r="X15" s="63">
        <v>100</v>
      </c>
    </row>
    <row r="16" spans="1:26" x14ac:dyDescent="0.35">
      <c r="A16" s="95" t="s">
        <v>287</v>
      </c>
      <c r="B16" s="63">
        <v>81.062553556126829</v>
      </c>
      <c r="C16" s="63">
        <v>74.674115456238368</v>
      </c>
      <c r="D16" s="63">
        <v>86.507936507936506</v>
      </c>
      <c r="E16" s="63"/>
      <c r="F16" s="63">
        <v>79.057591623036643</v>
      </c>
      <c r="G16" s="63">
        <v>75.728155339805824</v>
      </c>
      <c r="H16" s="63">
        <v>82.954545454545453</v>
      </c>
      <c r="I16" s="63"/>
      <c r="J16" s="63">
        <v>78.277153558052433</v>
      </c>
      <c r="K16" s="63">
        <v>68.376068376068375</v>
      </c>
      <c r="L16" s="63">
        <v>86</v>
      </c>
      <c r="M16" s="63"/>
      <c r="N16" s="63">
        <v>80.930232558139537</v>
      </c>
      <c r="O16" s="63">
        <v>69.191919191919197</v>
      </c>
      <c r="P16" s="63">
        <v>90.948275862068968</v>
      </c>
      <c r="Q16" s="63"/>
      <c r="R16" s="63">
        <v>75.925925925925924</v>
      </c>
      <c r="S16" s="63">
        <v>72.093023255813947</v>
      </c>
      <c r="T16" s="63">
        <v>79.250720461095099</v>
      </c>
      <c r="U16" s="63"/>
      <c r="V16" s="63">
        <v>86.716791979949875</v>
      </c>
      <c r="W16" s="63">
        <v>81.690140845070431</v>
      </c>
      <c r="X16" s="63">
        <v>90.744920993227993</v>
      </c>
    </row>
    <row r="17" spans="1:24" x14ac:dyDescent="0.35">
      <c r="A17" s="95" t="s">
        <v>289</v>
      </c>
      <c r="B17" s="63">
        <v>56.412213740458014</v>
      </c>
      <c r="C17" s="63">
        <v>51.438240270727576</v>
      </c>
      <c r="D17" s="63">
        <v>60.500695410292074</v>
      </c>
      <c r="E17" s="63"/>
      <c r="F17" s="63">
        <v>45.161290322580641</v>
      </c>
      <c r="G17" s="63">
        <v>40.845070422535215</v>
      </c>
      <c r="H17" s="63">
        <v>49.321266968325794</v>
      </c>
      <c r="I17" s="63"/>
      <c r="J17" s="63">
        <v>47.260273972602739</v>
      </c>
      <c r="K17" s="63">
        <v>44.61538461538462</v>
      </c>
      <c r="L17" s="63">
        <v>49.382716049382715</v>
      </c>
      <c r="M17" s="63"/>
      <c r="N17" s="63">
        <v>62.403100775193799</v>
      </c>
      <c r="O17" s="63">
        <v>57.317073170731703</v>
      </c>
      <c r="P17" s="63">
        <v>67.037037037037038</v>
      </c>
      <c r="Q17" s="63"/>
      <c r="R17" s="63">
        <v>48.823529411764703</v>
      </c>
      <c r="S17" s="63">
        <v>46.325878594249204</v>
      </c>
      <c r="T17" s="63">
        <v>50.95367847411444</v>
      </c>
      <c r="U17" s="63"/>
      <c r="V17" s="63">
        <v>76.268115942028984</v>
      </c>
      <c r="W17" s="63">
        <v>68.83720930232559</v>
      </c>
      <c r="X17" s="63">
        <v>81.008902077151333</v>
      </c>
    </row>
    <row r="18" spans="1:24" x14ac:dyDescent="0.35">
      <c r="A18" s="95" t="s">
        <v>290</v>
      </c>
      <c r="B18" s="63">
        <v>80.433604336043359</v>
      </c>
      <c r="C18" s="63">
        <v>78.175519630484985</v>
      </c>
      <c r="D18" s="63">
        <v>82.431052093973449</v>
      </c>
      <c r="E18" s="63"/>
      <c r="F18" s="63">
        <v>74.331550802139034</v>
      </c>
      <c r="G18" s="63">
        <v>70.212765957446805</v>
      </c>
      <c r="H18" s="63">
        <v>78.494623655913969</v>
      </c>
      <c r="I18" s="63"/>
      <c r="J18" s="63">
        <v>78.911564625850332</v>
      </c>
      <c r="K18" s="63">
        <v>77.697841726618705</v>
      </c>
      <c r="L18" s="63">
        <v>80</v>
      </c>
      <c r="M18" s="63"/>
      <c r="N18" s="63">
        <v>84.104046242774572</v>
      </c>
      <c r="O18" s="63">
        <v>82.911392405063282</v>
      </c>
      <c r="P18" s="63">
        <v>85.106382978723403</v>
      </c>
      <c r="Q18" s="63"/>
      <c r="R18" s="63">
        <v>75.518672199170126</v>
      </c>
      <c r="S18" s="63">
        <v>75</v>
      </c>
      <c r="T18" s="63">
        <v>76</v>
      </c>
      <c r="U18" s="63"/>
      <c r="V18" s="63">
        <v>85.447761194029852</v>
      </c>
      <c r="W18" s="63">
        <v>81.481481481481481</v>
      </c>
      <c r="X18" s="63">
        <v>88.737201365187715</v>
      </c>
    </row>
    <row r="19" spans="1:24" x14ac:dyDescent="0.35">
      <c r="A19" s="122" t="s">
        <v>293</v>
      </c>
      <c r="B19" s="63">
        <v>68.94814814814815</v>
      </c>
      <c r="C19" s="63">
        <v>67.130307467057108</v>
      </c>
      <c r="D19" s="63">
        <v>70.184171229467395</v>
      </c>
      <c r="E19" s="63"/>
      <c r="F19" s="63">
        <v>59.307359307359306</v>
      </c>
      <c r="G19" s="63">
        <v>54.871794871794876</v>
      </c>
      <c r="H19" s="63">
        <v>62.546816479400746</v>
      </c>
      <c r="I19" s="63"/>
      <c r="J19" s="63">
        <v>64.837049742710121</v>
      </c>
      <c r="K19" s="63">
        <v>64.313725490196077</v>
      </c>
      <c r="L19" s="63">
        <v>65.243902439024396</v>
      </c>
      <c r="M19" s="63"/>
      <c r="N19" s="63">
        <v>76.217765042979948</v>
      </c>
      <c r="O19" s="63">
        <v>78.358208955223887</v>
      </c>
      <c r="P19" s="63">
        <v>74.883720930232556</v>
      </c>
      <c r="Q19" s="63"/>
      <c r="R19" s="63">
        <v>55.603917301414583</v>
      </c>
      <c r="S19" s="63">
        <v>52.97157622739018</v>
      </c>
      <c r="T19" s="63">
        <v>57.518796992481199</v>
      </c>
      <c r="U19" s="63"/>
      <c r="V19" s="63">
        <v>88.639551192145859</v>
      </c>
      <c r="W19" s="63">
        <v>88.505747126436788</v>
      </c>
      <c r="X19" s="63">
        <v>88.716814159292028</v>
      </c>
    </row>
    <row r="20" spans="1:24" x14ac:dyDescent="0.35">
      <c r="A20" s="95" t="s">
        <v>294</v>
      </c>
      <c r="B20" s="63">
        <v>93.548387096774192</v>
      </c>
      <c r="C20" s="63">
        <v>91.760299625468164</v>
      </c>
      <c r="D20" s="63">
        <v>94.900849858356935</v>
      </c>
      <c r="E20" s="63"/>
      <c r="F20" s="63">
        <v>95.348837209302332</v>
      </c>
      <c r="G20" s="63">
        <v>92.857142857142861</v>
      </c>
      <c r="H20" s="63">
        <v>96.551724137931032</v>
      </c>
      <c r="I20" s="63"/>
      <c r="J20" s="63">
        <v>94.73684210526315</v>
      </c>
      <c r="K20" s="63">
        <v>93.75</v>
      </c>
      <c r="L20" s="63">
        <v>95.454545454545453</v>
      </c>
      <c r="M20" s="63"/>
      <c r="N20" s="63">
        <v>95.689655172413794</v>
      </c>
      <c r="O20" s="63">
        <v>93.333333333333329</v>
      </c>
      <c r="P20" s="63">
        <v>97.183098591549296</v>
      </c>
      <c r="Q20" s="63"/>
      <c r="R20" s="63">
        <v>86.549707602339183</v>
      </c>
      <c r="S20" s="63">
        <v>86.419753086419746</v>
      </c>
      <c r="T20" s="63">
        <v>86.666666666666671</v>
      </c>
      <c r="U20" s="63"/>
      <c r="V20" s="63">
        <v>97.196261682242991</v>
      </c>
      <c r="W20" s="63">
        <v>94.73684210526315</v>
      </c>
      <c r="X20" s="63">
        <v>99.159663865546221</v>
      </c>
    </row>
    <row r="21" spans="1:24" x14ac:dyDescent="0.35">
      <c r="A21" s="95" t="s">
        <v>295</v>
      </c>
      <c r="B21" s="63">
        <v>87.394957983193279</v>
      </c>
      <c r="C21" s="63">
        <v>86.075949367088612</v>
      </c>
      <c r="D21" s="63">
        <v>88.359788359788354</v>
      </c>
      <c r="E21" s="63"/>
      <c r="F21" s="63">
        <v>81.987577639751549</v>
      </c>
      <c r="G21" s="63">
        <v>84.615384615384613</v>
      </c>
      <c r="H21" s="63">
        <v>79.518072289156621</v>
      </c>
      <c r="I21" s="63"/>
      <c r="J21" s="63">
        <v>89.954337899543376</v>
      </c>
      <c r="K21" s="63">
        <v>85.714285714285708</v>
      </c>
      <c r="L21" s="63">
        <v>92.96875</v>
      </c>
      <c r="M21" s="63"/>
      <c r="N21" s="63">
        <v>88.813559322033896</v>
      </c>
      <c r="O21" s="63">
        <v>83.035714285714292</v>
      </c>
      <c r="P21" s="63">
        <v>92.349726775956285</v>
      </c>
      <c r="Q21" s="63"/>
      <c r="R21" s="63">
        <v>79.459459459459453</v>
      </c>
      <c r="S21" s="63">
        <v>82.035928143712582</v>
      </c>
      <c r="T21" s="63">
        <v>77.339901477832512</v>
      </c>
      <c r="U21" s="63"/>
      <c r="V21" s="63">
        <v>98.106060606060609</v>
      </c>
      <c r="W21" s="63">
        <v>97.142857142857139</v>
      </c>
      <c r="X21" s="63">
        <v>98.742138364779876</v>
      </c>
    </row>
    <row r="22" spans="1:24" x14ac:dyDescent="0.35">
      <c r="A22" s="95" t="s">
        <v>296</v>
      </c>
      <c r="B22" s="63">
        <v>72.36753856472167</v>
      </c>
      <c r="C22" s="63">
        <v>67.817896389324957</v>
      </c>
      <c r="D22" s="63">
        <v>75.761124121779858</v>
      </c>
      <c r="E22" s="63"/>
      <c r="F22" s="63">
        <v>55.882352941176471</v>
      </c>
      <c r="G22" s="63">
        <v>49.411764705882355</v>
      </c>
      <c r="H22" s="63">
        <v>62.352941176470587</v>
      </c>
      <c r="I22" s="63"/>
      <c r="J22" s="63">
        <v>73.039215686274503</v>
      </c>
      <c r="K22" s="63">
        <v>65.476190476190482</v>
      </c>
      <c r="L22" s="63">
        <v>78.333333333333329</v>
      </c>
      <c r="M22" s="63"/>
      <c r="N22" s="63">
        <v>76.628352490421463</v>
      </c>
      <c r="O22" s="63">
        <v>68.224299065420553</v>
      </c>
      <c r="P22" s="63">
        <v>82.467532467532465</v>
      </c>
      <c r="Q22" s="63"/>
      <c r="R22" s="63">
        <v>71.991247264770237</v>
      </c>
      <c r="S22" s="63">
        <v>69.458128078817737</v>
      </c>
      <c r="T22" s="63">
        <v>74.015748031496059</v>
      </c>
      <c r="U22" s="63"/>
      <c r="V22" s="63">
        <v>76.691729323308266</v>
      </c>
      <c r="W22" s="63">
        <v>76.582278481012651</v>
      </c>
      <c r="X22" s="63">
        <v>76.763485477178435</v>
      </c>
    </row>
    <row r="23" spans="1:24" x14ac:dyDescent="0.35">
      <c r="A23" s="95" t="s">
        <v>297</v>
      </c>
      <c r="B23" s="63">
        <v>66.269052352551356</v>
      </c>
      <c r="C23" s="63">
        <v>57.523510971786827</v>
      </c>
      <c r="D23" s="63">
        <v>72.675086107921928</v>
      </c>
      <c r="E23" s="63"/>
      <c r="F23" s="63">
        <v>57.923497267759558</v>
      </c>
      <c r="G23" s="63">
        <v>52.80898876404494</v>
      </c>
      <c r="H23" s="63">
        <v>62.765957446808507</v>
      </c>
      <c r="I23" s="63"/>
      <c r="J23" s="63">
        <v>57.421875</v>
      </c>
      <c r="K23" s="63">
        <v>44.444444444444443</v>
      </c>
      <c r="L23" s="63">
        <v>68.345323741007192</v>
      </c>
      <c r="M23" s="63"/>
      <c r="N23" s="63">
        <v>64.684014869888472</v>
      </c>
      <c r="O23" s="63">
        <v>52.941176470588239</v>
      </c>
      <c r="P23" s="63">
        <v>71.856287425149702</v>
      </c>
      <c r="Q23" s="63"/>
      <c r="R23" s="63">
        <v>57.567567567567565</v>
      </c>
      <c r="S23" s="63">
        <v>51.973684210526315</v>
      </c>
      <c r="T23" s="63">
        <v>61.467889908256879</v>
      </c>
      <c r="U23" s="63"/>
      <c r="V23" s="63">
        <v>83.526682134570763</v>
      </c>
      <c r="W23" s="63">
        <v>75.842696629213478</v>
      </c>
      <c r="X23" s="63">
        <v>88.932806324110672</v>
      </c>
    </row>
    <row r="24" spans="1:24" x14ac:dyDescent="0.35">
      <c r="A24" s="95" t="s">
        <v>298</v>
      </c>
      <c r="B24" s="63">
        <v>83.78378378378379</v>
      </c>
      <c r="C24" s="63">
        <v>82.608695652173907</v>
      </c>
      <c r="D24" s="63">
        <v>84.810126582278471</v>
      </c>
      <c r="E24" s="63"/>
      <c r="F24" s="63">
        <v>20</v>
      </c>
      <c r="G24" s="63">
        <v>25</v>
      </c>
      <c r="H24" s="63" t="s">
        <v>276</v>
      </c>
      <c r="I24" s="63"/>
      <c r="J24" s="63">
        <v>88.235294117647058</v>
      </c>
      <c r="K24" s="63">
        <v>100</v>
      </c>
      <c r="L24" s="63">
        <v>77.777777777777786</v>
      </c>
      <c r="M24" s="63"/>
      <c r="N24" s="63">
        <v>100</v>
      </c>
      <c r="O24" s="63">
        <v>100</v>
      </c>
      <c r="P24" s="63">
        <v>100</v>
      </c>
      <c r="Q24" s="63"/>
      <c r="R24" s="63">
        <v>92.682926829268297</v>
      </c>
      <c r="S24" s="63">
        <v>95</v>
      </c>
      <c r="T24" s="63">
        <v>90.476190476190482</v>
      </c>
      <c r="U24" s="63"/>
      <c r="V24" s="63">
        <v>75</v>
      </c>
      <c r="W24" s="63">
        <v>66.666666666666657</v>
      </c>
      <c r="X24" s="63">
        <v>80.555555555555557</v>
      </c>
    </row>
    <row r="25" spans="1:24" x14ac:dyDescent="0.35">
      <c r="A25" s="95" t="s">
        <v>299</v>
      </c>
      <c r="B25" s="63">
        <v>78.231292517006807</v>
      </c>
      <c r="C25" s="63">
        <v>61.53846153846154</v>
      </c>
      <c r="D25" s="63">
        <v>87.368421052631589</v>
      </c>
      <c r="E25" s="63"/>
      <c r="F25" s="63">
        <v>50</v>
      </c>
      <c r="G25" s="63">
        <v>40</v>
      </c>
      <c r="H25" s="63">
        <v>57.142857142857139</v>
      </c>
      <c r="I25" s="63"/>
      <c r="J25" s="63">
        <v>92.307692307692307</v>
      </c>
      <c r="K25" s="63">
        <v>83.333333333333343</v>
      </c>
      <c r="L25" s="63">
        <v>100</v>
      </c>
      <c r="M25" s="63"/>
      <c r="N25" s="63">
        <v>90</v>
      </c>
      <c r="O25" s="63">
        <v>70</v>
      </c>
      <c r="P25" s="63">
        <v>100</v>
      </c>
      <c r="Q25" s="63"/>
      <c r="R25" s="63">
        <v>78.260869565217391</v>
      </c>
      <c r="S25" s="63">
        <v>50</v>
      </c>
      <c r="T25" s="63">
        <v>93.333333333333329</v>
      </c>
      <c r="U25" s="63"/>
      <c r="V25" s="63">
        <v>73.91304347826086</v>
      </c>
      <c r="W25" s="63">
        <v>66.666666666666657</v>
      </c>
      <c r="X25" s="63">
        <v>77.41935483870968</v>
      </c>
    </row>
    <row r="26" spans="1:24" x14ac:dyDescent="0.35">
      <c r="A26" s="95" t="s">
        <v>300</v>
      </c>
      <c r="B26" s="63">
        <v>66.469428007889547</v>
      </c>
      <c r="C26" s="63">
        <v>58.82352941176471</v>
      </c>
      <c r="D26" s="63">
        <v>73.234200743494426</v>
      </c>
      <c r="E26" s="63"/>
      <c r="F26" s="63">
        <v>66.666666666666657</v>
      </c>
      <c r="G26" s="63">
        <v>41.666666666666671</v>
      </c>
      <c r="H26" s="63">
        <v>79.166666666666657</v>
      </c>
      <c r="I26" s="63"/>
      <c r="J26" s="63">
        <v>64.705882352941174</v>
      </c>
      <c r="K26" s="63">
        <v>56.666666666666664</v>
      </c>
      <c r="L26" s="63">
        <v>76.19047619047619</v>
      </c>
      <c r="M26" s="63"/>
      <c r="N26" s="63">
        <v>71.578947368421055</v>
      </c>
      <c r="O26" s="63">
        <v>66.666666666666657</v>
      </c>
      <c r="P26" s="63">
        <v>78.048780487804876</v>
      </c>
      <c r="Q26" s="63"/>
      <c r="R26" s="63">
        <v>61.842105263157897</v>
      </c>
      <c r="S26" s="63">
        <v>57.142857142857139</v>
      </c>
      <c r="T26" s="63">
        <v>65.853658536585371</v>
      </c>
      <c r="U26" s="63"/>
      <c r="V26" s="63">
        <v>68.20809248554913</v>
      </c>
      <c r="W26" s="63">
        <v>58.333333333333336</v>
      </c>
      <c r="X26" s="63">
        <v>75.247524752475243</v>
      </c>
    </row>
    <row r="27" spans="1:24" x14ac:dyDescent="0.35">
      <c r="A27" s="95" t="s">
        <v>301</v>
      </c>
      <c r="B27" s="63">
        <v>92.326139088729022</v>
      </c>
      <c r="C27" s="63">
        <v>92.48554913294798</v>
      </c>
      <c r="D27" s="63">
        <v>92.213114754098356</v>
      </c>
      <c r="E27" s="63"/>
      <c r="F27" s="63">
        <v>86.111111111111114</v>
      </c>
      <c r="G27" s="63">
        <v>83.333333333333343</v>
      </c>
      <c r="H27" s="63">
        <v>88.888888888888886</v>
      </c>
      <c r="I27" s="63"/>
      <c r="J27" s="63">
        <v>93.75</v>
      </c>
      <c r="K27" s="63">
        <v>92.307692307692307</v>
      </c>
      <c r="L27" s="63">
        <v>95.454545454545453</v>
      </c>
      <c r="M27" s="63"/>
      <c r="N27" s="63">
        <v>90.909090909090907</v>
      </c>
      <c r="O27" s="63">
        <v>91.304347826086953</v>
      </c>
      <c r="P27" s="63">
        <v>90.625</v>
      </c>
      <c r="Q27" s="63"/>
      <c r="R27" s="63">
        <v>92.805755395683448</v>
      </c>
      <c r="S27" s="63">
        <v>97.959183673469383</v>
      </c>
      <c r="T27" s="63">
        <v>90</v>
      </c>
      <c r="U27" s="63"/>
      <c r="V27" s="63">
        <v>93.525179856115102</v>
      </c>
      <c r="W27" s="63">
        <v>91.228070175438589</v>
      </c>
      <c r="X27" s="63">
        <v>95.121951219512198</v>
      </c>
    </row>
    <row r="28" spans="1:24" x14ac:dyDescent="0.35">
      <c r="A28" s="95" t="s">
        <v>302</v>
      </c>
      <c r="B28" s="63">
        <v>76.114151681000791</v>
      </c>
      <c r="C28" s="63">
        <v>71.820258948971812</v>
      </c>
      <c r="D28" s="63">
        <v>80.642570281124492</v>
      </c>
      <c r="E28" s="63"/>
      <c r="F28" s="63">
        <v>73.387096774193552</v>
      </c>
      <c r="G28" s="63">
        <v>68.115942028985515</v>
      </c>
      <c r="H28" s="63">
        <v>80</v>
      </c>
      <c r="I28" s="63"/>
      <c r="J28" s="63">
        <v>72.445820433436538</v>
      </c>
      <c r="K28" s="63">
        <v>65.895953757225428</v>
      </c>
      <c r="L28" s="63">
        <v>80</v>
      </c>
      <c r="M28" s="63"/>
      <c r="N28" s="63">
        <v>73.107569721115539</v>
      </c>
      <c r="O28" s="63">
        <v>68.924302788844628</v>
      </c>
      <c r="P28" s="63">
        <v>77.290836653386449</v>
      </c>
      <c r="Q28" s="63"/>
      <c r="R28" s="63">
        <v>70.012706480304956</v>
      </c>
      <c r="S28" s="63">
        <v>66.747572815533985</v>
      </c>
      <c r="T28" s="63">
        <v>73.599999999999994</v>
      </c>
      <c r="U28" s="63"/>
      <c r="V28" s="63">
        <v>87.822349570200572</v>
      </c>
      <c r="W28" s="63">
        <v>84.660766961651916</v>
      </c>
      <c r="X28" s="63">
        <v>90.807799442896936</v>
      </c>
    </row>
    <row r="29" spans="1:24" x14ac:dyDescent="0.35">
      <c r="A29" s="95" t="s">
        <v>303</v>
      </c>
      <c r="B29" s="63">
        <v>92.775041050903113</v>
      </c>
      <c r="C29" s="63">
        <v>92.519685039370074</v>
      </c>
      <c r="D29" s="63">
        <v>92.957746478873233</v>
      </c>
      <c r="E29" s="63"/>
      <c r="F29" s="63">
        <v>92.696629213483149</v>
      </c>
      <c r="G29" s="63">
        <v>89.534883720930239</v>
      </c>
      <c r="H29" s="63">
        <v>95.652173913043484</v>
      </c>
      <c r="I29" s="63"/>
      <c r="J29" s="63">
        <v>93.898305084745758</v>
      </c>
      <c r="K29" s="63">
        <v>95.419847328244273</v>
      </c>
      <c r="L29" s="63">
        <v>92.682926829268297</v>
      </c>
      <c r="M29" s="63"/>
      <c r="N29" s="63">
        <v>95.454545454545453</v>
      </c>
      <c r="O29" s="63">
        <v>93.835616438356169</v>
      </c>
      <c r="P29" s="63">
        <v>96.601941747572823</v>
      </c>
      <c r="Q29" s="63"/>
      <c r="R29" s="63">
        <v>90.097087378640765</v>
      </c>
      <c r="S29" s="63">
        <v>90.909090909090907</v>
      </c>
      <c r="T29" s="63">
        <v>89.542483660130728</v>
      </c>
      <c r="U29" s="63"/>
      <c r="V29" s="63">
        <v>93.01848049281314</v>
      </c>
      <c r="W29" s="63">
        <v>92.631578947368425</v>
      </c>
      <c r="X29" s="63">
        <v>93.265993265993259</v>
      </c>
    </row>
    <row r="30" spans="1:24" x14ac:dyDescent="0.35">
      <c r="A30" s="95" t="s">
        <v>304</v>
      </c>
      <c r="B30" s="63">
        <v>49.405233941316418</v>
      </c>
      <c r="C30" s="63">
        <v>38.497652582159624</v>
      </c>
      <c r="D30" s="63">
        <v>60.610932475884248</v>
      </c>
      <c r="E30" s="63"/>
      <c r="F30" s="63">
        <v>37.61467889908257</v>
      </c>
      <c r="G30" s="63">
        <v>30.64516129032258</v>
      </c>
      <c r="H30" s="63">
        <v>46.808510638297875</v>
      </c>
      <c r="I30" s="63"/>
      <c r="J30" s="63">
        <v>31.645569620253166</v>
      </c>
      <c r="K30" s="63">
        <v>29.670329670329672</v>
      </c>
      <c r="L30" s="63">
        <v>34.328358208955223</v>
      </c>
      <c r="M30" s="63"/>
      <c r="N30" s="63">
        <v>45.762711864406782</v>
      </c>
      <c r="O30" s="63">
        <v>32.773109243697476</v>
      </c>
      <c r="P30" s="63">
        <v>58.974358974358978</v>
      </c>
      <c r="Q30" s="63"/>
      <c r="R30" s="63">
        <v>45.78005115089514</v>
      </c>
      <c r="S30" s="63">
        <v>34.343434343434339</v>
      </c>
      <c r="T30" s="63">
        <v>57.512953367875653</v>
      </c>
      <c r="U30" s="63"/>
      <c r="V30" s="63">
        <v>66.757493188010898</v>
      </c>
      <c r="W30" s="63">
        <v>55.029585798816569</v>
      </c>
      <c r="X30" s="63">
        <v>76.767676767676761</v>
      </c>
    </row>
    <row r="31" spans="1:24" x14ac:dyDescent="0.35">
      <c r="A31" s="95" t="s">
        <v>306</v>
      </c>
      <c r="B31" s="63">
        <v>93.886462882096069</v>
      </c>
      <c r="C31" s="63">
        <v>93.045310853530026</v>
      </c>
      <c r="D31" s="63">
        <v>94.48173005219985</v>
      </c>
      <c r="E31" s="63"/>
      <c r="F31" s="63">
        <v>91.891891891891902</v>
      </c>
      <c r="G31" s="63">
        <v>89.622641509433961</v>
      </c>
      <c r="H31" s="63">
        <v>93.464052287581694</v>
      </c>
      <c r="I31" s="63"/>
      <c r="J31" s="63">
        <v>92.384105960264904</v>
      </c>
      <c r="K31" s="63">
        <v>91.304347826086953</v>
      </c>
      <c r="L31" s="63">
        <v>93.048128342245988</v>
      </c>
      <c r="M31" s="63"/>
      <c r="N31" s="63">
        <v>92.432432432432435</v>
      </c>
      <c r="O31" s="63">
        <v>91.463414634146346</v>
      </c>
      <c r="P31" s="63">
        <v>93.203883495145632</v>
      </c>
      <c r="Q31" s="63"/>
      <c r="R31" s="63">
        <v>94.469357249626313</v>
      </c>
      <c r="S31" s="63">
        <v>93.770491803278688</v>
      </c>
      <c r="T31" s="63">
        <v>95.054945054945051</v>
      </c>
      <c r="U31" s="63"/>
      <c r="V31" s="63">
        <v>95.507246376811594</v>
      </c>
      <c r="W31" s="63">
        <v>95.366795366795358</v>
      </c>
      <c r="X31" s="63">
        <v>95.591647331786547</v>
      </c>
    </row>
    <row r="32" spans="1:24" x14ac:dyDescent="0.35">
      <c r="A32" s="95" t="s">
        <v>307</v>
      </c>
      <c r="B32" s="63">
        <v>79.517133956386289</v>
      </c>
      <c r="C32" s="63">
        <v>75.773195876288653</v>
      </c>
      <c r="D32" s="63">
        <v>82.621082621082621</v>
      </c>
      <c r="E32" s="63"/>
      <c r="F32" s="63">
        <v>71.232876712328761</v>
      </c>
      <c r="G32" s="63">
        <v>56.81818181818182</v>
      </c>
      <c r="H32" s="63">
        <v>93.103448275862064</v>
      </c>
      <c r="I32" s="63"/>
      <c r="J32" s="63">
        <v>68.503937007874015</v>
      </c>
      <c r="K32" s="63">
        <v>72.41379310344827</v>
      </c>
      <c r="L32" s="63">
        <v>65.217391304347828</v>
      </c>
      <c r="M32" s="63"/>
      <c r="N32" s="63">
        <v>76.80412371134021</v>
      </c>
      <c r="O32" s="63">
        <v>69.318181818181827</v>
      </c>
      <c r="P32" s="63">
        <v>83.018867924528308</v>
      </c>
      <c r="Q32" s="63"/>
      <c r="R32" s="63">
        <v>82.908163265306129</v>
      </c>
      <c r="S32" s="63">
        <v>81.283422459893046</v>
      </c>
      <c r="T32" s="63">
        <v>84.390243902439025</v>
      </c>
      <c r="U32" s="63"/>
      <c r="V32" s="63">
        <v>81.92771084337349</v>
      </c>
      <c r="W32" s="63">
        <v>78.536585365853668</v>
      </c>
      <c r="X32" s="63">
        <v>84.300341296928323</v>
      </c>
    </row>
    <row r="33" spans="1:24" ht="15" thickBot="1" x14ac:dyDescent="0.4">
      <c r="A33" s="123" t="s">
        <v>308</v>
      </c>
      <c r="B33" s="64">
        <v>86.885245901639337</v>
      </c>
      <c r="C33" s="64">
        <v>89.552238805970148</v>
      </c>
      <c r="D33" s="64">
        <v>83.636363636363626</v>
      </c>
      <c r="E33" s="64"/>
      <c r="F33" s="64">
        <v>100</v>
      </c>
      <c r="G33" s="64">
        <v>100</v>
      </c>
      <c r="H33" s="64">
        <v>100</v>
      </c>
      <c r="I33" s="64"/>
      <c r="J33" s="64">
        <v>100</v>
      </c>
      <c r="K33" s="64">
        <v>100</v>
      </c>
      <c r="L33" s="64">
        <v>100</v>
      </c>
      <c r="M33" s="64"/>
      <c r="N33" s="64">
        <v>71.428571428571431</v>
      </c>
      <c r="O33" s="64">
        <v>75</v>
      </c>
      <c r="P33" s="64">
        <v>66.666666666666657</v>
      </c>
      <c r="Q33" s="64"/>
      <c r="R33" s="64">
        <v>78.571428571428569</v>
      </c>
      <c r="S33" s="64">
        <v>80</v>
      </c>
      <c r="T33" s="64">
        <v>77.777777777777786</v>
      </c>
      <c r="U33" s="64"/>
      <c r="V33" s="64">
        <v>92.72727272727272</v>
      </c>
      <c r="W33" s="64">
        <v>94.285714285714278</v>
      </c>
      <c r="X33" s="64">
        <v>90</v>
      </c>
    </row>
    <row r="34" spans="1:24" x14ac:dyDescent="0.35">
      <c r="A34" s="113" t="s">
        <v>341</v>
      </c>
    </row>
  </sheetData>
  <mergeCells count="13">
    <mergeCell ref="V7:X7"/>
    <mergeCell ref="A7:A8"/>
    <mergeCell ref="B7:D7"/>
    <mergeCell ref="F7:H7"/>
    <mergeCell ref="J7:L7"/>
    <mergeCell ref="N7:P7"/>
    <mergeCell ref="R7:T7"/>
    <mergeCell ref="A5:X5"/>
    <mergeCell ref="A1:X1"/>
    <mergeCell ref="A2:X2"/>
    <mergeCell ref="Z2:Z3"/>
    <mergeCell ref="A3:X3"/>
    <mergeCell ref="A4:X4"/>
  </mergeCells>
  <hyperlinks>
    <hyperlink ref="Z2" location="INDICE!A1" display="INDICE" xr:uid="{C43DD9E4-01DD-4CDA-B416-236D707FAF71}"/>
    <hyperlink ref="Z2:Z3" location="CONTENIDO!A1" display="Contenido" xr:uid="{A6A3DCA5-947D-435A-8F8E-C577FA0246FB}"/>
  </hyperlinks>
  <pageMargins left="0.7" right="0.7" top="0.75" bottom="0.75" header="0.3" footer="0.3"/>
  <pageSetup paperSize="9" scale="73" orientation="landscape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F37D3A-FA41-46B0-8A55-28E2096B28D6}">
  <sheetPr>
    <tabColor rgb="FFF2DAB1"/>
    <pageSetUpPr fitToPage="1"/>
  </sheetPr>
  <dimension ref="A1:Z45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9" sqref="A9:XFD9"/>
    </sheetView>
  </sheetViews>
  <sheetFormatPr baseColWidth="10" defaultColWidth="11.453125" defaultRowHeight="14.5" x14ac:dyDescent="0.35"/>
  <cols>
    <col min="1" max="1" width="18.54296875" customWidth="1"/>
    <col min="2" max="4" width="8.453125" customWidth="1"/>
    <col min="5" max="5" width="1.1796875" customWidth="1"/>
    <col min="6" max="8" width="8.453125" customWidth="1"/>
    <col min="9" max="9" width="1" customWidth="1"/>
    <col min="10" max="12" width="8.453125" customWidth="1"/>
    <col min="13" max="13" width="1.453125" customWidth="1"/>
    <col min="14" max="16" width="8.453125" customWidth="1"/>
    <col min="17" max="17" width="1.54296875" customWidth="1"/>
    <col min="18" max="20" width="8.453125" customWidth="1"/>
    <col min="21" max="21" width="1.54296875" customWidth="1"/>
    <col min="22" max="24" width="8.453125" customWidth="1"/>
  </cols>
  <sheetData>
    <row r="1" spans="1:26" x14ac:dyDescent="0.35">
      <c r="A1" s="230" t="s">
        <v>387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Z1" s="36"/>
    </row>
    <row r="2" spans="1:26" ht="14.5" customHeight="1" x14ac:dyDescent="0.35">
      <c r="A2" s="231" t="s">
        <v>388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Z2" s="222" t="s">
        <v>1</v>
      </c>
    </row>
    <row r="3" spans="1:26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Z3" s="222"/>
    </row>
    <row r="4" spans="1:26" x14ac:dyDescent="0.35">
      <c r="A4" s="231" t="s">
        <v>384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Z4" s="36"/>
    </row>
    <row r="5" spans="1:26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Z5" s="36"/>
    </row>
    <row r="6" spans="1:26" x14ac:dyDescent="0.35">
      <c r="A6" s="15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Z6" s="36"/>
    </row>
    <row r="7" spans="1:26" x14ac:dyDescent="0.35">
      <c r="A7" s="234" t="s">
        <v>281</v>
      </c>
      <c r="B7" s="229" t="s">
        <v>214</v>
      </c>
      <c r="C7" s="229"/>
      <c r="D7" s="229"/>
      <c r="E7" s="16"/>
      <c r="F7" s="229" t="s">
        <v>242</v>
      </c>
      <c r="G7" s="229"/>
      <c r="H7" s="229"/>
      <c r="I7" s="16"/>
      <c r="J7" s="229" t="s">
        <v>243</v>
      </c>
      <c r="K7" s="229"/>
      <c r="L7" s="229"/>
      <c r="M7" s="16"/>
      <c r="N7" s="229" t="s">
        <v>244</v>
      </c>
      <c r="O7" s="229"/>
      <c r="P7" s="229"/>
      <c r="Q7" s="16"/>
      <c r="R7" s="229" t="s">
        <v>246</v>
      </c>
      <c r="S7" s="229"/>
      <c r="T7" s="229"/>
      <c r="U7" s="16"/>
      <c r="V7" s="229" t="s">
        <v>247</v>
      </c>
      <c r="W7" s="229"/>
      <c r="X7" s="229"/>
      <c r="Z7" s="36"/>
    </row>
    <row r="8" spans="1:26" x14ac:dyDescent="0.35">
      <c r="A8" s="234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Z8" s="36"/>
    </row>
    <row r="9" spans="1:26" x14ac:dyDescent="0.35">
      <c r="A9" s="110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Z9" s="107"/>
    </row>
    <row r="10" spans="1:26" x14ac:dyDescent="0.35">
      <c r="A10" s="110" t="s">
        <v>214</v>
      </c>
      <c r="B10" s="101">
        <f>SUM(B12:B33)</f>
        <v>6767</v>
      </c>
      <c r="C10" s="101">
        <f t="shared" ref="C10:X10" si="0">SUM(C12:C33)</f>
        <v>3516</v>
      </c>
      <c r="D10" s="101">
        <f t="shared" si="0"/>
        <v>3251</v>
      </c>
      <c r="E10" s="101"/>
      <c r="F10" s="101">
        <f t="shared" si="0"/>
        <v>989</v>
      </c>
      <c r="G10" s="101">
        <f t="shared" si="0"/>
        <v>552</v>
      </c>
      <c r="H10" s="101">
        <f t="shared" si="0"/>
        <v>437</v>
      </c>
      <c r="I10" s="101"/>
      <c r="J10" s="101">
        <f t="shared" si="0"/>
        <v>1162</v>
      </c>
      <c r="K10" s="101">
        <f t="shared" si="0"/>
        <v>601</v>
      </c>
      <c r="L10" s="101">
        <f t="shared" si="0"/>
        <v>561</v>
      </c>
      <c r="M10" s="101"/>
      <c r="N10" s="101">
        <f t="shared" si="0"/>
        <v>1187</v>
      </c>
      <c r="O10" s="101">
        <f t="shared" si="0"/>
        <v>632</v>
      </c>
      <c r="P10" s="101">
        <f t="shared" si="0"/>
        <v>555</v>
      </c>
      <c r="Q10" s="101"/>
      <c r="R10" s="101">
        <f t="shared" si="0"/>
        <v>2376</v>
      </c>
      <c r="S10" s="101">
        <f t="shared" si="0"/>
        <v>1179</v>
      </c>
      <c r="T10" s="101">
        <f t="shared" si="0"/>
        <v>1197</v>
      </c>
      <c r="U10" s="101"/>
      <c r="V10" s="101">
        <f t="shared" si="0"/>
        <v>1053</v>
      </c>
      <c r="W10" s="101">
        <f t="shared" si="0"/>
        <v>552</v>
      </c>
      <c r="X10" s="101">
        <f t="shared" si="0"/>
        <v>501</v>
      </c>
      <c r="Z10" s="107"/>
    </row>
    <row r="11" spans="1:26" x14ac:dyDescent="0.35">
      <c r="A11" s="110"/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101"/>
      <c r="W11" s="101"/>
      <c r="X11" s="101"/>
      <c r="Z11" s="107"/>
    </row>
    <row r="12" spans="1:26" x14ac:dyDescent="0.35">
      <c r="A12" s="95" t="s">
        <v>282</v>
      </c>
      <c r="B12" s="102">
        <f>+F12+J12+N12+R12+V12</f>
        <v>82</v>
      </c>
      <c r="C12" s="102">
        <f t="shared" ref="C12:D27" si="1">+G12+K12+O12+S12+W12</f>
        <v>28</v>
      </c>
      <c r="D12" s="102">
        <f t="shared" si="1"/>
        <v>54</v>
      </c>
      <c r="E12" s="102"/>
      <c r="F12" s="102">
        <v>15</v>
      </c>
      <c r="G12" s="102">
        <v>7</v>
      </c>
      <c r="H12" s="102">
        <v>8</v>
      </c>
      <c r="I12" s="102"/>
      <c r="J12" s="102">
        <v>21</v>
      </c>
      <c r="K12" s="102">
        <v>7</v>
      </c>
      <c r="L12" s="102">
        <v>14</v>
      </c>
      <c r="M12" s="102"/>
      <c r="N12" s="102">
        <v>10</v>
      </c>
      <c r="O12" s="102">
        <v>1</v>
      </c>
      <c r="P12" s="102">
        <v>9</v>
      </c>
      <c r="Q12" s="102"/>
      <c r="R12" s="102">
        <v>22</v>
      </c>
      <c r="S12" s="102">
        <v>10</v>
      </c>
      <c r="T12" s="102">
        <v>12</v>
      </c>
      <c r="U12" s="102"/>
      <c r="V12" s="102">
        <v>14</v>
      </c>
      <c r="W12" s="102">
        <v>3</v>
      </c>
      <c r="X12" s="102">
        <v>11</v>
      </c>
      <c r="Z12" s="22"/>
    </row>
    <row r="13" spans="1:26" x14ac:dyDescent="0.35">
      <c r="A13" s="95" t="s">
        <v>283</v>
      </c>
      <c r="B13" s="102">
        <f t="shared" ref="B13:D32" si="2">+F13+J13+N13+R13+V13</f>
        <v>366</v>
      </c>
      <c r="C13" s="102">
        <f t="shared" si="1"/>
        <v>169</v>
      </c>
      <c r="D13" s="102">
        <f t="shared" si="1"/>
        <v>197</v>
      </c>
      <c r="E13" s="102"/>
      <c r="F13" s="102">
        <v>27</v>
      </c>
      <c r="G13" s="102">
        <v>16</v>
      </c>
      <c r="H13" s="102">
        <v>11</v>
      </c>
      <c r="I13" s="102"/>
      <c r="J13" s="102">
        <v>52</v>
      </c>
      <c r="K13" s="102">
        <v>28</v>
      </c>
      <c r="L13" s="102">
        <v>24</v>
      </c>
      <c r="M13" s="102"/>
      <c r="N13" s="102">
        <v>77</v>
      </c>
      <c r="O13" s="102">
        <v>31</v>
      </c>
      <c r="P13" s="102">
        <v>46</v>
      </c>
      <c r="Q13" s="102"/>
      <c r="R13" s="102">
        <v>204</v>
      </c>
      <c r="S13" s="102">
        <v>93</v>
      </c>
      <c r="T13" s="102">
        <v>111</v>
      </c>
      <c r="U13" s="102"/>
      <c r="V13" s="102">
        <v>6</v>
      </c>
      <c r="W13" s="102">
        <v>1</v>
      </c>
      <c r="X13" s="102">
        <v>5</v>
      </c>
    </row>
    <row r="14" spans="1:26" x14ac:dyDescent="0.35">
      <c r="A14" s="95" t="s">
        <v>285</v>
      </c>
      <c r="B14" s="102">
        <f t="shared" si="2"/>
        <v>112</v>
      </c>
      <c r="C14" s="102">
        <f t="shared" si="1"/>
        <v>63</v>
      </c>
      <c r="D14" s="102">
        <f>+H14+L14+P14+T14</f>
        <v>49</v>
      </c>
      <c r="E14" s="102"/>
      <c r="F14" s="102">
        <v>31</v>
      </c>
      <c r="G14" s="102">
        <v>20</v>
      </c>
      <c r="H14" s="102">
        <v>11</v>
      </c>
      <c r="I14" s="102"/>
      <c r="J14" s="102">
        <v>29</v>
      </c>
      <c r="K14" s="102">
        <v>12</v>
      </c>
      <c r="L14" s="102">
        <v>17</v>
      </c>
      <c r="M14" s="102"/>
      <c r="N14" s="102">
        <v>10</v>
      </c>
      <c r="O14" s="102">
        <v>7</v>
      </c>
      <c r="P14" s="102">
        <v>3</v>
      </c>
      <c r="Q14" s="102"/>
      <c r="R14" s="102">
        <v>41</v>
      </c>
      <c r="S14" s="102">
        <v>23</v>
      </c>
      <c r="T14" s="102">
        <v>18</v>
      </c>
      <c r="U14" s="102"/>
      <c r="V14" s="102">
        <v>1</v>
      </c>
      <c r="W14" s="102">
        <v>1</v>
      </c>
      <c r="X14" s="102" t="s">
        <v>276</v>
      </c>
    </row>
    <row r="15" spans="1:26" x14ac:dyDescent="0.35">
      <c r="A15" s="95" t="s">
        <v>286</v>
      </c>
      <c r="B15" s="102">
        <f t="shared" si="2"/>
        <v>30</v>
      </c>
      <c r="C15" s="102">
        <f t="shared" si="1"/>
        <v>20</v>
      </c>
      <c r="D15" s="102">
        <f>+H15+L15+P15+T15</f>
        <v>10</v>
      </c>
      <c r="E15" s="102"/>
      <c r="F15" s="102">
        <v>3</v>
      </c>
      <c r="G15" s="102">
        <v>2</v>
      </c>
      <c r="H15" s="102">
        <v>1</v>
      </c>
      <c r="I15" s="102"/>
      <c r="J15" s="102">
        <v>12</v>
      </c>
      <c r="K15" s="102">
        <v>7</v>
      </c>
      <c r="L15" s="102">
        <v>5</v>
      </c>
      <c r="M15" s="102"/>
      <c r="N15" s="102">
        <v>6</v>
      </c>
      <c r="O15" s="102">
        <v>4</v>
      </c>
      <c r="P15" s="102">
        <v>2</v>
      </c>
      <c r="Q15" s="102"/>
      <c r="R15" s="102">
        <v>5</v>
      </c>
      <c r="S15" s="102">
        <v>3</v>
      </c>
      <c r="T15" s="102">
        <v>2</v>
      </c>
      <c r="U15" s="102"/>
      <c r="V15" s="102">
        <v>4</v>
      </c>
      <c r="W15" s="102">
        <v>4</v>
      </c>
      <c r="X15" s="102" t="s">
        <v>276</v>
      </c>
    </row>
    <row r="16" spans="1:26" x14ac:dyDescent="0.35">
      <c r="A16" s="95" t="s">
        <v>287</v>
      </c>
      <c r="B16" s="102">
        <f t="shared" si="2"/>
        <v>442</v>
      </c>
      <c r="C16" s="102">
        <f t="shared" si="1"/>
        <v>272</v>
      </c>
      <c r="D16" s="102">
        <f t="shared" si="1"/>
        <v>170</v>
      </c>
      <c r="E16" s="102"/>
      <c r="F16" s="102">
        <v>40</v>
      </c>
      <c r="G16" s="102">
        <v>25</v>
      </c>
      <c r="H16" s="102">
        <v>15</v>
      </c>
      <c r="I16" s="102"/>
      <c r="J16" s="102">
        <v>58</v>
      </c>
      <c r="K16" s="102">
        <v>37</v>
      </c>
      <c r="L16" s="102">
        <v>21</v>
      </c>
      <c r="M16" s="102"/>
      <c r="N16" s="102">
        <v>82</v>
      </c>
      <c r="O16" s="102">
        <v>61</v>
      </c>
      <c r="P16" s="102">
        <v>21</v>
      </c>
      <c r="Q16" s="102"/>
      <c r="R16" s="102">
        <v>156</v>
      </c>
      <c r="S16" s="102">
        <v>84</v>
      </c>
      <c r="T16" s="102">
        <v>72</v>
      </c>
      <c r="U16" s="102"/>
      <c r="V16" s="102">
        <v>106</v>
      </c>
      <c r="W16" s="102">
        <v>65</v>
      </c>
      <c r="X16" s="102">
        <v>41</v>
      </c>
    </row>
    <row r="17" spans="1:26" x14ac:dyDescent="0.35">
      <c r="A17" s="95" t="s">
        <v>289</v>
      </c>
      <c r="B17" s="102">
        <f t="shared" si="2"/>
        <v>1142</v>
      </c>
      <c r="C17" s="102">
        <f t="shared" si="1"/>
        <v>574</v>
      </c>
      <c r="D17" s="102">
        <f t="shared" si="1"/>
        <v>568</v>
      </c>
      <c r="E17" s="102"/>
      <c r="F17" s="102">
        <v>238</v>
      </c>
      <c r="G17" s="102">
        <v>126</v>
      </c>
      <c r="H17" s="102">
        <v>112</v>
      </c>
      <c r="I17" s="102"/>
      <c r="J17" s="102">
        <v>231</v>
      </c>
      <c r="K17" s="102">
        <v>108</v>
      </c>
      <c r="L17" s="102">
        <v>123</v>
      </c>
      <c r="M17" s="102"/>
      <c r="N17" s="102">
        <v>194</v>
      </c>
      <c r="O17" s="102">
        <v>105</v>
      </c>
      <c r="P17" s="102">
        <v>89</v>
      </c>
      <c r="Q17" s="102"/>
      <c r="R17" s="102">
        <v>348</v>
      </c>
      <c r="S17" s="102">
        <v>168</v>
      </c>
      <c r="T17" s="102">
        <v>180</v>
      </c>
      <c r="U17" s="102"/>
      <c r="V17" s="102">
        <v>131</v>
      </c>
      <c r="W17" s="102">
        <v>67</v>
      </c>
      <c r="X17" s="102">
        <v>64</v>
      </c>
    </row>
    <row r="18" spans="1:26" x14ac:dyDescent="0.35">
      <c r="A18" s="95" t="s">
        <v>290</v>
      </c>
      <c r="B18" s="102">
        <f t="shared" si="2"/>
        <v>361</v>
      </c>
      <c r="C18" s="102">
        <f t="shared" si="1"/>
        <v>189</v>
      </c>
      <c r="D18" s="102">
        <f t="shared" si="1"/>
        <v>172</v>
      </c>
      <c r="E18" s="102"/>
      <c r="F18" s="102">
        <v>48</v>
      </c>
      <c r="G18" s="102">
        <v>28</v>
      </c>
      <c r="H18" s="102">
        <v>20</v>
      </c>
      <c r="I18" s="102"/>
      <c r="J18" s="102">
        <v>62</v>
      </c>
      <c r="K18" s="102">
        <v>31</v>
      </c>
      <c r="L18" s="102">
        <v>31</v>
      </c>
      <c r="M18" s="102"/>
      <c r="N18" s="102">
        <v>55</v>
      </c>
      <c r="O18" s="102">
        <v>27</v>
      </c>
      <c r="P18" s="102">
        <v>28</v>
      </c>
      <c r="Q18" s="102"/>
      <c r="R18" s="102">
        <v>118</v>
      </c>
      <c r="S18" s="102">
        <v>58</v>
      </c>
      <c r="T18" s="102">
        <v>60</v>
      </c>
      <c r="U18" s="102"/>
      <c r="V18" s="102">
        <v>78</v>
      </c>
      <c r="W18" s="102">
        <v>45</v>
      </c>
      <c r="X18" s="102">
        <v>33</v>
      </c>
    </row>
    <row r="19" spans="1:26" x14ac:dyDescent="0.35">
      <c r="A19" s="122" t="s">
        <v>293</v>
      </c>
      <c r="B19" s="102">
        <f t="shared" si="2"/>
        <v>1048</v>
      </c>
      <c r="C19" s="102">
        <f t="shared" si="1"/>
        <v>449</v>
      </c>
      <c r="D19" s="102">
        <f t="shared" si="1"/>
        <v>599</v>
      </c>
      <c r="E19" s="102"/>
      <c r="F19" s="102">
        <v>188</v>
      </c>
      <c r="G19" s="102">
        <v>88</v>
      </c>
      <c r="H19" s="102">
        <v>100</v>
      </c>
      <c r="I19" s="102"/>
      <c r="J19" s="102">
        <v>205</v>
      </c>
      <c r="K19" s="102">
        <v>91</v>
      </c>
      <c r="L19" s="102">
        <v>114</v>
      </c>
      <c r="M19" s="102"/>
      <c r="N19" s="102">
        <v>166</v>
      </c>
      <c r="O19" s="102">
        <v>58</v>
      </c>
      <c r="P19" s="102">
        <v>108</v>
      </c>
      <c r="Q19" s="102"/>
      <c r="R19" s="102">
        <v>408</v>
      </c>
      <c r="S19" s="102">
        <v>182</v>
      </c>
      <c r="T19" s="102">
        <v>226</v>
      </c>
      <c r="U19" s="102"/>
      <c r="V19" s="102">
        <v>81</v>
      </c>
      <c r="W19" s="102">
        <v>30</v>
      </c>
      <c r="X19" s="102">
        <v>51</v>
      </c>
    </row>
    <row r="20" spans="1:26" x14ac:dyDescent="0.35">
      <c r="A20" s="95" t="s">
        <v>294</v>
      </c>
      <c r="B20" s="102">
        <f t="shared" si="2"/>
        <v>40</v>
      </c>
      <c r="C20" s="102">
        <f t="shared" si="1"/>
        <v>22</v>
      </c>
      <c r="D20" s="102">
        <f t="shared" si="1"/>
        <v>18</v>
      </c>
      <c r="E20" s="102"/>
      <c r="F20" s="102">
        <v>2</v>
      </c>
      <c r="G20" s="102">
        <v>1</v>
      </c>
      <c r="H20" s="102">
        <v>1</v>
      </c>
      <c r="I20" s="102"/>
      <c r="J20" s="102">
        <v>4</v>
      </c>
      <c r="K20" s="102">
        <v>2</v>
      </c>
      <c r="L20" s="102">
        <v>2</v>
      </c>
      <c r="M20" s="102"/>
      <c r="N20" s="102">
        <v>5</v>
      </c>
      <c r="O20" s="102">
        <v>3</v>
      </c>
      <c r="P20" s="102">
        <v>2</v>
      </c>
      <c r="Q20" s="102"/>
      <c r="R20" s="102">
        <v>23</v>
      </c>
      <c r="S20" s="102">
        <v>11</v>
      </c>
      <c r="T20" s="102">
        <v>12</v>
      </c>
      <c r="U20" s="102"/>
      <c r="V20" s="102">
        <v>6</v>
      </c>
      <c r="W20" s="102">
        <v>5</v>
      </c>
      <c r="X20" s="102">
        <v>1</v>
      </c>
    </row>
    <row r="21" spans="1:26" x14ac:dyDescent="0.35">
      <c r="A21" s="95" t="s">
        <v>295</v>
      </c>
      <c r="B21" s="102">
        <f t="shared" si="2"/>
        <v>165</v>
      </c>
      <c r="C21" s="102">
        <f t="shared" si="1"/>
        <v>77</v>
      </c>
      <c r="D21" s="102">
        <f t="shared" si="1"/>
        <v>88</v>
      </c>
      <c r="E21" s="102"/>
      <c r="F21" s="102">
        <v>29</v>
      </c>
      <c r="G21" s="102">
        <v>12</v>
      </c>
      <c r="H21" s="102">
        <v>17</v>
      </c>
      <c r="I21" s="102"/>
      <c r="J21" s="102">
        <v>22</v>
      </c>
      <c r="K21" s="102">
        <v>13</v>
      </c>
      <c r="L21" s="102">
        <v>9</v>
      </c>
      <c r="M21" s="102"/>
      <c r="N21" s="102">
        <v>33</v>
      </c>
      <c r="O21" s="102">
        <v>19</v>
      </c>
      <c r="P21" s="102">
        <v>14</v>
      </c>
      <c r="Q21" s="102"/>
      <c r="R21" s="102">
        <v>76</v>
      </c>
      <c r="S21" s="102">
        <v>30</v>
      </c>
      <c r="T21" s="102">
        <v>46</v>
      </c>
      <c r="U21" s="102"/>
      <c r="V21" s="102">
        <v>5</v>
      </c>
      <c r="W21" s="102">
        <v>3</v>
      </c>
      <c r="X21" s="102">
        <v>2</v>
      </c>
    </row>
    <row r="22" spans="1:26" x14ac:dyDescent="0.35">
      <c r="A22" s="95" t="s">
        <v>296</v>
      </c>
      <c r="B22" s="102">
        <f t="shared" si="2"/>
        <v>412</v>
      </c>
      <c r="C22" s="102">
        <f t="shared" si="1"/>
        <v>205</v>
      </c>
      <c r="D22" s="102">
        <f t="shared" si="1"/>
        <v>207</v>
      </c>
      <c r="E22" s="102"/>
      <c r="F22" s="102">
        <v>75</v>
      </c>
      <c r="G22" s="102">
        <v>43</v>
      </c>
      <c r="H22" s="102">
        <v>32</v>
      </c>
      <c r="I22" s="102"/>
      <c r="J22" s="102">
        <v>55</v>
      </c>
      <c r="K22" s="102">
        <v>29</v>
      </c>
      <c r="L22" s="102">
        <v>26</v>
      </c>
      <c r="M22" s="102"/>
      <c r="N22" s="102">
        <v>61</v>
      </c>
      <c r="O22" s="102">
        <v>34</v>
      </c>
      <c r="P22" s="102">
        <v>27</v>
      </c>
      <c r="Q22" s="102"/>
      <c r="R22" s="102">
        <v>128</v>
      </c>
      <c r="S22" s="102">
        <v>62</v>
      </c>
      <c r="T22" s="102">
        <v>66</v>
      </c>
      <c r="U22" s="102"/>
      <c r="V22" s="102">
        <v>93</v>
      </c>
      <c r="W22" s="102">
        <v>37</v>
      </c>
      <c r="X22" s="102">
        <v>56</v>
      </c>
    </row>
    <row r="23" spans="1:26" x14ac:dyDescent="0.35">
      <c r="A23" s="95" t="s">
        <v>297</v>
      </c>
      <c r="B23" s="102">
        <f t="shared" si="2"/>
        <v>509</v>
      </c>
      <c r="C23" s="102">
        <f t="shared" si="1"/>
        <v>271</v>
      </c>
      <c r="D23" s="102">
        <f t="shared" si="1"/>
        <v>238</v>
      </c>
      <c r="E23" s="102"/>
      <c r="F23" s="102">
        <v>77</v>
      </c>
      <c r="G23" s="102">
        <v>42</v>
      </c>
      <c r="H23" s="102">
        <v>35</v>
      </c>
      <c r="I23" s="102"/>
      <c r="J23" s="102">
        <v>109</v>
      </c>
      <c r="K23" s="102">
        <v>65</v>
      </c>
      <c r="L23" s="102">
        <v>44</v>
      </c>
      <c r="M23" s="102"/>
      <c r="N23" s="102">
        <v>95</v>
      </c>
      <c r="O23" s="102">
        <v>48</v>
      </c>
      <c r="P23" s="102">
        <v>47</v>
      </c>
      <c r="Q23" s="102"/>
      <c r="R23" s="102">
        <v>157</v>
      </c>
      <c r="S23" s="102">
        <v>73</v>
      </c>
      <c r="T23" s="102">
        <v>84</v>
      </c>
      <c r="U23" s="102"/>
      <c r="V23" s="102">
        <v>71</v>
      </c>
      <c r="W23" s="102">
        <v>43</v>
      </c>
      <c r="X23" s="102">
        <v>28</v>
      </c>
    </row>
    <row r="24" spans="1:26" x14ac:dyDescent="0.35">
      <c r="A24" s="95" t="s">
        <v>298</v>
      </c>
      <c r="B24" s="102">
        <f>+F24+J24+R24+V24</f>
        <v>24</v>
      </c>
      <c r="C24" s="102">
        <f>+G24+S24+W24</f>
        <v>12</v>
      </c>
      <c r="D24" s="102">
        <f>+H24+L24+T24+X24</f>
        <v>12</v>
      </c>
      <c r="E24" s="102"/>
      <c r="F24" s="102">
        <v>4</v>
      </c>
      <c r="G24" s="102">
        <v>3</v>
      </c>
      <c r="H24" s="102">
        <v>1</v>
      </c>
      <c r="I24" s="102"/>
      <c r="J24" s="102">
        <v>2</v>
      </c>
      <c r="K24" s="102" t="s">
        <v>276</v>
      </c>
      <c r="L24" s="102">
        <v>2</v>
      </c>
      <c r="M24" s="102"/>
      <c r="N24" s="102" t="s">
        <v>276</v>
      </c>
      <c r="O24" s="102" t="s">
        <v>276</v>
      </c>
      <c r="P24" s="102" t="s">
        <v>276</v>
      </c>
      <c r="Q24" s="102"/>
      <c r="R24" s="102">
        <v>3</v>
      </c>
      <c r="S24" s="102">
        <v>1</v>
      </c>
      <c r="T24" s="102">
        <v>2</v>
      </c>
      <c r="U24" s="102"/>
      <c r="V24" s="102">
        <v>15</v>
      </c>
      <c r="W24" s="102">
        <v>8</v>
      </c>
      <c r="X24" s="102">
        <v>7</v>
      </c>
    </row>
    <row r="25" spans="1:26" x14ac:dyDescent="0.35">
      <c r="A25" s="95" t="s">
        <v>299</v>
      </c>
      <c r="B25" s="102">
        <f t="shared" si="2"/>
        <v>32</v>
      </c>
      <c r="C25" s="102">
        <f t="shared" si="1"/>
        <v>20</v>
      </c>
      <c r="D25" s="102">
        <f>+H25+T25+X25</f>
        <v>12</v>
      </c>
      <c r="E25" s="102"/>
      <c r="F25" s="102">
        <v>6</v>
      </c>
      <c r="G25" s="102">
        <v>3</v>
      </c>
      <c r="H25" s="102">
        <v>3</v>
      </c>
      <c r="I25" s="102"/>
      <c r="J25" s="102">
        <v>1</v>
      </c>
      <c r="K25" s="102">
        <v>1</v>
      </c>
      <c r="L25" s="102" t="s">
        <v>276</v>
      </c>
      <c r="M25" s="102"/>
      <c r="N25" s="102">
        <v>3</v>
      </c>
      <c r="O25" s="102">
        <v>3</v>
      </c>
      <c r="P25" s="102" t="s">
        <v>276</v>
      </c>
      <c r="Q25" s="102"/>
      <c r="R25" s="102">
        <v>10</v>
      </c>
      <c r="S25" s="102">
        <v>8</v>
      </c>
      <c r="T25" s="102">
        <v>2</v>
      </c>
      <c r="U25" s="102"/>
      <c r="V25" s="102">
        <v>12</v>
      </c>
      <c r="W25" s="102">
        <v>5</v>
      </c>
      <c r="X25" s="102">
        <v>7</v>
      </c>
    </row>
    <row r="26" spans="1:26" x14ac:dyDescent="0.35">
      <c r="A26" s="95" t="s">
        <v>300</v>
      </c>
      <c r="B26" s="102">
        <f t="shared" si="2"/>
        <v>170</v>
      </c>
      <c r="C26" s="102">
        <f t="shared" si="1"/>
        <v>98</v>
      </c>
      <c r="D26" s="102">
        <f t="shared" si="1"/>
        <v>72</v>
      </c>
      <c r="E26" s="102"/>
      <c r="F26" s="102">
        <v>12</v>
      </c>
      <c r="G26" s="102">
        <v>7</v>
      </c>
      <c r="H26" s="102">
        <v>5</v>
      </c>
      <c r="I26" s="102"/>
      <c r="J26" s="102">
        <v>18</v>
      </c>
      <c r="K26" s="102">
        <v>13</v>
      </c>
      <c r="L26" s="102">
        <v>5</v>
      </c>
      <c r="M26" s="102"/>
      <c r="N26" s="102">
        <v>27</v>
      </c>
      <c r="O26" s="102">
        <v>18</v>
      </c>
      <c r="P26" s="102">
        <v>9</v>
      </c>
      <c r="Q26" s="102"/>
      <c r="R26" s="102">
        <v>58</v>
      </c>
      <c r="S26" s="102">
        <v>30</v>
      </c>
      <c r="T26" s="102">
        <v>28</v>
      </c>
      <c r="U26" s="102"/>
      <c r="V26" s="102">
        <v>55</v>
      </c>
      <c r="W26" s="102">
        <v>30</v>
      </c>
      <c r="X26" s="102">
        <v>25</v>
      </c>
    </row>
    <row r="27" spans="1:26" x14ac:dyDescent="0.35">
      <c r="A27" s="95" t="s">
        <v>301</v>
      </c>
      <c r="B27" s="102">
        <f t="shared" si="2"/>
        <v>32</v>
      </c>
      <c r="C27" s="102">
        <f t="shared" si="1"/>
        <v>13</v>
      </c>
      <c r="D27" s="102">
        <f t="shared" si="1"/>
        <v>19</v>
      </c>
      <c r="E27" s="102"/>
      <c r="F27" s="102">
        <v>5</v>
      </c>
      <c r="G27" s="102">
        <v>3</v>
      </c>
      <c r="H27" s="102">
        <v>2</v>
      </c>
      <c r="I27" s="102"/>
      <c r="J27" s="102">
        <v>3</v>
      </c>
      <c r="K27" s="102">
        <v>2</v>
      </c>
      <c r="L27" s="102">
        <v>1</v>
      </c>
      <c r="M27" s="102"/>
      <c r="N27" s="102">
        <v>5</v>
      </c>
      <c r="O27" s="102">
        <v>2</v>
      </c>
      <c r="P27" s="102">
        <v>3</v>
      </c>
      <c r="Q27" s="102"/>
      <c r="R27" s="102">
        <v>10</v>
      </c>
      <c r="S27" s="102">
        <v>1</v>
      </c>
      <c r="T27" s="102">
        <v>9</v>
      </c>
      <c r="U27" s="102"/>
      <c r="V27" s="102">
        <v>9</v>
      </c>
      <c r="W27" s="102">
        <v>5</v>
      </c>
      <c r="X27" s="102">
        <v>4</v>
      </c>
    </row>
    <row r="28" spans="1:26" x14ac:dyDescent="0.35">
      <c r="A28" s="95" t="s">
        <v>302</v>
      </c>
      <c r="B28" s="102">
        <f t="shared" si="2"/>
        <v>611</v>
      </c>
      <c r="C28" s="102">
        <f t="shared" si="2"/>
        <v>370</v>
      </c>
      <c r="D28" s="102">
        <f t="shared" si="2"/>
        <v>241</v>
      </c>
      <c r="E28" s="102"/>
      <c r="F28" s="102">
        <v>66</v>
      </c>
      <c r="G28" s="102">
        <v>44</v>
      </c>
      <c r="H28" s="102">
        <v>22</v>
      </c>
      <c r="I28" s="102"/>
      <c r="J28" s="102">
        <v>89</v>
      </c>
      <c r="K28" s="102">
        <v>59</v>
      </c>
      <c r="L28" s="102">
        <v>30</v>
      </c>
      <c r="M28" s="102"/>
      <c r="N28" s="102">
        <v>135</v>
      </c>
      <c r="O28" s="102">
        <v>78</v>
      </c>
      <c r="P28" s="102">
        <v>57</v>
      </c>
      <c r="Q28" s="102"/>
      <c r="R28" s="102">
        <v>236</v>
      </c>
      <c r="S28" s="102">
        <v>137</v>
      </c>
      <c r="T28" s="102">
        <v>99</v>
      </c>
      <c r="U28" s="102"/>
      <c r="V28" s="102">
        <v>85</v>
      </c>
      <c r="W28" s="102">
        <v>52</v>
      </c>
      <c r="X28" s="102">
        <v>33</v>
      </c>
    </row>
    <row r="29" spans="1:26" x14ac:dyDescent="0.35">
      <c r="A29" s="95" t="s">
        <v>303</v>
      </c>
      <c r="B29" s="102">
        <f t="shared" si="2"/>
        <v>132</v>
      </c>
      <c r="C29" s="102">
        <f t="shared" si="2"/>
        <v>57</v>
      </c>
      <c r="D29" s="102">
        <f t="shared" si="2"/>
        <v>75</v>
      </c>
      <c r="E29" s="102"/>
      <c r="F29" s="102">
        <v>13</v>
      </c>
      <c r="G29" s="102">
        <v>9</v>
      </c>
      <c r="H29" s="102">
        <v>4</v>
      </c>
      <c r="I29" s="102"/>
      <c r="J29" s="102">
        <v>18</v>
      </c>
      <c r="K29" s="102">
        <v>6</v>
      </c>
      <c r="L29" s="102">
        <v>12</v>
      </c>
      <c r="M29" s="102"/>
      <c r="N29" s="102">
        <v>16</v>
      </c>
      <c r="O29" s="102">
        <v>9</v>
      </c>
      <c r="P29" s="102">
        <v>7</v>
      </c>
      <c r="Q29" s="102"/>
      <c r="R29" s="102">
        <v>51</v>
      </c>
      <c r="S29" s="102">
        <v>19</v>
      </c>
      <c r="T29" s="102">
        <v>32</v>
      </c>
      <c r="U29" s="102"/>
      <c r="V29" s="102">
        <v>34</v>
      </c>
      <c r="W29" s="102">
        <v>14</v>
      </c>
      <c r="X29" s="102">
        <v>20</v>
      </c>
    </row>
    <row r="30" spans="1:26" x14ac:dyDescent="0.35">
      <c r="A30" s="95" t="s">
        <v>304</v>
      </c>
      <c r="B30" s="102">
        <f t="shared" si="2"/>
        <v>638</v>
      </c>
      <c r="C30" s="102">
        <f t="shared" si="2"/>
        <v>393</v>
      </c>
      <c r="D30" s="102">
        <f t="shared" si="2"/>
        <v>245</v>
      </c>
      <c r="E30" s="102"/>
      <c r="F30" s="102">
        <v>68</v>
      </c>
      <c r="G30" s="102">
        <v>43</v>
      </c>
      <c r="H30" s="102">
        <v>25</v>
      </c>
      <c r="I30" s="102"/>
      <c r="J30" s="102">
        <v>108</v>
      </c>
      <c r="K30" s="102">
        <v>64</v>
      </c>
      <c r="L30" s="102">
        <v>44</v>
      </c>
      <c r="M30" s="102"/>
      <c r="N30" s="102">
        <v>128</v>
      </c>
      <c r="O30" s="102">
        <v>80</v>
      </c>
      <c r="P30" s="102">
        <v>48</v>
      </c>
      <c r="Q30" s="102"/>
      <c r="R30" s="102">
        <v>212</v>
      </c>
      <c r="S30" s="102">
        <v>130</v>
      </c>
      <c r="T30" s="102">
        <v>82</v>
      </c>
      <c r="U30" s="102"/>
      <c r="V30" s="102">
        <v>122</v>
      </c>
      <c r="W30" s="102">
        <v>76</v>
      </c>
      <c r="X30" s="102">
        <v>46</v>
      </c>
      <c r="Z30" s="107"/>
    </row>
    <row r="31" spans="1:26" x14ac:dyDescent="0.35">
      <c r="A31" s="95" t="s">
        <v>306</v>
      </c>
      <c r="B31" s="102">
        <f t="shared" si="2"/>
        <v>140</v>
      </c>
      <c r="C31" s="102">
        <f t="shared" si="2"/>
        <v>66</v>
      </c>
      <c r="D31" s="102">
        <f t="shared" si="2"/>
        <v>74</v>
      </c>
      <c r="E31" s="102"/>
      <c r="F31" s="102">
        <v>21</v>
      </c>
      <c r="G31" s="102">
        <v>11</v>
      </c>
      <c r="H31" s="102">
        <v>10</v>
      </c>
      <c r="I31" s="102"/>
      <c r="J31" s="102">
        <v>23</v>
      </c>
      <c r="K31" s="102">
        <v>10</v>
      </c>
      <c r="L31" s="102">
        <v>13</v>
      </c>
      <c r="M31" s="102"/>
      <c r="N31" s="102">
        <v>28</v>
      </c>
      <c r="O31" s="102">
        <v>14</v>
      </c>
      <c r="P31" s="102">
        <v>14</v>
      </c>
      <c r="Q31" s="102"/>
      <c r="R31" s="102">
        <v>37</v>
      </c>
      <c r="S31" s="102">
        <v>19</v>
      </c>
      <c r="T31" s="102">
        <v>18</v>
      </c>
      <c r="U31" s="102"/>
      <c r="V31" s="102">
        <v>31</v>
      </c>
      <c r="W31" s="102">
        <v>12</v>
      </c>
      <c r="X31" s="102">
        <v>19</v>
      </c>
      <c r="Z31" s="107"/>
    </row>
    <row r="32" spans="1:26" x14ac:dyDescent="0.35">
      <c r="A32" s="95" t="s">
        <v>307</v>
      </c>
      <c r="B32" s="102">
        <f t="shared" si="2"/>
        <v>263</v>
      </c>
      <c r="C32" s="102">
        <f t="shared" si="2"/>
        <v>141</v>
      </c>
      <c r="D32" s="102">
        <f t="shared" si="2"/>
        <v>122</v>
      </c>
      <c r="E32" s="102"/>
      <c r="F32" s="102">
        <v>21</v>
      </c>
      <c r="G32" s="102">
        <v>19</v>
      </c>
      <c r="H32" s="102">
        <v>2</v>
      </c>
      <c r="I32" s="102"/>
      <c r="J32" s="102">
        <v>40</v>
      </c>
      <c r="K32" s="102">
        <v>16</v>
      </c>
      <c r="L32" s="102">
        <v>24</v>
      </c>
      <c r="M32" s="102"/>
      <c r="N32" s="102">
        <v>45</v>
      </c>
      <c r="O32" s="102">
        <v>27</v>
      </c>
      <c r="P32" s="102">
        <v>18</v>
      </c>
      <c r="Q32" s="102"/>
      <c r="R32" s="102">
        <v>67</v>
      </c>
      <c r="S32" s="102">
        <v>35</v>
      </c>
      <c r="T32" s="102">
        <v>32</v>
      </c>
      <c r="U32" s="102"/>
      <c r="V32" s="102">
        <v>90</v>
      </c>
      <c r="W32" s="102">
        <v>44</v>
      </c>
      <c r="X32" s="102">
        <v>46</v>
      </c>
      <c r="Z32" s="107"/>
    </row>
    <row r="33" spans="1:26" ht="15" thickBot="1" x14ac:dyDescent="0.4">
      <c r="A33" s="123" t="s">
        <v>308</v>
      </c>
      <c r="B33" s="103">
        <f>+N33+R33+V33</f>
        <v>16</v>
      </c>
      <c r="C33" s="103">
        <f>+O33+S33+W33</f>
        <v>7</v>
      </c>
      <c r="D33" s="103">
        <f>+P33+T33+X33</f>
        <v>9</v>
      </c>
      <c r="E33" s="103"/>
      <c r="F33" s="103" t="s">
        <v>276</v>
      </c>
      <c r="G33" s="103" t="s">
        <v>276</v>
      </c>
      <c r="H33" s="103" t="s">
        <v>276</v>
      </c>
      <c r="I33" s="103"/>
      <c r="J33" s="103" t="s">
        <v>276</v>
      </c>
      <c r="K33" s="103" t="s">
        <v>276</v>
      </c>
      <c r="L33" s="103" t="s">
        <v>276</v>
      </c>
      <c r="M33" s="103"/>
      <c r="N33" s="103">
        <v>6</v>
      </c>
      <c r="O33" s="103">
        <v>3</v>
      </c>
      <c r="P33" s="103">
        <v>3</v>
      </c>
      <c r="Q33" s="103"/>
      <c r="R33" s="103">
        <v>6</v>
      </c>
      <c r="S33" s="103">
        <v>2</v>
      </c>
      <c r="T33" s="103">
        <v>4</v>
      </c>
      <c r="U33" s="103"/>
      <c r="V33" s="103">
        <v>4</v>
      </c>
      <c r="W33" s="103">
        <v>2</v>
      </c>
      <c r="X33" s="103">
        <v>2</v>
      </c>
      <c r="Z33" s="107"/>
    </row>
    <row r="34" spans="1:26" x14ac:dyDescent="0.35">
      <c r="A34" s="113" t="s">
        <v>341</v>
      </c>
      <c r="Z34" s="107"/>
    </row>
    <row r="35" spans="1:26" x14ac:dyDescent="0.35">
      <c r="Z35" s="107"/>
    </row>
    <row r="36" spans="1:26" x14ac:dyDescent="0.35">
      <c r="Z36" s="107"/>
    </row>
    <row r="37" spans="1:26" x14ac:dyDescent="0.35">
      <c r="Z37" s="107"/>
    </row>
    <row r="38" spans="1:26" x14ac:dyDescent="0.35">
      <c r="Z38" s="107"/>
    </row>
    <row r="39" spans="1:26" x14ac:dyDescent="0.35">
      <c r="Z39" s="107"/>
    </row>
    <row r="40" spans="1:26" x14ac:dyDescent="0.35">
      <c r="Z40" s="107"/>
    </row>
    <row r="41" spans="1:26" x14ac:dyDescent="0.35">
      <c r="Z41" s="107"/>
    </row>
    <row r="42" spans="1:26" x14ac:dyDescent="0.35">
      <c r="Z42" s="107"/>
    </row>
    <row r="43" spans="1:26" x14ac:dyDescent="0.35">
      <c r="Z43" s="107"/>
    </row>
    <row r="44" spans="1:26" x14ac:dyDescent="0.35">
      <c r="Z44" s="107"/>
    </row>
    <row r="45" spans="1:26" x14ac:dyDescent="0.35">
      <c r="Z45" s="107"/>
    </row>
  </sheetData>
  <mergeCells count="13">
    <mergeCell ref="Z2:Z3"/>
    <mergeCell ref="R7:T7"/>
    <mergeCell ref="V7:X7"/>
    <mergeCell ref="A1:X1"/>
    <mergeCell ref="A2:X2"/>
    <mergeCell ref="A3:X3"/>
    <mergeCell ref="A4:X4"/>
    <mergeCell ref="A5:X5"/>
    <mergeCell ref="A7:A8"/>
    <mergeCell ref="B7:D7"/>
    <mergeCell ref="F7:H7"/>
    <mergeCell ref="J7:L7"/>
    <mergeCell ref="N7:P7"/>
  </mergeCells>
  <hyperlinks>
    <hyperlink ref="Z2" location="INDICE!A1" display="INDICE" xr:uid="{8B75CBF9-3038-4FA5-9C20-5E400D5E37FC}"/>
    <hyperlink ref="Z2:Z3" location="CONTENIDO!A1" display="Contenido" xr:uid="{E0F3D6BA-55BF-4E2E-9AF0-3E541867697C}"/>
  </hyperlinks>
  <pageMargins left="0.7" right="0.7" top="0.75" bottom="0.75" header="0.3" footer="0.3"/>
  <pageSetup paperSize="9" scale="73" orientation="landscape" r:id="rId1"/>
  <ignoredErrors>
    <ignoredError sqref="B24:C24" formula="1"/>
  </ignoredErrors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7AAE5-4A7C-4D2A-A3C9-076BDC0949BD}">
  <sheetPr>
    <tabColor rgb="FFF2DAB1"/>
    <pageSetUpPr fitToPage="1"/>
  </sheetPr>
  <dimension ref="A1:Z34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K21" sqref="K21"/>
    </sheetView>
  </sheetViews>
  <sheetFormatPr baseColWidth="10" defaultColWidth="11.453125" defaultRowHeight="14.5" x14ac:dyDescent="0.35"/>
  <cols>
    <col min="1" max="1" width="18.54296875" customWidth="1"/>
    <col min="2" max="4" width="8.453125" customWidth="1"/>
    <col min="5" max="5" width="1.453125" customWidth="1"/>
    <col min="6" max="8" width="8.453125" customWidth="1"/>
    <col min="9" max="9" width="1.453125" customWidth="1"/>
    <col min="10" max="12" width="8.453125" customWidth="1"/>
    <col min="13" max="13" width="2.1796875" customWidth="1"/>
    <col min="14" max="16" width="8.453125" customWidth="1"/>
    <col min="17" max="17" width="1.453125" customWidth="1"/>
    <col min="18" max="20" width="8.453125" customWidth="1"/>
    <col min="21" max="21" width="1.453125" customWidth="1"/>
    <col min="22" max="24" width="8.453125" customWidth="1"/>
  </cols>
  <sheetData>
    <row r="1" spans="1:26" x14ac:dyDescent="0.35">
      <c r="A1" s="230" t="s">
        <v>389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131"/>
      <c r="Z1" s="36"/>
    </row>
    <row r="2" spans="1:26" ht="14.5" customHeight="1" x14ac:dyDescent="0.35">
      <c r="A2" s="231" t="s">
        <v>390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131"/>
      <c r="Z2" s="222" t="s">
        <v>1</v>
      </c>
    </row>
    <row r="3" spans="1:26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131"/>
      <c r="Z3" s="222"/>
    </row>
    <row r="4" spans="1:26" x14ac:dyDescent="0.35">
      <c r="A4" s="231" t="s">
        <v>384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36"/>
      <c r="Z4" s="36"/>
    </row>
    <row r="5" spans="1:26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36"/>
      <c r="Z5" s="36"/>
    </row>
    <row r="6" spans="1:26" x14ac:dyDescent="0.35">
      <c r="A6" s="15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36"/>
      <c r="Z6" s="36"/>
    </row>
    <row r="7" spans="1:26" x14ac:dyDescent="0.35">
      <c r="A7" s="234" t="s">
        <v>281</v>
      </c>
      <c r="B7" s="229" t="s">
        <v>214</v>
      </c>
      <c r="C7" s="229"/>
      <c r="D7" s="229"/>
      <c r="E7" s="16"/>
      <c r="F7" s="229" t="s">
        <v>242</v>
      </c>
      <c r="G7" s="229"/>
      <c r="H7" s="229"/>
      <c r="I7" s="16"/>
      <c r="J7" s="229" t="s">
        <v>243</v>
      </c>
      <c r="K7" s="229"/>
      <c r="L7" s="229"/>
      <c r="M7" s="16"/>
      <c r="N7" s="229" t="s">
        <v>244</v>
      </c>
      <c r="O7" s="229"/>
      <c r="P7" s="229"/>
      <c r="Q7" s="16"/>
      <c r="R7" s="229" t="s">
        <v>246</v>
      </c>
      <c r="S7" s="229"/>
      <c r="T7" s="229"/>
      <c r="U7" s="16"/>
      <c r="V7" s="229" t="s">
        <v>247</v>
      </c>
      <c r="W7" s="229"/>
      <c r="X7" s="229"/>
      <c r="Y7" s="36"/>
      <c r="Z7" s="36"/>
    </row>
    <row r="8" spans="1:26" x14ac:dyDescent="0.35">
      <c r="A8" s="234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Y8" s="36"/>
      <c r="Z8" s="36"/>
    </row>
    <row r="9" spans="1:26" x14ac:dyDescent="0.35">
      <c r="A9" s="110"/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</row>
    <row r="10" spans="1:26" x14ac:dyDescent="0.35">
      <c r="A10" s="110" t="s">
        <v>214</v>
      </c>
      <c r="B10" s="75">
        <v>23.779737850089607</v>
      </c>
      <c r="C10" s="75">
        <v>27.909191935227813</v>
      </c>
      <c r="D10" s="75">
        <v>20.499400971057444</v>
      </c>
      <c r="E10" s="75"/>
      <c r="F10" s="75">
        <v>30.762052877138412</v>
      </c>
      <c r="G10" s="75">
        <v>35.751295336787564</v>
      </c>
      <c r="H10" s="75">
        <v>26.152004787552364</v>
      </c>
      <c r="I10" s="75"/>
      <c r="J10" s="75">
        <v>28.203883495145632</v>
      </c>
      <c r="K10" s="75">
        <v>32.416396979503773</v>
      </c>
      <c r="L10" s="75">
        <v>24.757281553398059</v>
      </c>
      <c r="M10" s="75"/>
      <c r="N10" s="75">
        <v>22.129008202833706</v>
      </c>
      <c r="O10" s="75">
        <v>26.893617021276594</v>
      </c>
      <c r="P10" s="75">
        <v>18.414067684140679</v>
      </c>
      <c r="Q10" s="75"/>
      <c r="R10" s="75">
        <v>29.577990787999504</v>
      </c>
      <c r="S10" s="75">
        <v>32.345679012345677</v>
      </c>
      <c r="T10" s="75">
        <v>27.278942570647217</v>
      </c>
      <c r="U10" s="75"/>
      <c r="V10" s="75">
        <v>13.63106796116505</v>
      </c>
      <c r="W10" s="75">
        <v>17.223088923556944</v>
      </c>
      <c r="X10" s="75">
        <v>11.084070796460177</v>
      </c>
    </row>
    <row r="11" spans="1:26" x14ac:dyDescent="0.35">
      <c r="A11" s="110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</row>
    <row r="12" spans="1:26" x14ac:dyDescent="0.35">
      <c r="A12" s="95" t="s">
        <v>282</v>
      </c>
      <c r="B12" s="63">
        <v>22.841225626740947</v>
      </c>
      <c r="C12" s="63">
        <v>22.58064516129032</v>
      </c>
      <c r="D12" s="63">
        <v>22.978723404255319</v>
      </c>
      <c r="E12" s="63"/>
      <c r="F12" s="63">
        <v>28.846153846153843</v>
      </c>
      <c r="G12" s="63">
        <v>31.818181818181817</v>
      </c>
      <c r="H12" s="63">
        <v>26.666666666666668</v>
      </c>
      <c r="I12" s="63"/>
      <c r="J12" s="63">
        <v>31.818181818181817</v>
      </c>
      <c r="K12" s="63">
        <v>35</v>
      </c>
      <c r="L12" s="63">
        <v>30.434782608695656</v>
      </c>
      <c r="M12" s="63"/>
      <c r="N12" s="63">
        <v>15.873015873015872</v>
      </c>
      <c r="O12" s="63">
        <v>4.3478260869565215</v>
      </c>
      <c r="P12" s="63">
        <v>22.5</v>
      </c>
      <c r="Q12" s="63"/>
      <c r="R12" s="63">
        <v>25.287356321839084</v>
      </c>
      <c r="S12" s="63">
        <v>33.333333333333329</v>
      </c>
      <c r="T12" s="63">
        <v>21.052631578947366</v>
      </c>
      <c r="U12" s="63"/>
      <c r="V12" s="63">
        <v>15.384615384615385</v>
      </c>
      <c r="W12" s="63">
        <v>10.344827586206897</v>
      </c>
      <c r="X12" s="63">
        <v>17.741935483870968</v>
      </c>
    </row>
    <row r="13" spans="1:26" x14ac:dyDescent="0.35">
      <c r="A13" s="95" t="s">
        <v>283</v>
      </c>
      <c r="B13" s="63">
        <v>29.587712206952304</v>
      </c>
      <c r="C13" s="63">
        <v>29.188255613126081</v>
      </c>
      <c r="D13" s="63">
        <v>29.939209726443771</v>
      </c>
      <c r="E13" s="63"/>
      <c r="F13" s="63">
        <v>11.946902654867257</v>
      </c>
      <c r="G13" s="63">
        <v>13.223140495867769</v>
      </c>
      <c r="H13" s="63">
        <v>10.476190476190476</v>
      </c>
      <c r="I13" s="63"/>
      <c r="J13" s="63">
        <v>27.225130890052355</v>
      </c>
      <c r="K13" s="63">
        <v>31.111111111111111</v>
      </c>
      <c r="L13" s="63">
        <v>23.762376237623762</v>
      </c>
      <c r="M13" s="63"/>
      <c r="N13" s="63">
        <v>32.352941176470587</v>
      </c>
      <c r="O13" s="63">
        <v>27.927927927927925</v>
      </c>
      <c r="P13" s="63">
        <v>36.220472440944881</v>
      </c>
      <c r="Q13" s="63"/>
      <c r="R13" s="63">
        <v>57.464788732394368</v>
      </c>
      <c r="S13" s="63">
        <v>58.860759493670891</v>
      </c>
      <c r="T13" s="63">
        <v>56.345177664974621</v>
      </c>
      <c r="U13" s="63"/>
      <c r="V13" s="63">
        <v>2.643171806167401</v>
      </c>
      <c r="W13" s="63">
        <v>1.0101010101010102</v>
      </c>
      <c r="X13" s="63">
        <v>3.90625</v>
      </c>
    </row>
    <row r="14" spans="1:26" x14ac:dyDescent="0.35">
      <c r="A14" s="95" t="s">
        <v>285</v>
      </c>
      <c r="B14" s="63">
        <v>14.088050314465409</v>
      </c>
      <c r="C14" s="63">
        <v>21.72413793103448</v>
      </c>
      <c r="D14" s="63">
        <v>9.7029702970297027</v>
      </c>
      <c r="E14" s="63"/>
      <c r="F14" s="63">
        <v>29.807692307692307</v>
      </c>
      <c r="G14" s="63">
        <v>50</v>
      </c>
      <c r="H14" s="63">
        <v>17.1875</v>
      </c>
      <c r="I14" s="63"/>
      <c r="J14" s="63">
        <v>23.577235772357724</v>
      </c>
      <c r="K14" s="63">
        <v>31.578947368421051</v>
      </c>
      <c r="L14" s="63">
        <v>20</v>
      </c>
      <c r="M14" s="63"/>
      <c r="N14" s="63">
        <v>5.8479532163742682</v>
      </c>
      <c r="O14" s="63">
        <v>11.864406779661017</v>
      </c>
      <c r="P14" s="63">
        <v>2.6785714285714284</v>
      </c>
      <c r="Q14" s="63"/>
      <c r="R14" s="63">
        <v>19.069767441860467</v>
      </c>
      <c r="S14" s="63">
        <v>25.274725274725274</v>
      </c>
      <c r="T14" s="63">
        <v>14.516129032258066</v>
      </c>
      <c r="U14" s="63"/>
      <c r="V14" s="63">
        <v>0.5494505494505495</v>
      </c>
      <c r="W14" s="63">
        <v>1.6129032258064515</v>
      </c>
      <c r="X14" s="63" t="s">
        <v>276</v>
      </c>
    </row>
    <row r="15" spans="1:26" x14ac:dyDescent="0.35">
      <c r="A15" s="95" t="s">
        <v>286</v>
      </c>
      <c r="B15" s="63">
        <v>7.4626865671641784</v>
      </c>
      <c r="C15" s="63">
        <v>11.235955056179774</v>
      </c>
      <c r="D15" s="63">
        <v>4.4642857142857144</v>
      </c>
      <c r="E15" s="63"/>
      <c r="F15" s="63">
        <v>7.6923076923076925</v>
      </c>
      <c r="G15" s="63">
        <v>15.384615384615385</v>
      </c>
      <c r="H15" s="63">
        <v>3.8461538461538463</v>
      </c>
      <c r="I15" s="63"/>
      <c r="J15" s="63">
        <v>20.689655172413794</v>
      </c>
      <c r="K15" s="63">
        <v>23.333333333333332</v>
      </c>
      <c r="L15" s="63">
        <v>17.857142857142858</v>
      </c>
      <c r="M15" s="63"/>
      <c r="N15" s="63">
        <v>7.4074074074074066</v>
      </c>
      <c r="O15" s="63">
        <v>9.7560975609756095</v>
      </c>
      <c r="P15" s="63">
        <v>5</v>
      </c>
      <c r="Q15" s="63"/>
      <c r="R15" s="63">
        <v>4.2016806722689077</v>
      </c>
      <c r="S15" s="63">
        <v>5.5555555555555554</v>
      </c>
      <c r="T15" s="63">
        <v>3.0769230769230771</v>
      </c>
      <c r="U15" s="63"/>
      <c r="V15" s="63">
        <v>3.8095238095238098</v>
      </c>
      <c r="W15" s="63">
        <v>10</v>
      </c>
      <c r="X15" s="63" t="s">
        <v>276</v>
      </c>
    </row>
    <row r="16" spans="1:26" x14ac:dyDescent="0.35">
      <c r="A16" s="95" t="s">
        <v>287</v>
      </c>
      <c r="B16" s="63">
        <v>18.937446443873178</v>
      </c>
      <c r="C16" s="63">
        <v>25.325884543761639</v>
      </c>
      <c r="D16" s="63">
        <v>13.492063492063492</v>
      </c>
      <c r="E16" s="63"/>
      <c r="F16" s="63">
        <v>20.94240837696335</v>
      </c>
      <c r="G16" s="63">
        <v>24.271844660194176</v>
      </c>
      <c r="H16" s="63">
        <v>17.045454545454543</v>
      </c>
      <c r="I16" s="63"/>
      <c r="J16" s="63">
        <v>21.722846441947567</v>
      </c>
      <c r="K16" s="63">
        <v>31.623931623931622</v>
      </c>
      <c r="L16" s="63">
        <v>14.000000000000002</v>
      </c>
      <c r="M16" s="63"/>
      <c r="N16" s="63">
        <v>19.069767441860467</v>
      </c>
      <c r="O16" s="63">
        <v>30.808080808080806</v>
      </c>
      <c r="P16" s="63">
        <v>9.0517241379310338</v>
      </c>
      <c r="Q16" s="63"/>
      <c r="R16" s="63">
        <v>24.074074074074073</v>
      </c>
      <c r="S16" s="63">
        <v>27.906976744186046</v>
      </c>
      <c r="T16" s="63">
        <v>20.749279538904901</v>
      </c>
      <c r="U16" s="63"/>
      <c r="V16" s="63">
        <v>13.283208020050125</v>
      </c>
      <c r="W16" s="63">
        <v>18.30985915492958</v>
      </c>
      <c r="X16" s="63">
        <v>9.255079006772009</v>
      </c>
    </row>
    <row r="17" spans="1:24" x14ac:dyDescent="0.35">
      <c r="A17" s="95" t="s">
        <v>289</v>
      </c>
      <c r="B17" s="63">
        <v>43.587786259541986</v>
      </c>
      <c r="C17" s="63">
        <v>48.561759729272417</v>
      </c>
      <c r="D17" s="63">
        <v>39.499304589707926</v>
      </c>
      <c r="E17" s="63"/>
      <c r="F17" s="63">
        <v>54.838709677419352</v>
      </c>
      <c r="G17" s="63">
        <v>59.154929577464785</v>
      </c>
      <c r="H17" s="63">
        <v>50.678733031674206</v>
      </c>
      <c r="I17" s="63"/>
      <c r="J17" s="63">
        <v>52.739726027397261</v>
      </c>
      <c r="K17" s="63">
        <v>55.384615384615387</v>
      </c>
      <c r="L17" s="63">
        <v>50.617283950617285</v>
      </c>
      <c r="M17" s="63"/>
      <c r="N17" s="63">
        <v>37.596899224806201</v>
      </c>
      <c r="O17" s="63">
        <v>42.68292682926829</v>
      </c>
      <c r="P17" s="63">
        <v>32.962962962962962</v>
      </c>
      <c r="Q17" s="63"/>
      <c r="R17" s="63">
        <v>51.17647058823529</v>
      </c>
      <c r="S17" s="63">
        <v>53.674121405750796</v>
      </c>
      <c r="T17" s="63">
        <v>49.04632152588556</v>
      </c>
      <c r="U17" s="63"/>
      <c r="V17" s="63">
        <v>23.731884057971016</v>
      </c>
      <c r="W17" s="63">
        <v>31.162790697674421</v>
      </c>
      <c r="X17" s="63">
        <v>18.991097922848667</v>
      </c>
    </row>
    <row r="18" spans="1:24" x14ac:dyDescent="0.35">
      <c r="A18" s="95" t="s">
        <v>290</v>
      </c>
      <c r="B18" s="63">
        <v>19.566395663956641</v>
      </c>
      <c r="C18" s="63">
        <v>21.824480369515012</v>
      </c>
      <c r="D18" s="63">
        <v>17.568947906026558</v>
      </c>
      <c r="E18" s="63"/>
      <c r="F18" s="63">
        <v>25.668449197860966</v>
      </c>
      <c r="G18" s="63">
        <v>29.787234042553191</v>
      </c>
      <c r="H18" s="63">
        <v>21.50537634408602</v>
      </c>
      <c r="I18" s="63"/>
      <c r="J18" s="63">
        <v>21.088435374149661</v>
      </c>
      <c r="K18" s="63">
        <v>22.302158273381295</v>
      </c>
      <c r="L18" s="63">
        <v>20</v>
      </c>
      <c r="M18" s="63"/>
      <c r="N18" s="63">
        <v>15.895953757225435</v>
      </c>
      <c r="O18" s="63">
        <v>17.088607594936708</v>
      </c>
      <c r="P18" s="63">
        <v>14.893617021276595</v>
      </c>
      <c r="Q18" s="63"/>
      <c r="R18" s="63">
        <v>24.481327800829874</v>
      </c>
      <c r="S18" s="63">
        <v>25</v>
      </c>
      <c r="T18" s="63">
        <v>24</v>
      </c>
      <c r="U18" s="63"/>
      <c r="V18" s="63">
        <v>14.55223880597015</v>
      </c>
      <c r="W18" s="63">
        <v>18.518518518518519</v>
      </c>
      <c r="X18" s="63">
        <v>11.262798634812286</v>
      </c>
    </row>
    <row r="19" spans="1:24" x14ac:dyDescent="0.35">
      <c r="A19" s="122" t="s">
        <v>293</v>
      </c>
      <c r="B19" s="63">
        <v>31.051851851851854</v>
      </c>
      <c r="C19" s="63">
        <v>32.869692532942899</v>
      </c>
      <c r="D19" s="63">
        <v>29.815828770532605</v>
      </c>
      <c r="E19" s="63"/>
      <c r="F19" s="63">
        <v>40.692640692640694</v>
      </c>
      <c r="G19" s="63">
        <v>45.128205128205131</v>
      </c>
      <c r="H19" s="63">
        <v>37.453183520599254</v>
      </c>
      <c r="I19" s="63"/>
      <c r="J19" s="63">
        <v>35.162950257289879</v>
      </c>
      <c r="K19" s="63">
        <v>35.686274509803923</v>
      </c>
      <c r="L19" s="63">
        <v>34.756097560975604</v>
      </c>
      <c r="M19" s="63"/>
      <c r="N19" s="63">
        <v>23.782234957020059</v>
      </c>
      <c r="O19" s="63">
        <v>21.641791044776117</v>
      </c>
      <c r="P19" s="63">
        <v>25.116279069767444</v>
      </c>
      <c r="Q19" s="63"/>
      <c r="R19" s="63">
        <v>44.396082698585424</v>
      </c>
      <c r="S19" s="63">
        <v>47.02842377260982</v>
      </c>
      <c r="T19" s="63">
        <v>42.481203007518801</v>
      </c>
      <c r="U19" s="63"/>
      <c r="V19" s="63">
        <v>11.360448807854137</v>
      </c>
      <c r="W19" s="63">
        <v>11.494252873563218</v>
      </c>
      <c r="X19" s="63">
        <v>11.283185840707963</v>
      </c>
    </row>
    <row r="20" spans="1:24" x14ac:dyDescent="0.35">
      <c r="A20" s="95" t="s">
        <v>294</v>
      </c>
      <c r="B20" s="63">
        <v>6.4516129032258061</v>
      </c>
      <c r="C20" s="63">
        <v>8.239700374531834</v>
      </c>
      <c r="D20" s="63">
        <v>5.0991501416430589</v>
      </c>
      <c r="E20" s="63"/>
      <c r="F20" s="63">
        <v>4.6511627906976747</v>
      </c>
      <c r="G20" s="63">
        <v>7.1428571428571423</v>
      </c>
      <c r="H20" s="63">
        <v>3.4482758620689653</v>
      </c>
      <c r="I20" s="63"/>
      <c r="J20" s="63">
        <v>5.2631578947368416</v>
      </c>
      <c r="K20" s="63">
        <v>6.25</v>
      </c>
      <c r="L20" s="63">
        <v>4.5454545454545459</v>
      </c>
      <c r="M20" s="63"/>
      <c r="N20" s="63">
        <v>4.3103448275862073</v>
      </c>
      <c r="O20" s="63">
        <v>6.666666666666667</v>
      </c>
      <c r="P20" s="63">
        <v>2.8169014084507045</v>
      </c>
      <c r="Q20" s="63"/>
      <c r="R20" s="63">
        <v>13.450292397660817</v>
      </c>
      <c r="S20" s="63">
        <v>13.580246913580247</v>
      </c>
      <c r="T20" s="63">
        <v>13.333333333333334</v>
      </c>
      <c r="U20" s="63"/>
      <c r="V20" s="63">
        <v>2.8037383177570092</v>
      </c>
      <c r="W20" s="63">
        <v>5.2631578947368416</v>
      </c>
      <c r="X20" s="63">
        <v>0.84033613445378152</v>
      </c>
    </row>
    <row r="21" spans="1:24" x14ac:dyDescent="0.35">
      <c r="A21" s="95" t="s">
        <v>295</v>
      </c>
      <c r="B21" s="63">
        <v>12.605042016806722</v>
      </c>
      <c r="C21" s="63">
        <v>13.924050632911392</v>
      </c>
      <c r="D21" s="63">
        <v>11.640211640211639</v>
      </c>
      <c r="E21" s="63"/>
      <c r="F21" s="63">
        <v>18.012422360248447</v>
      </c>
      <c r="G21" s="63">
        <v>15.384615384615385</v>
      </c>
      <c r="H21" s="63">
        <v>20.481927710843372</v>
      </c>
      <c r="I21" s="63"/>
      <c r="J21" s="63">
        <v>10.045662100456621</v>
      </c>
      <c r="K21" s="63">
        <v>14.285714285714285</v>
      </c>
      <c r="L21" s="63">
        <v>7.03125</v>
      </c>
      <c r="M21" s="63"/>
      <c r="N21" s="63">
        <v>11.186440677966102</v>
      </c>
      <c r="O21" s="63">
        <v>16.964285714285715</v>
      </c>
      <c r="P21" s="63">
        <v>7.6502732240437163</v>
      </c>
      <c r="Q21" s="63"/>
      <c r="R21" s="63">
        <v>20.54054054054054</v>
      </c>
      <c r="S21" s="63">
        <v>17.964071856287426</v>
      </c>
      <c r="T21" s="63">
        <v>22.660098522167488</v>
      </c>
      <c r="U21" s="63"/>
      <c r="V21" s="63">
        <v>1.893939393939394</v>
      </c>
      <c r="W21" s="63">
        <v>2.8571428571428572</v>
      </c>
      <c r="X21" s="63">
        <v>1.257861635220126</v>
      </c>
    </row>
    <row r="22" spans="1:24" x14ac:dyDescent="0.35">
      <c r="A22" s="95" t="s">
        <v>296</v>
      </c>
      <c r="B22" s="63">
        <v>27.632461435278337</v>
      </c>
      <c r="C22" s="63">
        <v>32.182103610675043</v>
      </c>
      <c r="D22" s="63">
        <v>24.238875878220139</v>
      </c>
      <c r="E22" s="63"/>
      <c r="F22" s="63">
        <v>44.117647058823529</v>
      </c>
      <c r="G22" s="63">
        <v>50.588235294117645</v>
      </c>
      <c r="H22" s="63">
        <v>37.647058823529413</v>
      </c>
      <c r="I22" s="63"/>
      <c r="J22" s="63">
        <v>26.96078431372549</v>
      </c>
      <c r="K22" s="63">
        <v>34.523809523809526</v>
      </c>
      <c r="L22" s="63">
        <v>21.666666666666668</v>
      </c>
      <c r="M22" s="63"/>
      <c r="N22" s="63">
        <v>23.371647509578544</v>
      </c>
      <c r="O22" s="63">
        <v>31.775700934579437</v>
      </c>
      <c r="P22" s="63">
        <v>17.532467532467532</v>
      </c>
      <c r="Q22" s="63"/>
      <c r="R22" s="63">
        <v>28.008752735229759</v>
      </c>
      <c r="S22" s="63">
        <v>30.541871921182267</v>
      </c>
      <c r="T22" s="63">
        <v>25.984251968503933</v>
      </c>
      <c r="U22" s="63"/>
      <c r="V22" s="63">
        <v>23.308270676691727</v>
      </c>
      <c r="W22" s="63">
        <v>23.417721518987342</v>
      </c>
      <c r="X22" s="63">
        <v>23.236514522821576</v>
      </c>
    </row>
    <row r="23" spans="1:24" x14ac:dyDescent="0.35">
      <c r="A23" s="95" t="s">
        <v>297</v>
      </c>
      <c r="B23" s="63">
        <v>33.730947647448637</v>
      </c>
      <c r="C23" s="63">
        <v>42.476489028213166</v>
      </c>
      <c r="D23" s="63">
        <v>27.324913892078072</v>
      </c>
      <c r="E23" s="63"/>
      <c r="F23" s="63">
        <v>42.076502732240442</v>
      </c>
      <c r="G23" s="63">
        <v>47.191011235955052</v>
      </c>
      <c r="H23" s="63">
        <v>37.234042553191486</v>
      </c>
      <c r="I23" s="63"/>
      <c r="J23" s="63">
        <v>42.578125</v>
      </c>
      <c r="K23" s="63">
        <v>55.555555555555557</v>
      </c>
      <c r="L23" s="63">
        <v>31.654676258992804</v>
      </c>
      <c r="M23" s="63"/>
      <c r="N23" s="63">
        <v>35.315985130111528</v>
      </c>
      <c r="O23" s="63">
        <v>47.058823529411761</v>
      </c>
      <c r="P23" s="63">
        <v>28.143712574850298</v>
      </c>
      <c r="Q23" s="63"/>
      <c r="R23" s="63">
        <v>42.432432432432435</v>
      </c>
      <c r="S23" s="63">
        <v>48.026315789473685</v>
      </c>
      <c r="T23" s="63">
        <v>38.532110091743121</v>
      </c>
      <c r="U23" s="63"/>
      <c r="V23" s="63">
        <v>16.473317865429234</v>
      </c>
      <c r="W23" s="63">
        <v>24.157303370786519</v>
      </c>
      <c r="X23" s="63">
        <v>11.067193675889328</v>
      </c>
    </row>
    <row r="24" spans="1:24" x14ac:dyDescent="0.35">
      <c r="A24" s="95" t="s">
        <v>298</v>
      </c>
      <c r="B24" s="63">
        <v>16.216216216216218</v>
      </c>
      <c r="C24" s="63">
        <v>17.391304347826086</v>
      </c>
      <c r="D24" s="63">
        <v>15.18987341772152</v>
      </c>
      <c r="E24" s="63"/>
      <c r="F24" s="63">
        <v>80</v>
      </c>
      <c r="G24" s="63">
        <v>75</v>
      </c>
      <c r="H24" s="63">
        <v>100</v>
      </c>
      <c r="I24" s="63"/>
      <c r="J24" s="63">
        <v>11.76470588235294</v>
      </c>
      <c r="K24" s="63" t="s">
        <v>276</v>
      </c>
      <c r="L24" s="63">
        <v>22.222222222222221</v>
      </c>
      <c r="M24" s="63"/>
      <c r="N24" s="63" t="s">
        <v>276</v>
      </c>
      <c r="O24" s="63" t="s">
        <v>276</v>
      </c>
      <c r="P24" s="63" t="s">
        <v>276</v>
      </c>
      <c r="Q24" s="63"/>
      <c r="R24" s="63">
        <v>7.3170731707317067</v>
      </c>
      <c r="S24" s="63">
        <v>5</v>
      </c>
      <c r="T24" s="63">
        <v>9.5238095238095237</v>
      </c>
      <c r="U24" s="63"/>
      <c r="V24" s="63">
        <v>25</v>
      </c>
      <c r="W24" s="63">
        <v>33.333333333333329</v>
      </c>
      <c r="X24" s="63">
        <v>19.444444444444446</v>
      </c>
    </row>
    <row r="25" spans="1:24" x14ac:dyDescent="0.35">
      <c r="A25" s="95" t="s">
        <v>299</v>
      </c>
      <c r="B25" s="63">
        <v>21.768707482993197</v>
      </c>
      <c r="C25" s="63">
        <v>38.461538461538467</v>
      </c>
      <c r="D25" s="63">
        <v>12.631578947368421</v>
      </c>
      <c r="E25" s="63"/>
      <c r="F25" s="63">
        <v>50</v>
      </c>
      <c r="G25" s="63">
        <v>60</v>
      </c>
      <c r="H25" s="63">
        <v>42.857142857142854</v>
      </c>
      <c r="I25" s="63"/>
      <c r="J25" s="63">
        <v>7.6923076923076925</v>
      </c>
      <c r="K25" s="63">
        <v>16.666666666666664</v>
      </c>
      <c r="L25" s="63" t="s">
        <v>276</v>
      </c>
      <c r="M25" s="63"/>
      <c r="N25" s="63">
        <v>10</v>
      </c>
      <c r="O25" s="63">
        <v>30</v>
      </c>
      <c r="P25" s="63" t="s">
        <v>276</v>
      </c>
      <c r="Q25" s="63"/>
      <c r="R25" s="63">
        <v>21.739130434782609</v>
      </c>
      <c r="S25" s="63">
        <v>50</v>
      </c>
      <c r="T25" s="63">
        <v>6.666666666666667</v>
      </c>
      <c r="U25" s="63"/>
      <c r="V25" s="63">
        <v>26.086956521739129</v>
      </c>
      <c r="W25" s="63">
        <v>33.333333333333329</v>
      </c>
      <c r="X25" s="63">
        <v>22.58064516129032</v>
      </c>
    </row>
    <row r="26" spans="1:24" x14ac:dyDescent="0.35">
      <c r="A26" s="95" t="s">
        <v>300</v>
      </c>
      <c r="B26" s="63">
        <v>33.530571992110453</v>
      </c>
      <c r="C26" s="63">
        <v>41.17647058823529</v>
      </c>
      <c r="D26" s="63">
        <v>26.765799256505574</v>
      </c>
      <c r="E26" s="63"/>
      <c r="F26" s="63">
        <v>33.333333333333329</v>
      </c>
      <c r="G26" s="63">
        <v>58.333333333333336</v>
      </c>
      <c r="H26" s="63">
        <v>20.833333333333336</v>
      </c>
      <c r="I26" s="63"/>
      <c r="J26" s="63">
        <v>35.294117647058826</v>
      </c>
      <c r="K26" s="63">
        <v>43.333333333333336</v>
      </c>
      <c r="L26" s="63">
        <v>23.809523809523807</v>
      </c>
      <c r="M26" s="63"/>
      <c r="N26" s="63">
        <v>28.421052631578945</v>
      </c>
      <c r="O26" s="63">
        <v>33.333333333333329</v>
      </c>
      <c r="P26" s="63">
        <v>21.951219512195124</v>
      </c>
      <c r="Q26" s="63"/>
      <c r="R26" s="63">
        <v>38.15789473684211</v>
      </c>
      <c r="S26" s="63">
        <v>42.857142857142854</v>
      </c>
      <c r="T26" s="63">
        <v>34.146341463414636</v>
      </c>
      <c r="U26" s="63"/>
      <c r="V26" s="63">
        <v>31.79190751445087</v>
      </c>
      <c r="W26" s="63">
        <v>41.666666666666671</v>
      </c>
      <c r="X26" s="63">
        <v>24.752475247524753</v>
      </c>
    </row>
    <row r="27" spans="1:24" x14ac:dyDescent="0.35">
      <c r="A27" s="95" t="s">
        <v>301</v>
      </c>
      <c r="B27" s="63">
        <v>7.6738609112709826</v>
      </c>
      <c r="C27" s="63">
        <v>7.5144508670520231</v>
      </c>
      <c r="D27" s="63">
        <v>7.7868852459016393</v>
      </c>
      <c r="E27" s="63"/>
      <c r="F27" s="63">
        <v>13.888888888888889</v>
      </c>
      <c r="G27" s="63">
        <v>16.666666666666664</v>
      </c>
      <c r="H27" s="63">
        <v>11.111111111111111</v>
      </c>
      <c r="I27" s="63"/>
      <c r="J27" s="63">
        <v>6.25</v>
      </c>
      <c r="K27" s="63">
        <v>7.6923076923076925</v>
      </c>
      <c r="L27" s="63">
        <v>4.5454545454545459</v>
      </c>
      <c r="M27" s="63"/>
      <c r="N27" s="63">
        <v>9.0909090909090917</v>
      </c>
      <c r="O27" s="63">
        <v>8.695652173913043</v>
      </c>
      <c r="P27" s="63">
        <v>9.375</v>
      </c>
      <c r="Q27" s="63"/>
      <c r="R27" s="63">
        <v>7.1942446043165464</v>
      </c>
      <c r="S27" s="63">
        <v>2.0408163265306123</v>
      </c>
      <c r="T27" s="63">
        <v>10</v>
      </c>
      <c r="U27" s="63"/>
      <c r="V27" s="63">
        <v>6.4748201438848918</v>
      </c>
      <c r="W27" s="63">
        <v>8.7719298245614024</v>
      </c>
      <c r="X27" s="63">
        <v>4.8780487804878048</v>
      </c>
    </row>
    <row r="28" spans="1:24" x14ac:dyDescent="0.35">
      <c r="A28" s="95" t="s">
        <v>302</v>
      </c>
      <c r="B28" s="63">
        <v>23.885848318999216</v>
      </c>
      <c r="C28" s="63">
        <v>28.179741051028177</v>
      </c>
      <c r="D28" s="63">
        <v>19.357429718875501</v>
      </c>
      <c r="E28" s="63"/>
      <c r="F28" s="63">
        <v>26.612903225806448</v>
      </c>
      <c r="G28" s="63">
        <v>31.884057971014489</v>
      </c>
      <c r="H28" s="63">
        <v>20</v>
      </c>
      <c r="I28" s="63"/>
      <c r="J28" s="63">
        <v>27.554179566563469</v>
      </c>
      <c r="K28" s="63">
        <v>34.104046242774565</v>
      </c>
      <c r="L28" s="63">
        <v>20</v>
      </c>
      <c r="M28" s="63"/>
      <c r="N28" s="63">
        <v>26.892430278884461</v>
      </c>
      <c r="O28" s="63">
        <v>31.075697211155379</v>
      </c>
      <c r="P28" s="63">
        <v>22.709163346613543</v>
      </c>
      <c r="Q28" s="63"/>
      <c r="R28" s="63">
        <v>29.987293519695047</v>
      </c>
      <c r="S28" s="63">
        <v>33.252427184466022</v>
      </c>
      <c r="T28" s="63">
        <v>26.400000000000002</v>
      </c>
      <c r="U28" s="63"/>
      <c r="V28" s="63">
        <v>12.177650429799428</v>
      </c>
      <c r="W28" s="63">
        <v>15.339233038348082</v>
      </c>
      <c r="X28" s="63">
        <v>9.1922005571030638</v>
      </c>
    </row>
    <row r="29" spans="1:24" x14ac:dyDescent="0.35">
      <c r="A29" s="95" t="s">
        <v>303</v>
      </c>
      <c r="B29" s="63">
        <v>7.2249589490968793</v>
      </c>
      <c r="C29" s="63">
        <v>7.4803149606299222</v>
      </c>
      <c r="D29" s="63">
        <v>7.042253521126761</v>
      </c>
      <c r="E29" s="63"/>
      <c r="F29" s="63">
        <v>7.3033707865168536</v>
      </c>
      <c r="G29" s="63">
        <v>10.465116279069768</v>
      </c>
      <c r="H29" s="63">
        <v>4.3478260869565215</v>
      </c>
      <c r="I29" s="63"/>
      <c r="J29" s="63">
        <v>6.1016949152542379</v>
      </c>
      <c r="K29" s="63">
        <v>4.5801526717557248</v>
      </c>
      <c r="L29" s="63">
        <v>7.3170731707317067</v>
      </c>
      <c r="M29" s="63"/>
      <c r="N29" s="63">
        <v>4.5454545454545459</v>
      </c>
      <c r="O29" s="63">
        <v>6.1643835616438354</v>
      </c>
      <c r="P29" s="63">
        <v>3.3980582524271843</v>
      </c>
      <c r="Q29" s="63"/>
      <c r="R29" s="63">
        <v>9.9029126213592242</v>
      </c>
      <c r="S29" s="63">
        <v>9.0909090909090917</v>
      </c>
      <c r="T29" s="63">
        <v>10.457516339869281</v>
      </c>
      <c r="U29" s="63"/>
      <c r="V29" s="63">
        <v>6.9815195071868574</v>
      </c>
      <c r="W29" s="63">
        <v>7.3684210526315779</v>
      </c>
      <c r="X29" s="63">
        <v>6.7340067340067336</v>
      </c>
    </row>
    <row r="30" spans="1:24" x14ac:dyDescent="0.35">
      <c r="A30" s="95" t="s">
        <v>304</v>
      </c>
      <c r="B30" s="63">
        <v>50.594766058683582</v>
      </c>
      <c r="C30" s="63">
        <v>61.502347417840376</v>
      </c>
      <c r="D30" s="63">
        <v>39.38906752411576</v>
      </c>
      <c r="E30" s="63"/>
      <c r="F30" s="63">
        <v>62.385321100917437</v>
      </c>
      <c r="G30" s="63">
        <v>69.354838709677423</v>
      </c>
      <c r="H30" s="63">
        <v>53.191489361702125</v>
      </c>
      <c r="I30" s="63"/>
      <c r="J30" s="63">
        <v>68.35443037974683</v>
      </c>
      <c r="K30" s="63">
        <v>70.329670329670336</v>
      </c>
      <c r="L30" s="63">
        <v>65.671641791044777</v>
      </c>
      <c r="M30" s="63"/>
      <c r="N30" s="63">
        <v>54.237288135593218</v>
      </c>
      <c r="O30" s="63">
        <v>67.226890756302524</v>
      </c>
      <c r="P30" s="63">
        <v>41.025641025641022</v>
      </c>
      <c r="Q30" s="63"/>
      <c r="R30" s="63">
        <v>54.21994884910486</v>
      </c>
      <c r="S30" s="63">
        <v>65.656565656565661</v>
      </c>
      <c r="T30" s="63">
        <v>42.487046632124354</v>
      </c>
      <c r="U30" s="63"/>
      <c r="V30" s="63">
        <v>33.242506811989102</v>
      </c>
      <c r="W30" s="63">
        <v>44.970414201183431</v>
      </c>
      <c r="X30" s="63">
        <v>23.232323232323232</v>
      </c>
    </row>
    <row r="31" spans="1:24" x14ac:dyDescent="0.35">
      <c r="A31" s="95" t="s">
        <v>306</v>
      </c>
      <c r="B31" s="63">
        <v>6.1135371179039302</v>
      </c>
      <c r="C31" s="63">
        <v>6.9546891464699678</v>
      </c>
      <c r="D31" s="63">
        <v>5.5182699478001496</v>
      </c>
      <c r="E31" s="63"/>
      <c r="F31" s="63">
        <v>8.1081081081081088</v>
      </c>
      <c r="G31" s="63">
        <v>10.377358490566039</v>
      </c>
      <c r="H31" s="63">
        <v>6.5359477124183014</v>
      </c>
      <c r="I31" s="63"/>
      <c r="J31" s="63">
        <v>7.6158940397350996</v>
      </c>
      <c r="K31" s="63">
        <v>8.695652173913043</v>
      </c>
      <c r="L31" s="63">
        <v>6.9518716577540109</v>
      </c>
      <c r="M31" s="63"/>
      <c r="N31" s="63">
        <v>7.5675675675675684</v>
      </c>
      <c r="O31" s="63">
        <v>8.536585365853659</v>
      </c>
      <c r="P31" s="63">
        <v>6.7961165048543686</v>
      </c>
      <c r="Q31" s="63"/>
      <c r="R31" s="63">
        <v>5.5306427503736915</v>
      </c>
      <c r="S31" s="63">
        <v>6.2295081967213122</v>
      </c>
      <c r="T31" s="63">
        <v>4.9450549450549453</v>
      </c>
      <c r="U31" s="63"/>
      <c r="V31" s="63">
        <v>4.4927536231884062</v>
      </c>
      <c r="W31" s="63">
        <v>4.6332046332046328</v>
      </c>
      <c r="X31" s="63">
        <v>4.4083526682134568</v>
      </c>
    </row>
    <row r="32" spans="1:24" x14ac:dyDescent="0.35">
      <c r="A32" s="95" t="s">
        <v>307</v>
      </c>
      <c r="B32" s="63">
        <v>20.482866043613708</v>
      </c>
      <c r="C32" s="63">
        <v>24.226804123711339</v>
      </c>
      <c r="D32" s="63">
        <v>17.378917378917379</v>
      </c>
      <c r="E32" s="63"/>
      <c r="F32" s="63">
        <v>28.767123287671232</v>
      </c>
      <c r="G32" s="63">
        <v>43.18181818181818</v>
      </c>
      <c r="H32" s="63">
        <v>6.8965517241379306</v>
      </c>
      <c r="I32" s="63"/>
      <c r="J32" s="63">
        <v>31.496062992125985</v>
      </c>
      <c r="K32" s="63">
        <v>27.586206896551722</v>
      </c>
      <c r="L32" s="63">
        <v>34.782608695652172</v>
      </c>
      <c r="M32" s="63"/>
      <c r="N32" s="63">
        <v>23.195876288659793</v>
      </c>
      <c r="O32" s="63">
        <v>30.681818181818183</v>
      </c>
      <c r="P32" s="63">
        <v>16.981132075471699</v>
      </c>
      <c r="Q32" s="63"/>
      <c r="R32" s="63">
        <v>17.091836734693878</v>
      </c>
      <c r="S32" s="63">
        <v>18.71657754010695</v>
      </c>
      <c r="T32" s="63">
        <v>15.609756097560975</v>
      </c>
      <c r="U32" s="63"/>
      <c r="V32" s="63">
        <v>18.072289156626507</v>
      </c>
      <c r="W32" s="63">
        <v>21.463414634146343</v>
      </c>
      <c r="X32" s="63">
        <v>15.699658703071673</v>
      </c>
    </row>
    <row r="33" spans="1:24" ht="15" thickBot="1" x14ac:dyDescent="0.4">
      <c r="A33" s="123" t="s">
        <v>308</v>
      </c>
      <c r="B33" s="64">
        <v>13.114754098360656</v>
      </c>
      <c r="C33" s="64">
        <v>10.44776119402985</v>
      </c>
      <c r="D33" s="64">
        <v>16.363636363636363</v>
      </c>
      <c r="E33" s="64"/>
      <c r="F33" s="64" t="s">
        <v>276</v>
      </c>
      <c r="G33" s="64" t="s">
        <v>276</v>
      </c>
      <c r="H33" s="64" t="s">
        <v>276</v>
      </c>
      <c r="I33" s="64"/>
      <c r="J33" s="64" t="s">
        <v>276</v>
      </c>
      <c r="K33" s="64" t="s">
        <v>276</v>
      </c>
      <c r="L33" s="64" t="s">
        <v>276</v>
      </c>
      <c r="M33" s="64"/>
      <c r="N33" s="64">
        <v>28.571428571428569</v>
      </c>
      <c r="O33" s="64">
        <v>25</v>
      </c>
      <c r="P33" s="64">
        <v>33.333333333333329</v>
      </c>
      <c r="Q33" s="64"/>
      <c r="R33" s="64">
        <v>21.428571428571427</v>
      </c>
      <c r="S33" s="64">
        <v>20</v>
      </c>
      <c r="T33" s="64">
        <v>22.222222222222221</v>
      </c>
      <c r="U33" s="64"/>
      <c r="V33" s="64">
        <v>7.2727272727272725</v>
      </c>
      <c r="W33" s="64">
        <v>5.7142857142857144</v>
      </c>
      <c r="X33" s="64">
        <v>10</v>
      </c>
    </row>
    <row r="34" spans="1:24" x14ac:dyDescent="0.35">
      <c r="A34" s="113" t="s">
        <v>341</v>
      </c>
    </row>
  </sheetData>
  <mergeCells count="13">
    <mergeCell ref="V7:X7"/>
    <mergeCell ref="A7:A8"/>
    <mergeCell ref="B7:D7"/>
    <mergeCell ref="F7:H7"/>
    <mergeCell ref="J7:L7"/>
    <mergeCell ref="N7:P7"/>
    <mergeCell ref="R7:T7"/>
    <mergeCell ref="A5:X5"/>
    <mergeCell ref="A1:X1"/>
    <mergeCell ref="A2:X2"/>
    <mergeCell ref="Z2:Z3"/>
    <mergeCell ref="A3:X3"/>
    <mergeCell ref="A4:X4"/>
  </mergeCells>
  <hyperlinks>
    <hyperlink ref="Z2" location="INDICE!A1" display="INDICE" xr:uid="{5CA2769D-125B-4462-BB60-8B13E162CED9}"/>
    <hyperlink ref="Z2:Z3" location="CONTENIDO!A1" display="Contenido" xr:uid="{A6BCC186-8D70-449F-A194-A28BF093A531}"/>
  </hyperlinks>
  <pageMargins left="0.7" right="0.7" top="0.75" bottom="0.75" header="0.3" footer="0.3"/>
  <pageSetup paperSize="9" scale="73" orientation="landscape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83872-0C41-457B-A195-44FE9CD0D10E}">
  <sheetPr>
    <tabColor rgb="FFCFAC65"/>
    <pageSetUpPr fitToPage="1"/>
  </sheetPr>
  <dimension ref="A1:L54"/>
  <sheetViews>
    <sheetView showGridLines="0" zoomScale="90" zoomScaleNormal="90" workbookViewId="0">
      <selection activeCell="L2" sqref="L2:L3"/>
    </sheetView>
  </sheetViews>
  <sheetFormatPr baseColWidth="10" defaultColWidth="11.453125" defaultRowHeight="15" customHeight="1" x14ac:dyDescent="0.3"/>
  <cols>
    <col min="1" max="1" width="5.54296875" style="129" customWidth="1"/>
    <col min="2" max="10" width="11.453125" style="129"/>
    <col min="11" max="11" width="5.54296875" style="129" customWidth="1"/>
    <col min="12" max="16384" width="11.453125" style="129"/>
  </cols>
  <sheetData>
    <row r="1" spans="1:12" ht="15" customHeight="1" thickBot="1" x14ac:dyDescent="0.35"/>
    <row r="2" spans="1:12" ht="15" customHeight="1" x14ac:dyDescent="0.3">
      <c r="B2" s="84"/>
      <c r="C2" s="85"/>
      <c r="D2" s="85"/>
      <c r="E2" s="85"/>
      <c r="F2" s="85"/>
      <c r="G2" s="85"/>
      <c r="H2" s="85"/>
      <c r="I2" s="85"/>
      <c r="J2" s="86"/>
      <c r="L2" s="222" t="s">
        <v>1</v>
      </c>
    </row>
    <row r="3" spans="1:12" ht="15" customHeight="1" x14ac:dyDescent="0.3">
      <c r="B3" s="87"/>
      <c r="C3" s="88"/>
      <c r="D3" s="88"/>
      <c r="E3" s="88"/>
      <c r="F3" s="88"/>
      <c r="G3" s="88"/>
      <c r="H3" s="88"/>
      <c r="I3" s="88"/>
      <c r="J3" s="89"/>
      <c r="L3" s="222"/>
    </row>
    <row r="4" spans="1:12" ht="15" customHeight="1" x14ac:dyDescent="0.3">
      <c r="B4" s="87"/>
      <c r="C4" s="88"/>
      <c r="D4" s="88"/>
      <c r="E4" s="88"/>
      <c r="F4" s="88"/>
      <c r="G4" s="88"/>
      <c r="H4" s="88"/>
      <c r="I4" s="88"/>
      <c r="J4" s="89"/>
    </row>
    <row r="5" spans="1:12" ht="15" customHeight="1" x14ac:dyDescent="0.3">
      <c r="B5" s="87"/>
      <c r="C5" s="88"/>
      <c r="D5" s="88"/>
      <c r="E5" s="88"/>
      <c r="F5" s="88"/>
      <c r="G5" s="88"/>
      <c r="H5" s="88"/>
      <c r="I5" s="88"/>
      <c r="J5" s="89"/>
    </row>
    <row r="6" spans="1:12" ht="15" customHeight="1" x14ac:dyDescent="0.3">
      <c r="B6" s="87"/>
      <c r="C6" s="88"/>
      <c r="D6" s="88"/>
      <c r="E6" s="88"/>
      <c r="F6" s="88"/>
      <c r="G6" s="88"/>
      <c r="H6" s="88"/>
      <c r="I6" s="88"/>
      <c r="J6" s="89"/>
    </row>
    <row r="7" spans="1:12" ht="15" customHeight="1" x14ac:dyDescent="0.3">
      <c r="B7" s="87"/>
      <c r="C7" s="88"/>
      <c r="D7" s="88"/>
      <c r="E7" s="88"/>
      <c r="F7" s="88"/>
      <c r="G7" s="88"/>
      <c r="H7" s="88"/>
      <c r="I7" s="88"/>
      <c r="J7" s="89"/>
    </row>
    <row r="8" spans="1:12" ht="15" customHeight="1" x14ac:dyDescent="0.3">
      <c r="B8" s="87"/>
      <c r="C8" s="88"/>
      <c r="D8" s="88"/>
      <c r="E8" s="88"/>
      <c r="F8" s="88"/>
      <c r="G8" s="88"/>
      <c r="H8" s="88"/>
      <c r="I8" s="88"/>
      <c r="J8" s="89"/>
    </row>
    <row r="9" spans="1:12" ht="15" customHeight="1" x14ac:dyDescent="0.3">
      <c r="B9" s="87"/>
      <c r="C9" s="88"/>
      <c r="D9" s="88"/>
      <c r="E9" s="88"/>
      <c r="F9" s="88"/>
      <c r="G9" s="88"/>
      <c r="H9" s="88"/>
      <c r="I9" s="88"/>
      <c r="J9" s="89"/>
    </row>
    <row r="10" spans="1:12" ht="15" customHeight="1" x14ac:dyDescent="0.3">
      <c r="B10" s="87"/>
      <c r="C10" s="88"/>
      <c r="D10" s="88"/>
      <c r="E10" s="88"/>
      <c r="F10" s="88"/>
      <c r="G10" s="88"/>
      <c r="H10" s="88"/>
      <c r="I10" s="88"/>
      <c r="J10" s="89"/>
    </row>
    <row r="11" spans="1:12" ht="15" customHeight="1" x14ac:dyDescent="0.3">
      <c r="A11" s="130"/>
      <c r="B11" s="87"/>
      <c r="C11" s="88"/>
      <c r="D11" s="88"/>
      <c r="E11" s="88"/>
      <c r="F11" s="88"/>
      <c r="G11" s="88"/>
      <c r="H11" s="88"/>
      <c r="I11" s="88"/>
      <c r="J11" s="89"/>
      <c r="K11" s="130"/>
    </row>
    <row r="12" spans="1:12" ht="15" customHeight="1" x14ac:dyDescent="0.3">
      <c r="A12" s="130"/>
      <c r="B12" s="87"/>
      <c r="C12" s="88"/>
      <c r="D12" s="88"/>
      <c r="E12" s="88"/>
      <c r="F12" s="88"/>
      <c r="G12" s="88"/>
      <c r="H12" s="88"/>
      <c r="I12" s="88"/>
      <c r="J12" s="89"/>
      <c r="K12" s="130"/>
    </row>
    <row r="13" spans="1:12" ht="15" customHeight="1" x14ac:dyDescent="0.3">
      <c r="A13" s="130"/>
      <c r="B13" s="87"/>
      <c r="C13" s="88"/>
      <c r="D13" s="88"/>
      <c r="E13" s="88"/>
      <c r="F13" s="88"/>
      <c r="G13" s="88"/>
      <c r="H13" s="88"/>
      <c r="I13" s="88"/>
      <c r="J13" s="89"/>
      <c r="K13" s="130"/>
    </row>
    <row r="14" spans="1:12" ht="15" customHeight="1" x14ac:dyDescent="0.3">
      <c r="A14" s="130"/>
      <c r="B14" s="87"/>
      <c r="C14" s="88"/>
      <c r="D14" s="88"/>
      <c r="E14" s="88"/>
      <c r="F14" s="88"/>
      <c r="G14" s="88"/>
      <c r="H14" s="88"/>
      <c r="I14" s="88"/>
      <c r="J14" s="89"/>
      <c r="K14" s="130"/>
    </row>
    <row r="15" spans="1:12" ht="15" customHeight="1" x14ac:dyDescent="0.3">
      <c r="A15" s="130"/>
      <c r="B15" s="244" t="s">
        <v>168</v>
      </c>
      <c r="C15" s="245"/>
      <c r="D15" s="245"/>
      <c r="E15" s="245"/>
      <c r="F15" s="245"/>
      <c r="G15" s="245"/>
      <c r="H15" s="245"/>
      <c r="I15" s="245"/>
      <c r="J15" s="246"/>
      <c r="K15" s="130"/>
    </row>
    <row r="16" spans="1:12" ht="15" customHeight="1" x14ac:dyDescent="0.3">
      <c r="A16" s="130"/>
      <c r="B16" s="247"/>
      <c r="C16" s="245"/>
      <c r="D16" s="245"/>
      <c r="E16" s="245"/>
      <c r="F16" s="245"/>
      <c r="G16" s="245"/>
      <c r="H16" s="245"/>
      <c r="I16" s="245"/>
      <c r="J16" s="246"/>
      <c r="K16" s="130"/>
    </row>
    <row r="17" spans="1:11" ht="15" customHeight="1" x14ac:dyDescent="0.3">
      <c r="A17" s="130"/>
      <c r="B17" s="247"/>
      <c r="C17" s="245"/>
      <c r="D17" s="245"/>
      <c r="E17" s="245"/>
      <c r="F17" s="245"/>
      <c r="G17" s="245"/>
      <c r="H17" s="245"/>
      <c r="I17" s="245"/>
      <c r="J17" s="246"/>
      <c r="K17" s="130"/>
    </row>
    <row r="18" spans="1:11" ht="15" customHeight="1" x14ac:dyDescent="0.3">
      <c r="A18" s="130"/>
      <c r="B18" s="247"/>
      <c r="C18" s="245"/>
      <c r="D18" s="245"/>
      <c r="E18" s="245"/>
      <c r="F18" s="245"/>
      <c r="G18" s="245"/>
      <c r="H18" s="245"/>
      <c r="I18" s="245"/>
      <c r="J18" s="246"/>
      <c r="K18" s="130"/>
    </row>
    <row r="19" spans="1:11" ht="15" customHeight="1" x14ac:dyDescent="0.3">
      <c r="A19" s="130"/>
      <c r="B19" s="247"/>
      <c r="C19" s="245"/>
      <c r="D19" s="245"/>
      <c r="E19" s="245"/>
      <c r="F19" s="245"/>
      <c r="G19" s="245"/>
      <c r="H19" s="245"/>
      <c r="I19" s="245"/>
      <c r="J19" s="246"/>
      <c r="K19" s="130"/>
    </row>
    <row r="20" spans="1:11" ht="15" customHeight="1" x14ac:dyDescent="0.3">
      <c r="A20" s="130"/>
      <c r="B20" s="247"/>
      <c r="C20" s="245"/>
      <c r="D20" s="245"/>
      <c r="E20" s="245"/>
      <c r="F20" s="245"/>
      <c r="G20" s="245"/>
      <c r="H20" s="245"/>
      <c r="I20" s="245"/>
      <c r="J20" s="246"/>
      <c r="K20" s="130"/>
    </row>
    <row r="21" spans="1:11" ht="15" customHeight="1" x14ac:dyDescent="0.3">
      <c r="A21" s="130"/>
      <c r="B21" s="247"/>
      <c r="C21" s="245"/>
      <c r="D21" s="245"/>
      <c r="E21" s="245"/>
      <c r="F21" s="245"/>
      <c r="G21" s="245"/>
      <c r="H21" s="245"/>
      <c r="I21" s="245"/>
      <c r="J21" s="246"/>
      <c r="K21" s="130"/>
    </row>
    <row r="22" spans="1:11" ht="15" customHeight="1" x14ac:dyDescent="0.3">
      <c r="A22" s="130"/>
      <c r="B22" s="247"/>
      <c r="C22" s="245"/>
      <c r="D22" s="245"/>
      <c r="E22" s="245"/>
      <c r="F22" s="245"/>
      <c r="G22" s="245"/>
      <c r="H22" s="245"/>
      <c r="I22" s="245"/>
      <c r="J22" s="246"/>
      <c r="K22" s="130"/>
    </row>
    <row r="23" spans="1:11" ht="15" customHeight="1" x14ac:dyDescent="0.3">
      <c r="A23" s="130"/>
      <c r="B23" s="247"/>
      <c r="C23" s="245"/>
      <c r="D23" s="245"/>
      <c r="E23" s="245"/>
      <c r="F23" s="245"/>
      <c r="G23" s="245"/>
      <c r="H23" s="245"/>
      <c r="I23" s="245"/>
      <c r="J23" s="246"/>
      <c r="K23" s="130"/>
    </row>
    <row r="24" spans="1:11" ht="15" customHeight="1" x14ac:dyDescent="0.3">
      <c r="A24" s="130"/>
      <c r="B24" s="247"/>
      <c r="C24" s="245"/>
      <c r="D24" s="245"/>
      <c r="E24" s="245"/>
      <c r="F24" s="245"/>
      <c r="G24" s="245"/>
      <c r="H24" s="245"/>
      <c r="I24" s="245"/>
      <c r="J24" s="246"/>
      <c r="K24" s="130"/>
    </row>
    <row r="25" spans="1:11" ht="15" customHeight="1" x14ac:dyDescent="0.3">
      <c r="A25" s="130"/>
      <c r="B25" s="247"/>
      <c r="C25" s="245"/>
      <c r="D25" s="245"/>
      <c r="E25" s="245"/>
      <c r="F25" s="245"/>
      <c r="G25" s="245"/>
      <c r="H25" s="245"/>
      <c r="I25" s="245"/>
      <c r="J25" s="246"/>
      <c r="K25" s="130"/>
    </row>
    <row r="26" spans="1:11" ht="15" customHeight="1" x14ac:dyDescent="0.3">
      <c r="A26" s="130"/>
      <c r="B26" s="247"/>
      <c r="C26" s="245"/>
      <c r="D26" s="245"/>
      <c r="E26" s="245"/>
      <c r="F26" s="245"/>
      <c r="G26" s="245"/>
      <c r="H26" s="245"/>
      <c r="I26" s="245"/>
      <c r="J26" s="246"/>
      <c r="K26" s="130"/>
    </row>
    <row r="27" spans="1:11" ht="15" customHeight="1" x14ac:dyDescent="0.3">
      <c r="A27" s="130"/>
      <c r="B27" s="247"/>
      <c r="C27" s="245"/>
      <c r="D27" s="245"/>
      <c r="E27" s="245"/>
      <c r="F27" s="245"/>
      <c r="G27" s="245"/>
      <c r="H27" s="245"/>
      <c r="I27" s="245"/>
      <c r="J27" s="246"/>
      <c r="K27" s="130"/>
    </row>
    <row r="28" spans="1:11" ht="15" customHeight="1" x14ac:dyDescent="0.3">
      <c r="A28" s="130"/>
      <c r="B28" s="247"/>
      <c r="C28" s="245"/>
      <c r="D28" s="245"/>
      <c r="E28" s="245"/>
      <c r="F28" s="245"/>
      <c r="G28" s="245"/>
      <c r="H28" s="245"/>
      <c r="I28" s="245"/>
      <c r="J28" s="246"/>
      <c r="K28" s="130"/>
    </row>
    <row r="29" spans="1:11" ht="15" customHeight="1" x14ac:dyDescent="0.3">
      <c r="A29" s="130"/>
      <c r="B29" s="247"/>
      <c r="C29" s="245"/>
      <c r="D29" s="245"/>
      <c r="E29" s="245"/>
      <c r="F29" s="245"/>
      <c r="G29" s="245"/>
      <c r="H29" s="245"/>
      <c r="I29" s="245"/>
      <c r="J29" s="246"/>
      <c r="K29" s="130"/>
    </row>
    <row r="30" spans="1:11" ht="15" customHeight="1" x14ac:dyDescent="0.3">
      <c r="B30" s="247"/>
      <c r="C30" s="245"/>
      <c r="D30" s="245"/>
      <c r="E30" s="245"/>
      <c r="F30" s="245"/>
      <c r="G30" s="245"/>
      <c r="H30" s="245"/>
      <c r="I30" s="245"/>
      <c r="J30" s="246"/>
    </row>
    <row r="31" spans="1:11" ht="15" customHeight="1" x14ac:dyDescent="0.3">
      <c r="B31" s="87"/>
      <c r="C31" s="88"/>
      <c r="D31" s="88"/>
      <c r="E31" s="88"/>
      <c r="F31" s="88"/>
      <c r="G31" s="88"/>
      <c r="H31" s="88"/>
      <c r="I31" s="88"/>
      <c r="J31" s="89"/>
    </row>
    <row r="32" spans="1:11" ht="15" customHeight="1" x14ac:dyDescent="0.3">
      <c r="B32" s="87"/>
      <c r="C32" s="88"/>
      <c r="D32" s="88"/>
      <c r="E32" s="88"/>
      <c r="F32" s="88"/>
      <c r="G32" s="88"/>
      <c r="H32" s="88"/>
      <c r="I32" s="88"/>
      <c r="J32" s="89"/>
    </row>
    <row r="33" spans="2:10" ht="15" customHeight="1" x14ac:dyDescent="0.3">
      <c r="B33" s="87"/>
      <c r="C33" s="88"/>
      <c r="D33" s="88"/>
      <c r="E33" s="88"/>
      <c r="F33" s="88"/>
      <c r="G33" s="88"/>
      <c r="H33" s="88"/>
      <c r="I33" s="88"/>
      <c r="J33" s="89"/>
    </row>
    <row r="34" spans="2:10" ht="15" customHeight="1" x14ac:dyDescent="0.3">
      <c r="B34" s="87"/>
      <c r="C34" s="88"/>
      <c r="D34" s="88"/>
      <c r="E34" s="88"/>
      <c r="F34" s="88"/>
      <c r="G34" s="88"/>
      <c r="H34" s="88"/>
      <c r="I34" s="88"/>
      <c r="J34" s="89"/>
    </row>
    <row r="35" spans="2:10" ht="15" customHeight="1" x14ac:dyDescent="0.3">
      <c r="B35" s="87"/>
      <c r="C35" s="88"/>
      <c r="D35" s="88"/>
      <c r="E35" s="88"/>
      <c r="F35" s="88"/>
      <c r="G35" s="88"/>
      <c r="H35" s="88"/>
      <c r="I35" s="88"/>
      <c r="J35" s="89"/>
    </row>
    <row r="36" spans="2:10" ht="15" customHeight="1" x14ac:dyDescent="0.3">
      <c r="B36" s="87"/>
      <c r="C36" s="88"/>
      <c r="D36" s="88"/>
      <c r="E36" s="88"/>
      <c r="F36" s="88"/>
      <c r="G36" s="88"/>
      <c r="H36" s="88"/>
      <c r="I36" s="88"/>
      <c r="J36" s="89"/>
    </row>
    <row r="37" spans="2:10" ht="15" customHeight="1" x14ac:dyDescent="0.3">
      <c r="B37" s="87"/>
      <c r="C37" s="88"/>
      <c r="D37" s="88"/>
      <c r="E37" s="88"/>
      <c r="F37" s="88"/>
      <c r="G37" s="88"/>
      <c r="H37" s="88"/>
      <c r="I37" s="88"/>
      <c r="J37" s="89"/>
    </row>
    <row r="38" spans="2:10" ht="15" customHeight="1" x14ac:dyDescent="0.3">
      <c r="B38" s="87"/>
      <c r="C38" s="88"/>
      <c r="D38" s="88"/>
      <c r="E38" s="88"/>
      <c r="F38" s="88"/>
      <c r="G38" s="88"/>
      <c r="H38" s="88"/>
      <c r="I38" s="88"/>
      <c r="J38" s="89"/>
    </row>
    <row r="39" spans="2:10" ht="15" customHeight="1" x14ac:dyDescent="0.3">
      <c r="B39" s="87"/>
      <c r="C39" s="88"/>
      <c r="D39" s="88"/>
      <c r="E39" s="88"/>
      <c r="F39" s="88"/>
      <c r="G39" s="88"/>
      <c r="H39" s="88"/>
      <c r="I39" s="88"/>
      <c r="J39" s="89"/>
    </row>
    <row r="40" spans="2:10" ht="15" customHeight="1" x14ac:dyDescent="0.3">
      <c r="B40" s="87"/>
      <c r="C40" s="88"/>
      <c r="D40" s="88"/>
      <c r="E40" s="88"/>
      <c r="F40" s="88"/>
      <c r="G40" s="88"/>
      <c r="H40" s="88"/>
      <c r="I40" s="88"/>
      <c r="J40" s="89"/>
    </row>
    <row r="41" spans="2:10" ht="15" customHeight="1" x14ac:dyDescent="0.3">
      <c r="B41" s="87"/>
      <c r="C41" s="88"/>
      <c r="D41" s="88"/>
      <c r="E41" s="88"/>
      <c r="F41" s="88"/>
      <c r="G41" s="88"/>
      <c r="H41" s="88"/>
      <c r="I41" s="88"/>
      <c r="J41" s="89"/>
    </row>
    <row r="42" spans="2:10" ht="15" customHeight="1" x14ac:dyDescent="0.3">
      <c r="B42" s="87"/>
      <c r="C42" s="88"/>
      <c r="D42" s="88"/>
      <c r="E42" s="88"/>
      <c r="F42" s="88"/>
      <c r="G42" s="88"/>
      <c r="H42" s="88"/>
      <c r="I42" s="88"/>
      <c r="J42" s="89"/>
    </row>
    <row r="43" spans="2:10" ht="15" customHeight="1" x14ac:dyDescent="0.3">
      <c r="B43" s="87"/>
      <c r="C43" s="88"/>
      <c r="D43" s="88"/>
      <c r="E43" s="88"/>
      <c r="F43" s="88"/>
      <c r="G43" s="88"/>
      <c r="H43" s="88"/>
      <c r="I43" s="88"/>
      <c r="J43" s="89"/>
    </row>
    <row r="44" spans="2:10" ht="15" customHeight="1" x14ac:dyDescent="0.3">
      <c r="B44" s="87"/>
      <c r="C44" s="88"/>
      <c r="D44" s="88"/>
      <c r="E44" s="88"/>
      <c r="F44" s="88"/>
      <c r="G44" s="88"/>
      <c r="H44" s="88"/>
      <c r="I44" s="88"/>
      <c r="J44" s="89"/>
    </row>
    <row r="45" spans="2:10" ht="15" customHeight="1" x14ac:dyDescent="0.3">
      <c r="B45" s="87"/>
      <c r="C45" s="88"/>
      <c r="D45" s="88"/>
      <c r="E45" s="88"/>
      <c r="F45" s="88"/>
      <c r="G45" s="88"/>
      <c r="H45" s="88"/>
      <c r="I45" s="88"/>
      <c r="J45" s="89"/>
    </row>
    <row r="46" spans="2:10" ht="15" customHeight="1" x14ac:dyDescent="0.3">
      <c r="B46" s="87"/>
      <c r="C46" s="88"/>
      <c r="D46" s="88"/>
      <c r="E46" s="88"/>
      <c r="F46" s="88"/>
      <c r="G46" s="88"/>
      <c r="H46" s="88"/>
      <c r="I46" s="88"/>
      <c r="J46" s="89"/>
    </row>
    <row r="47" spans="2:10" ht="15" customHeight="1" x14ac:dyDescent="0.3">
      <c r="B47" s="87"/>
      <c r="C47" s="88"/>
      <c r="D47" s="88"/>
      <c r="E47" s="88"/>
      <c r="F47" s="88"/>
      <c r="G47" s="88"/>
      <c r="H47" s="88"/>
      <c r="I47" s="88"/>
      <c r="J47" s="89"/>
    </row>
    <row r="48" spans="2:10" ht="15" customHeight="1" x14ac:dyDescent="0.3">
      <c r="B48" s="87"/>
      <c r="C48" s="88"/>
      <c r="D48" s="88"/>
      <c r="E48" s="88"/>
      <c r="F48" s="88"/>
      <c r="G48" s="88"/>
      <c r="H48" s="88"/>
      <c r="I48" s="88"/>
      <c r="J48" s="89"/>
    </row>
    <row r="49" spans="2:10" ht="15" customHeight="1" x14ac:dyDescent="0.3">
      <c r="B49" s="87"/>
      <c r="C49" s="88"/>
      <c r="D49" s="88"/>
      <c r="E49" s="88"/>
      <c r="F49" s="88"/>
      <c r="G49" s="88"/>
      <c r="H49" s="88"/>
      <c r="I49" s="88"/>
      <c r="J49" s="89"/>
    </row>
    <row r="50" spans="2:10" ht="15" customHeight="1" x14ac:dyDescent="0.3">
      <c r="B50" s="87"/>
      <c r="C50" s="88"/>
      <c r="D50" s="88"/>
      <c r="E50" s="88"/>
      <c r="F50" s="88"/>
      <c r="G50" s="88"/>
      <c r="H50" s="88"/>
      <c r="I50" s="88"/>
      <c r="J50" s="89"/>
    </row>
    <row r="51" spans="2:10" ht="15" customHeight="1" x14ac:dyDescent="0.3">
      <c r="B51" s="87"/>
      <c r="C51" s="88"/>
      <c r="D51" s="88"/>
      <c r="E51" s="88"/>
      <c r="F51" s="88"/>
      <c r="G51" s="88"/>
      <c r="H51" s="88"/>
      <c r="I51" s="88"/>
      <c r="J51" s="89"/>
    </row>
    <row r="52" spans="2:10" ht="15" customHeight="1" x14ac:dyDescent="0.3">
      <c r="B52" s="87"/>
      <c r="C52" s="88"/>
      <c r="D52" s="88"/>
      <c r="E52" s="88"/>
      <c r="F52" s="88"/>
      <c r="G52" s="88"/>
      <c r="H52" s="88"/>
      <c r="I52" s="88"/>
      <c r="J52" s="89"/>
    </row>
    <row r="53" spans="2:10" ht="15" customHeight="1" x14ac:dyDescent="0.3">
      <c r="B53" s="87"/>
      <c r="C53" s="88"/>
      <c r="D53" s="88"/>
      <c r="E53" s="88"/>
      <c r="F53" s="88"/>
      <c r="G53" s="88"/>
      <c r="H53" s="88"/>
      <c r="I53" s="88"/>
      <c r="J53" s="89"/>
    </row>
    <row r="54" spans="2:10" ht="15" customHeight="1" thickBot="1" x14ac:dyDescent="0.35">
      <c r="B54" s="90"/>
      <c r="C54" s="91"/>
      <c r="D54" s="91"/>
      <c r="E54" s="91"/>
      <c r="F54" s="91"/>
      <c r="G54" s="91"/>
      <c r="H54" s="91"/>
      <c r="I54" s="91"/>
      <c r="J54" s="92"/>
    </row>
  </sheetData>
  <mergeCells count="2">
    <mergeCell ref="L2:L3"/>
    <mergeCell ref="B15:J30"/>
  </mergeCells>
  <hyperlinks>
    <hyperlink ref="L2" location="INDICE!A1" display="INDICE" xr:uid="{8BA4E2A4-8139-4375-8D97-CE99FDDDE7FF}"/>
    <hyperlink ref="L2:L3" location="CONTENIDO!A1" display="Contenido" xr:uid="{5F4A10F4-50B7-41FD-8F9C-652FA8977211}"/>
  </hyperlinks>
  <printOptions horizontalCentered="1"/>
  <pageMargins left="0.70866141732283472" right="0.70866141732283472" top="0.74803149606299213" bottom="0.74803149606299213" header="0.31496062992125984" footer="0.31496062992125984"/>
  <pageSetup scale="61" orientation="landscape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6721C-0B81-4735-ADFB-FCB9A7E14267}">
  <sheetPr>
    <tabColor rgb="FFF2DAB1"/>
    <pageSetUpPr fitToPage="1"/>
  </sheetPr>
  <dimension ref="A1:R35"/>
  <sheetViews>
    <sheetView showGridLines="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A8" sqref="A8:XFD8"/>
    </sheetView>
  </sheetViews>
  <sheetFormatPr baseColWidth="10" defaultColWidth="11.453125" defaultRowHeight="14.5" x14ac:dyDescent="0.35"/>
  <cols>
    <col min="1" max="1" width="18.54296875" customWidth="1"/>
    <col min="2" max="4" width="8.453125" customWidth="1"/>
    <col min="5" max="5" width="1.54296875" customWidth="1"/>
    <col min="6" max="8" width="8.453125" customWidth="1"/>
    <col min="9" max="9" width="1.54296875" customWidth="1"/>
    <col min="10" max="12" width="8.453125" customWidth="1"/>
    <col min="13" max="13" width="2" customWidth="1"/>
    <col min="14" max="16" width="8.453125" customWidth="1"/>
  </cols>
  <sheetData>
    <row r="1" spans="1:18" x14ac:dyDescent="0.35">
      <c r="A1" s="230" t="s">
        <v>391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131"/>
      <c r="R1" s="36"/>
    </row>
    <row r="2" spans="1:18" ht="14.5" customHeight="1" x14ac:dyDescent="0.35">
      <c r="A2" s="230" t="s">
        <v>392</v>
      </c>
      <c r="B2" s="230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131"/>
      <c r="R2" s="222" t="s">
        <v>1</v>
      </c>
    </row>
    <row r="3" spans="1:18" ht="14.5" customHeight="1" x14ac:dyDescent="0.35">
      <c r="A3" s="230" t="s">
        <v>378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131"/>
      <c r="R3" s="222"/>
    </row>
    <row r="4" spans="1:18" x14ac:dyDescent="0.35">
      <c r="A4" s="230" t="s">
        <v>379</v>
      </c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36"/>
      <c r="R4" s="36"/>
    </row>
    <row r="5" spans="1:18" x14ac:dyDescent="0.35">
      <c r="A5" s="13"/>
      <c r="B5" s="14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36"/>
      <c r="R5" s="36"/>
    </row>
    <row r="6" spans="1:18" x14ac:dyDescent="0.35">
      <c r="A6" s="232" t="s">
        <v>268</v>
      </c>
      <c r="B6" s="229" t="s">
        <v>214</v>
      </c>
      <c r="C6" s="229"/>
      <c r="D6" s="229"/>
      <c r="E6" s="16"/>
      <c r="F6" s="229" t="s">
        <v>246</v>
      </c>
      <c r="G6" s="229"/>
      <c r="H6" s="229"/>
      <c r="I6" s="16"/>
      <c r="J6" s="229" t="s">
        <v>247</v>
      </c>
      <c r="K6" s="229"/>
      <c r="L6" s="229"/>
      <c r="M6" s="16"/>
      <c r="N6" s="229" t="s">
        <v>248</v>
      </c>
      <c r="O6" s="229"/>
      <c r="P6" s="229"/>
      <c r="Q6" s="36"/>
      <c r="R6" s="36"/>
    </row>
    <row r="7" spans="1:18" x14ac:dyDescent="0.35">
      <c r="A7" s="232"/>
      <c r="B7" s="17" t="s">
        <v>214</v>
      </c>
      <c r="C7" s="17" t="s">
        <v>269</v>
      </c>
      <c r="D7" s="17" t="s">
        <v>270</v>
      </c>
      <c r="E7" s="16"/>
      <c r="F7" s="17" t="s">
        <v>214</v>
      </c>
      <c r="G7" s="17" t="s">
        <v>269</v>
      </c>
      <c r="H7" s="17" t="s">
        <v>270</v>
      </c>
      <c r="I7" s="16"/>
      <c r="J7" s="17" t="s">
        <v>214</v>
      </c>
      <c r="K7" s="17" t="s">
        <v>269</v>
      </c>
      <c r="L7" s="17" t="s">
        <v>270</v>
      </c>
      <c r="M7" s="16"/>
      <c r="N7" s="17" t="s">
        <v>214</v>
      </c>
      <c r="O7" s="17" t="s">
        <v>269</v>
      </c>
      <c r="P7" s="17" t="s">
        <v>270</v>
      </c>
      <c r="Q7" s="36"/>
      <c r="R7" s="36"/>
    </row>
    <row r="8" spans="1:18" x14ac:dyDescent="0.35">
      <c r="A8" s="199" t="s">
        <v>231</v>
      </c>
      <c r="B8" s="198"/>
      <c r="C8" s="198"/>
      <c r="D8" s="198"/>
      <c r="E8" s="198"/>
      <c r="F8" s="198"/>
      <c r="G8" s="198"/>
      <c r="H8" s="198"/>
      <c r="I8" s="198"/>
      <c r="J8" s="198"/>
      <c r="K8" s="198"/>
      <c r="L8" s="198"/>
      <c r="M8" s="198"/>
      <c r="N8" s="198"/>
      <c r="O8" s="198"/>
      <c r="P8" s="198"/>
    </row>
    <row r="9" spans="1:18" x14ac:dyDescent="0.35">
      <c r="A9" s="18" t="s">
        <v>232</v>
      </c>
      <c r="B9" s="65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</row>
    <row r="10" spans="1:18" s="22" customFormat="1" x14ac:dyDescent="0.35">
      <c r="A10" s="118" t="s">
        <v>214</v>
      </c>
      <c r="B10" s="101">
        <f>SUM(B11:B12)</f>
        <v>12782</v>
      </c>
      <c r="C10" s="101">
        <f t="shared" ref="C10:P10" si="0">SUM(C11:C12)</f>
        <v>4491</v>
      </c>
      <c r="D10" s="101">
        <f t="shared" si="0"/>
        <v>8291</v>
      </c>
      <c r="E10" s="101"/>
      <c r="F10" s="101">
        <f t="shared" si="0"/>
        <v>6047</v>
      </c>
      <c r="G10" s="101">
        <f t="shared" si="0"/>
        <v>2344</v>
      </c>
      <c r="H10" s="101">
        <f t="shared" si="0"/>
        <v>3703</v>
      </c>
      <c r="I10" s="101"/>
      <c r="J10" s="101">
        <f t="shared" si="0"/>
        <v>3470</v>
      </c>
      <c r="K10" s="101">
        <f t="shared" si="0"/>
        <v>1112</v>
      </c>
      <c r="L10" s="101">
        <f t="shared" si="0"/>
        <v>2358</v>
      </c>
      <c r="M10" s="101"/>
      <c r="N10" s="101">
        <f t="shared" si="0"/>
        <v>3265</v>
      </c>
      <c r="O10" s="101">
        <f t="shared" si="0"/>
        <v>1035</v>
      </c>
      <c r="P10" s="101">
        <f t="shared" si="0"/>
        <v>2230</v>
      </c>
    </row>
    <row r="11" spans="1:18" x14ac:dyDescent="0.35">
      <c r="A11" s="119" t="s">
        <v>271</v>
      </c>
      <c r="B11" s="102">
        <f>+F11+J11+N11</f>
        <v>12291</v>
      </c>
      <c r="C11" s="102">
        <f t="shared" ref="C11:D19" si="1">+G11+K11+O11</f>
        <v>4214</v>
      </c>
      <c r="D11" s="102">
        <f t="shared" si="1"/>
        <v>8077</v>
      </c>
      <c r="E11" s="102"/>
      <c r="F11" s="102">
        <v>5836</v>
      </c>
      <c r="G11" s="102">
        <v>2230</v>
      </c>
      <c r="H11" s="102">
        <v>3606</v>
      </c>
      <c r="I11" s="102"/>
      <c r="J11" s="102">
        <v>3320</v>
      </c>
      <c r="K11" s="102">
        <v>1016</v>
      </c>
      <c r="L11" s="102">
        <v>2304</v>
      </c>
      <c r="M11" s="102"/>
      <c r="N11" s="102">
        <v>3135</v>
      </c>
      <c r="O11" s="102">
        <v>968</v>
      </c>
      <c r="P11" s="102">
        <v>2167</v>
      </c>
    </row>
    <row r="12" spans="1:18" x14ac:dyDescent="0.35">
      <c r="A12" s="119" t="s">
        <v>393</v>
      </c>
      <c r="B12" s="102">
        <f t="shared" ref="B12:B19" si="2">+F12+J12+N12</f>
        <v>491</v>
      </c>
      <c r="C12" s="102">
        <f t="shared" si="1"/>
        <v>277</v>
      </c>
      <c r="D12" s="102">
        <f t="shared" si="1"/>
        <v>214</v>
      </c>
      <c r="E12" s="102"/>
      <c r="F12" s="102">
        <v>211</v>
      </c>
      <c r="G12" s="102">
        <v>114</v>
      </c>
      <c r="H12" s="102">
        <v>97</v>
      </c>
      <c r="I12" s="102"/>
      <c r="J12" s="102">
        <v>150</v>
      </c>
      <c r="K12" s="102">
        <v>96</v>
      </c>
      <c r="L12" s="102">
        <v>54</v>
      </c>
      <c r="M12" s="102"/>
      <c r="N12" s="102">
        <v>130</v>
      </c>
      <c r="O12" s="102">
        <v>67</v>
      </c>
      <c r="P12" s="102">
        <v>63</v>
      </c>
    </row>
    <row r="13" spans="1:18" x14ac:dyDescent="0.35">
      <c r="A13" s="18" t="s">
        <v>274</v>
      </c>
      <c r="B13" s="102"/>
      <c r="C13" s="102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102"/>
    </row>
    <row r="14" spans="1:18" s="22" customFormat="1" x14ac:dyDescent="0.35">
      <c r="A14" s="118" t="s">
        <v>214</v>
      </c>
      <c r="B14" s="101">
        <f>SUM(B15:B16)</f>
        <v>9060</v>
      </c>
      <c r="C14" s="101">
        <f t="shared" ref="C14:P14" si="3">SUM(C15:C16)</f>
        <v>3275</v>
      </c>
      <c r="D14" s="101">
        <f t="shared" si="3"/>
        <v>5785</v>
      </c>
      <c r="E14" s="101"/>
      <c r="F14" s="101">
        <f t="shared" si="3"/>
        <v>4263</v>
      </c>
      <c r="G14" s="101">
        <f t="shared" si="3"/>
        <v>1685</v>
      </c>
      <c r="H14" s="101">
        <f t="shared" si="3"/>
        <v>2578</v>
      </c>
      <c r="I14" s="101"/>
      <c r="J14" s="101">
        <f t="shared" si="3"/>
        <v>2489</v>
      </c>
      <c r="K14" s="101">
        <f t="shared" si="3"/>
        <v>833</v>
      </c>
      <c r="L14" s="101">
        <f t="shared" si="3"/>
        <v>1656</v>
      </c>
      <c r="M14" s="101"/>
      <c r="N14" s="101">
        <f t="shared" si="3"/>
        <v>2308</v>
      </c>
      <c r="O14" s="101">
        <f t="shared" si="3"/>
        <v>757</v>
      </c>
      <c r="P14" s="101">
        <f t="shared" si="3"/>
        <v>1551</v>
      </c>
    </row>
    <row r="15" spans="1:18" x14ac:dyDescent="0.35">
      <c r="A15" s="119" t="s">
        <v>271</v>
      </c>
      <c r="B15" s="102">
        <f t="shared" si="2"/>
        <v>8569</v>
      </c>
      <c r="C15" s="102">
        <f t="shared" si="1"/>
        <v>2998</v>
      </c>
      <c r="D15" s="102">
        <f t="shared" si="1"/>
        <v>5571</v>
      </c>
      <c r="E15" s="102"/>
      <c r="F15" s="102">
        <v>4052</v>
      </c>
      <c r="G15" s="102">
        <v>1571</v>
      </c>
      <c r="H15" s="102">
        <v>2481</v>
      </c>
      <c r="I15" s="102"/>
      <c r="J15" s="102">
        <v>2339</v>
      </c>
      <c r="K15" s="102">
        <v>737</v>
      </c>
      <c r="L15" s="102">
        <v>1602</v>
      </c>
      <c r="M15" s="102"/>
      <c r="N15" s="102">
        <v>2178</v>
      </c>
      <c r="O15" s="102">
        <v>690</v>
      </c>
      <c r="P15" s="102">
        <v>1488</v>
      </c>
    </row>
    <row r="16" spans="1:18" x14ac:dyDescent="0.35">
      <c r="A16" s="119" t="s">
        <v>393</v>
      </c>
      <c r="B16" s="102">
        <f t="shared" si="2"/>
        <v>491</v>
      </c>
      <c r="C16" s="102">
        <f t="shared" si="1"/>
        <v>277</v>
      </c>
      <c r="D16" s="102">
        <f t="shared" si="1"/>
        <v>214</v>
      </c>
      <c r="E16" s="102"/>
      <c r="F16" s="102">
        <v>211</v>
      </c>
      <c r="G16" s="102">
        <v>114</v>
      </c>
      <c r="H16" s="102">
        <v>97</v>
      </c>
      <c r="I16" s="102"/>
      <c r="J16" s="102">
        <v>150</v>
      </c>
      <c r="K16" s="102">
        <v>96</v>
      </c>
      <c r="L16" s="102">
        <v>54</v>
      </c>
      <c r="M16" s="102"/>
      <c r="N16" s="102">
        <v>130</v>
      </c>
      <c r="O16" s="102">
        <v>67</v>
      </c>
      <c r="P16" s="102">
        <v>63</v>
      </c>
    </row>
    <row r="17" spans="1:16" x14ac:dyDescent="0.35">
      <c r="A17" s="133" t="s">
        <v>275</v>
      </c>
      <c r="B17" s="102"/>
      <c r="C17" s="102"/>
      <c r="D17" s="102"/>
      <c r="E17" s="102"/>
      <c r="F17" s="102"/>
      <c r="G17" s="102"/>
      <c r="H17" s="102"/>
      <c r="I17" s="102"/>
      <c r="J17" s="102"/>
      <c r="K17" s="102"/>
      <c r="L17" s="102"/>
      <c r="M17" s="102"/>
      <c r="N17" s="102"/>
      <c r="O17" s="102"/>
      <c r="P17" s="102"/>
    </row>
    <row r="18" spans="1:16" s="22" customFormat="1" x14ac:dyDescent="0.35">
      <c r="A18" s="120" t="s">
        <v>214</v>
      </c>
      <c r="B18" s="101">
        <f>SUM(B19:B20)</f>
        <v>3722</v>
      </c>
      <c r="C18" s="101">
        <f t="shared" ref="C18:P18" si="4">SUM(C19:C20)</f>
        <v>1216</v>
      </c>
      <c r="D18" s="101">
        <f t="shared" si="4"/>
        <v>2506</v>
      </c>
      <c r="E18" s="101"/>
      <c r="F18" s="101">
        <f t="shared" si="4"/>
        <v>1784</v>
      </c>
      <c r="G18" s="101">
        <f t="shared" si="4"/>
        <v>659</v>
      </c>
      <c r="H18" s="101">
        <f t="shared" si="4"/>
        <v>1125</v>
      </c>
      <c r="I18" s="101"/>
      <c r="J18" s="101">
        <f t="shared" si="4"/>
        <v>981</v>
      </c>
      <c r="K18" s="101">
        <f t="shared" si="4"/>
        <v>279</v>
      </c>
      <c r="L18" s="101">
        <f t="shared" si="4"/>
        <v>702</v>
      </c>
      <c r="M18" s="101"/>
      <c r="N18" s="101">
        <f t="shared" si="4"/>
        <v>957</v>
      </c>
      <c r="O18" s="101">
        <f t="shared" si="4"/>
        <v>278</v>
      </c>
      <c r="P18" s="101">
        <f t="shared" si="4"/>
        <v>679</v>
      </c>
    </row>
    <row r="19" spans="1:16" x14ac:dyDescent="0.35">
      <c r="A19" s="119" t="s">
        <v>271</v>
      </c>
      <c r="B19" s="102">
        <f t="shared" si="2"/>
        <v>3722</v>
      </c>
      <c r="C19" s="102">
        <f t="shared" si="1"/>
        <v>1216</v>
      </c>
      <c r="D19" s="102">
        <f t="shared" si="1"/>
        <v>2506</v>
      </c>
      <c r="E19" s="102"/>
      <c r="F19" s="102">
        <v>1784</v>
      </c>
      <c r="G19" s="102">
        <v>659</v>
      </c>
      <c r="H19" s="102">
        <v>1125</v>
      </c>
      <c r="I19" s="102"/>
      <c r="J19" s="102">
        <v>981</v>
      </c>
      <c r="K19" s="102">
        <v>279</v>
      </c>
      <c r="L19" s="102">
        <v>702</v>
      </c>
      <c r="M19" s="102"/>
      <c r="N19" s="102">
        <v>957</v>
      </c>
      <c r="O19" s="102">
        <v>278</v>
      </c>
      <c r="P19" s="102">
        <v>679</v>
      </c>
    </row>
    <row r="20" spans="1:16" x14ac:dyDescent="0.35">
      <c r="A20" s="119" t="s">
        <v>393</v>
      </c>
      <c r="B20" s="102" t="s">
        <v>276</v>
      </c>
      <c r="C20" s="102" t="s">
        <v>276</v>
      </c>
      <c r="D20" s="102" t="s">
        <v>276</v>
      </c>
      <c r="E20" s="102"/>
      <c r="F20" s="102" t="s">
        <v>276</v>
      </c>
      <c r="G20" s="102" t="s">
        <v>276</v>
      </c>
      <c r="H20" s="102" t="s">
        <v>276</v>
      </c>
      <c r="I20" s="102"/>
      <c r="J20" s="102" t="s">
        <v>276</v>
      </c>
      <c r="K20" s="102" t="s">
        <v>276</v>
      </c>
      <c r="L20" s="102" t="s">
        <v>276</v>
      </c>
      <c r="M20" s="102"/>
      <c r="N20" s="102" t="s">
        <v>276</v>
      </c>
      <c r="O20" s="102" t="s">
        <v>276</v>
      </c>
      <c r="P20" s="102" t="s">
        <v>276</v>
      </c>
    </row>
    <row r="21" spans="1:16" x14ac:dyDescent="0.35">
      <c r="A21" s="20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65"/>
      <c r="P21" s="65"/>
    </row>
    <row r="22" spans="1:16" x14ac:dyDescent="0.35">
      <c r="A22" s="199" t="s">
        <v>237</v>
      </c>
      <c r="B22" s="198"/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</row>
    <row r="23" spans="1:16" x14ac:dyDescent="0.35">
      <c r="A23" s="18" t="s">
        <v>232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</row>
    <row r="24" spans="1:16" x14ac:dyDescent="0.35">
      <c r="A24" s="118" t="s">
        <v>214</v>
      </c>
      <c r="B24" s="75">
        <v>91.818116514618197</v>
      </c>
      <c r="C24" s="75">
        <v>90.929337922656401</v>
      </c>
      <c r="D24" s="75">
        <v>92.306835894010248</v>
      </c>
      <c r="E24" s="75"/>
      <c r="F24" s="75">
        <v>88.900323434284033</v>
      </c>
      <c r="G24" s="75">
        <v>88.186606471030842</v>
      </c>
      <c r="H24" s="75">
        <v>89.358108108108098</v>
      </c>
      <c r="I24" s="75"/>
      <c r="J24" s="75">
        <v>93.27956989247312</v>
      </c>
      <c r="K24" s="75">
        <v>92.358803986710967</v>
      </c>
      <c r="L24" s="75">
        <v>93.720190779014317</v>
      </c>
      <c r="M24" s="75"/>
      <c r="N24" s="75">
        <v>96.057664018829072</v>
      </c>
      <c r="O24" s="75">
        <v>96.100278551532043</v>
      </c>
      <c r="P24" s="75">
        <v>96.037898363479755</v>
      </c>
    </row>
    <row r="25" spans="1:16" x14ac:dyDescent="0.35">
      <c r="A25" s="119" t="s">
        <v>271</v>
      </c>
      <c r="B25" s="63">
        <v>91.573535985695131</v>
      </c>
      <c r="C25" s="63">
        <v>90.506872852233684</v>
      </c>
      <c r="D25" s="63">
        <v>92.140086698608258</v>
      </c>
      <c r="E25" s="63"/>
      <c r="F25" s="63">
        <v>88.652590004557197</v>
      </c>
      <c r="G25" s="63">
        <v>87.864460204885745</v>
      </c>
      <c r="H25" s="63">
        <v>89.147095179233631</v>
      </c>
      <c r="I25" s="63"/>
      <c r="J25" s="63">
        <v>92.997198879551817</v>
      </c>
      <c r="K25" s="63">
        <v>91.696750902527086</v>
      </c>
      <c r="L25" s="63">
        <v>93.582453290008132</v>
      </c>
      <c r="M25" s="63"/>
      <c r="N25" s="63">
        <v>95.900887121443873</v>
      </c>
      <c r="O25" s="63">
        <v>95.841584158415841</v>
      </c>
      <c r="P25" s="63">
        <v>95.927401505090742</v>
      </c>
    </row>
    <row r="26" spans="1:16" x14ac:dyDescent="0.35">
      <c r="A26" s="119" t="s">
        <v>393</v>
      </c>
      <c r="B26" s="63">
        <v>98.396793587174344</v>
      </c>
      <c r="C26" s="63">
        <v>97.879858657243815</v>
      </c>
      <c r="D26" s="63">
        <v>99.074074074074076</v>
      </c>
      <c r="E26" s="63"/>
      <c r="F26" s="63">
        <v>96.347031963470315</v>
      </c>
      <c r="G26" s="63">
        <v>95</v>
      </c>
      <c r="H26" s="63">
        <v>97.979797979797979</v>
      </c>
      <c r="I26" s="63"/>
      <c r="J26" s="63">
        <v>100</v>
      </c>
      <c r="K26" s="63">
        <v>100</v>
      </c>
      <c r="L26" s="63">
        <v>100</v>
      </c>
      <c r="M26" s="63"/>
      <c r="N26" s="63">
        <v>100</v>
      </c>
      <c r="O26" s="63">
        <v>100</v>
      </c>
      <c r="P26" s="63">
        <v>100</v>
      </c>
    </row>
    <row r="27" spans="1:16" x14ac:dyDescent="0.35">
      <c r="A27" s="18" t="s">
        <v>274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</row>
    <row r="28" spans="1:16" x14ac:dyDescent="0.35">
      <c r="A28" s="118" t="s">
        <v>214</v>
      </c>
      <c r="B28" s="75">
        <v>91.303033356847735</v>
      </c>
      <c r="C28" s="75">
        <v>90.419657647708448</v>
      </c>
      <c r="D28" s="75">
        <v>91.810823678781148</v>
      </c>
      <c r="E28" s="75"/>
      <c r="F28" s="75">
        <v>88.151364764267996</v>
      </c>
      <c r="G28" s="75">
        <v>87.441619097042036</v>
      </c>
      <c r="H28" s="75">
        <v>88.621519422481953</v>
      </c>
      <c r="I28" s="75"/>
      <c r="J28" s="75">
        <v>92.942494398805081</v>
      </c>
      <c r="K28" s="75">
        <v>91.942604856512148</v>
      </c>
      <c r="L28" s="75">
        <v>93.453724604966141</v>
      </c>
      <c r="M28" s="75"/>
      <c r="N28" s="75">
        <v>95.807388958073886</v>
      </c>
      <c r="O28" s="75">
        <v>95.944233206590624</v>
      </c>
      <c r="P28" s="75">
        <v>95.740740740740733</v>
      </c>
    </row>
    <row r="29" spans="1:16" x14ac:dyDescent="0.35">
      <c r="A29" s="119" t="s">
        <v>271</v>
      </c>
      <c r="B29" s="63">
        <v>90.927419354838719</v>
      </c>
      <c r="C29" s="63">
        <v>89.78736148547469</v>
      </c>
      <c r="D29" s="63">
        <v>91.552999178307317</v>
      </c>
      <c r="E29" s="63"/>
      <c r="F29" s="63">
        <v>87.762616417587182</v>
      </c>
      <c r="G29" s="63">
        <v>86.939679026009969</v>
      </c>
      <c r="H29" s="63">
        <v>88.291814946619212</v>
      </c>
      <c r="I29" s="63"/>
      <c r="J29" s="63">
        <v>92.523734177215189</v>
      </c>
      <c r="K29" s="63">
        <v>90.987654320987659</v>
      </c>
      <c r="L29" s="63">
        <v>93.247962747380669</v>
      </c>
      <c r="M29" s="63"/>
      <c r="N29" s="63">
        <v>95.568231680561652</v>
      </c>
      <c r="O29" s="63">
        <v>95.56786703601108</v>
      </c>
      <c r="P29" s="63">
        <v>95.568400770712913</v>
      </c>
    </row>
    <row r="30" spans="1:16" x14ac:dyDescent="0.35">
      <c r="A30" s="119" t="s">
        <v>393</v>
      </c>
      <c r="B30" s="63">
        <v>98.396793587174344</v>
      </c>
      <c r="C30" s="63">
        <v>97.879858657243815</v>
      </c>
      <c r="D30" s="63">
        <v>99.074074074074076</v>
      </c>
      <c r="E30" s="63"/>
      <c r="F30" s="63">
        <v>96.347031963470315</v>
      </c>
      <c r="G30" s="63">
        <v>95</v>
      </c>
      <c r="H30" s="63">
        <v>97.979797979797979</v>
      </c>
      <c r="I30" s="63"/>
      <c r="J30" s="63">
        <v>100</v>
      </c>
      <c r="K30" s="63">
        <v>100</v>
      </c>
      <c r="L30" s="63">
        <v>100</v>
      </c>
      <c r="M30" s="63"/>
      <c r="N30" s="63">
        <v>100</v>
      </c>
      <c r="O30" s="63">
        <v>100</v>
      </c>
      <c r="P30" s="63">
        <v>100</v>
      </c>
    </row>
    <row r="31" spans="1:16" x14ac:dyDescent="0.35">
      <c r="A31" s="18" t="s">
        <v>275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</row>
    <row r="32" spans="1:16" x14ac:dyDescent="0.35">
      <c r="A32" s="120" t="s">
        <v>214</v>
      </c>
      <c r="B32" s="75">
        <v>93.096548274137064</v>
      </c>
      <c r="C32" s="75">
        <v>92.331055429005318</v>
      </c>
      <c r="D32" s="75">
        <v>93.472584856396864</v>
      </c>
      <c r="E32" s="75"/>
      <c r="F32" s="75">
        <v>90.742624618514753</v>
      </c>
      <c r="G32" s="75">
        <v>90.150478796169637</v>
      </c>
      <c r="H32" s="75">
        <v>91.093117408906892</v>
      </c>
      <c r="I32" s="75"/>
      <c r="J32" s="75">
        <v>94.145873320537433</v>
      </c>
      <c r="K32" s="75">
        <v>93.624161073825505</v>
      </c>
      <c r="L32" s="75">
        <v>94.354838709677423</v>
      </c>
      <c r="M32" s="75"/>
      <c r="N32" s="75">
        <v>96.666666666666671</v>
      </c>
      <c r="O32" s="75">
        <v>96.527777777777786</v>
      </c>
      <c r="P32" s="75">
        <v>96.723646723646723</v>
      </c>
    </row>
    <row r="33" spans="1:16" x14ac:dyDescent="0.35">
      <c r="A33" s="119" t="s">
        <v>271</v>
      </c>
      <c r="B33" s="63">
        <v>93.096548274137064</v>
      </c>
      <c r="C33" s="63">
        <v>92.331055429005318</v>
      </c>
      <c r="D33" s="63">
        <v>93.472584856396864</v>
      </c>
      <c r="E33" s="63"/>
      <c r="F33" s="63">
        <v>90.742624618514753</v>
      </c>
      <c r="G33" s="63">
        <v>90.150478796169637</v>
      </c>
      <c r="H33" s="63">
        <v>91.093117408906892</v>
      </c>
      <c r="I33" s="63"/>
      <c r="J33" s="63">
        <v>94.145873320537433</v>
      </c>
      <c r="K33" s="63">
        <v>93.624161073825505</v>
      </c>
      <c r="L33" s="63">
        <v>94.354838709677423</v>
      </c>
      <c r="M33" s="63"/>
      <c r="N33" s="63">
        <v>96.666666666666671</v>
      </c>
      <c r="O33" s="63">
        <v>96.527777777777786</v>
      </c>
      <c r="P33" s="63">
        <v>96.723646723646723</v>
      </c>
    </row>
    <row r="34" spans="1:16" ht="15" thickBot="1" x14ac:dyDescent="0.4">
      <c r="A34" s="121" t="s">
        <v>393</v>
      </c>
      <c r="B34" s="64" t="s">
        <v>276</v>
      </c>
      <c r="C34" s="64" t="s">
        <v>276</v>
      </c>
      <c r="D34" s="64" t="s">
        <v>276</v>
      </c>
      <c r="E34" s="64"/>
      <c r="F34" s="64" t="s">
        <v>276</v>
      </c>
      <c r="G34" s="64" t="s">
        <v>276</v>
      </c>
      <c r="H34" s="64" t="s">
        <v>276</v>
      </c>
      <c r="I34" s="64"/>
      <c r="J34" s="64" t="s">
        <v>276</v>
      </c>
      <c r="K34" s="64" t="s">
        <v>276</v>
      </c>
      <c r="L34" s="64" t="s">
        <v>276</v>
      </c>
      <c r="M34" s="64"/>
      <c r="N34" s="64" t="s">
        <v>276</v>
      </c>
      <c r="O34" s="64" t="s">
        <v>276</v>
      </c>
      <c r="P34" s="64" t="s">
        <v>276</v>
      </c>
    </row>
    <row r="35" spans="1:16" x14ac:dyDescent="0.35">
      <c r="A35" s="113" t="s">
        <v>341</v>
      </c>
    </row>
  </sheetData>
  <mergeCells count="10">
    <mergeCell ref="A1:P1"/>
    <mergeCell ref="A2:P2"/>
    <mergeCell ref="R2:R3"/>
    <mergeCell ref="A3:P3"/>
    <mergeCell ref="A4:P4"/>
    <mergeCell ref="A6:A7"/>
    <mergeCell ref="B6:D6"/>
    <mergeCell ref="F6:H6"/>
    <mergeCell ref="J6:L6"/>
    <mergeCell ref="N6:P6"/>
  </mergeCells>
  <hyperlinks>
    <hyperlink ref="R2" location="INDICE!A1" display="INDICE" xr:uid="{D8F89D62-3A45-4AD9-B951-14641100D11E}"/>
    <hyperlink ref="R2:R3" location="CONTENIDO!A1" display="Contenido" xr:uid="{8F647675-D845-4648-B138-6495F33EF59A}"/>
  </hyperlinks>
  <pageMargins left="0.7" right="0.7" top="0.75" bottom="0.75" header="0.3" footer="0.3"/>
  <pageSetup paperSize="9" scale="9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7BC39-CF77-4FD7-BBF2-A77D101B914C}">
  <sheetPr>
    <tabColor rgb="FFF2DAB1"/>
    <pageSetUpPr fitToPage="1"/>
  </sheetPr>
  <dimension ref="A1:X42"/>
  <sheetViews>
    <sheetView showGridLines="0" zoomScale="85" zoomScaleNormal="85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8" sqref="B8:V8"/>
    </sheetView>
  </sheetViews>
  <sheetFormatPr baseColWidth="10" defaultColWidth="11.453125" defaultRowHeight="14.5" x14ac:dyDescent="0.35"/>
  <cols>
    <col min="1" max="1" width="18.54296875" customWidth="1"/>
    <col min="2" max="22" width="8.453125" customWidth="1"/>
  </cols>
  <sheetData>
    <row r="1" spans="1:24" x14ac:dyDescent="0.35">
      <c r="A1" s="224" t="s">
        <v>225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31"/>
      <c r="X1" s="36"/>
    </row>
    <row r="2" spans="1:24" ht="14.5" customHeight="1" x14ac:dyDescent="0.35">
      <c r="A2" s="224" t="s">
        <v>209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31"/>
      <c r="X2" s="222" t="s">
        <v>1</v>
      </c>
    </row>
    <row r="3" spans="1:24" ht="14.5" customHeight="1" x14ac:dyDescent="0.35">
      <c r="A3" s="224" t="s">
        <v>210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31"/>
      <c r="X3" s="222"/>
    </row>
    <row r="4" spans="1:24" x14ac:dyDescent="0.35">
      <c r="A4" s="224" t="s">
        <v>196</v>
      </c>
      <c r="B4" s="224"/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224"/>
      <c r="R4" s="224"/>
      <c r="S4" s="224"/>
      <c r="T4" s="224"/>
      <c r="U4" s="224"/>
      <c r="V4" s="31"/>
      <c r="X4" s="36"/>
    </row>
    <row r="5" spans="1:24" x14ac:dyDescent="0.35">
      <c r="A5" s="224" t="s">
        <v>211</v>
      </c>
      <c r="B5" s="224"/>
      <c r="C5" s="224"/>
      <c r="D5" s="224"/>
      <c r="E5" s="224"/>
      <c r="F5" s="224"/>
      <c r="G5" s="224"/>
      <c r="H5" s="224"/>
      <c r="I5" s="224"/>
      <c r="J5" s="224"/>
      <c r="K5" s="224"/>
      <c r="L5" s="224"/>
      <c r="M5" s="224"/>
      <c r="N5" s="224"/>
      <c r="O5" s="224"/>
      <c r="P5" s="224"/>
      <c r="Q5" s="224"/>
      <c r="R5" s="224"/>
      <c r="S5" s="224"/>
      <c r="T5" s="224"/>
      <c r="U5" s="224"/>
      <c r="V5" s="31"/>
      <c r="X5" s="36"/>
    </row>
    <row r="6" spans="1:24" x14ac:dyDescent="0.35">
      <c r="A6" s="225" t="s">
        <v>207</v>
      </c>
      <c r="B6" s="225"/>
      <c r="C6" s="225"/>
      <c r="D6" s="225"/>
      <c r="E6" s="225"/>
      <c r="F6" s="225"/>
      <c r="G6" s="225"/>
      <c r="H6" s="225"/>
      <c r="I6" s="225"/>
      <c r="J6" s="225"/>
      <c r="K6" s="225"/>
      <c r="L6" s="225"/>
      <c r="M6" s="225"/>
      <c r="N6" s="225"/>
      <c r="O6" s="225"/>
      <c r="P6" s="225"/>
      <c r="Q6" s="225"/>
      <c r="R6" s="225"/>
      <c r="S6" s="225"/>
      <c r="T6" s="225"/>
      <c r="U6" s="225"/>
      <c r="V6" s="34"/>
      <c r="X6" s="36"/>
    </row>
    <row r="7" spans="1:24" x14ac:dyDescent="0.35">
      <c r="A7" s="34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4"/>
      <c r="V7" s="4"/>
      <c r="X7" s="36"/>
    </row>
    <row r="8" spans="1:24" x14ac:dyDescent="0.35">
      <c r="A8" s="193" t="s">
        <v>212</v>
      </c>
      <c r="B8" s="202">
        <v>2002</v>
      </c>
      <c r="C8" s="202">
        <v>2003</v>
      </c>
      <c r="D8" s="202">
        <v>2004</v>
      </c>
      <c r="E8" s="202">
        <v>2005</v>
      </c>
      <c r="F8" s="202">
        <v>2006</v>
      </c>
      <c r="G8" s="202">
        <v>2007</v>
      </c>
      <c r="H8" s="202">
        <v>2008</v>
      </c>
      <c r="I8" s="202">
        <v>2009</v>
      </c>
      <c r="J8" s="202">
        <v>2010</v>
      </c>
      <c r="K8" s="202">
        <v>2011</v>
      </c>
      <c r="L8" s="202">
        <v>2012</v>
      </c>
      <c r="M8" s="202">
        <v>2013</v>
      </c>
      <c r="N8" s="202">
        <v>2014</v>
      </c>
      <c r="O8" s="202">
        <v>2015</v>
      </c>
      <c r="P8" s="202">
        <v>2016</v>
      </c>
      <c r="Q8" s="202">
        <v>2017</v>
      </c>
      <c r="R8" s="202">
        <v>2018</v>
      </c>
      <c r="S8" s="202">
        <v>2019</v>
      </c>
      <c r="T8" s="202">
        <v>2020</v>
      </c>
      <c r="U8" s="202">
        <v>2021</v>
      </c>
      <c r="V8" s="202">
        <v>2022</v>
      </c>
      <c r="W8" s="25"/>
      <c r="X8" s="36"/>
    </row>
    <row r="9" spans="1:24" x14ac:dyDescent="0.35">
      <c r="A9" s="12" t="s">
        <v>223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4"/>
      <c r="V9" s="4"/>
      <c r="X9" s="22"/>
    </row>
    <row r="10" spans="1:24" x14ac:dyDescent="0.35">
      <c r="A10" s="33" t="s">
        <v>214</v>
      </c>
      <c r="B10" s="71">
        <v>91.224305464788955</v>
      </c>
      <c r="C10" s="71">
        <v>90.714426817556827</v>
      </c>
      <c r="D10" s="71">
        <v>90.543867702378051</v>
      </c>
      <c r="E10" s="71">
        <v>88.77582824194134</v>
      </c>
      <c r="F10" s="71">
        <v>88.708254215346329</v>
      </c>
      <c r="G10" s="71">
        <v>89.336542759050559</v>
      </c>
      <c r="H10" s="71">
        <v>92.998853698745549</v>
      </c>
      <c r="I10" s="71">
        <v>91.590174810165323</v>
      </c>
      <c r="J10" s="71">
        <v>91.464501497933014</v>
      </c>
      <c r="K10" s="71">
        <v>91.980842388986503</v>
      </c>
      <c r="L10" s="71">
        <v>92.143686816268669</v>
      </c>
      <c r="M10" s="71">
        <v>93.661130106536945</v>
      </c>
      <c r="N10" s="71">
        <v>95.571603822754909</v>
      </c>
      <c r="O10" s="71">
        <v>95.215242150274335</v>
      </c>
      <c r="P10" s="71">
        <v>94.977843426883311</v>
      </c>
      <c r="Q10" s="71">
        <v>95.576107566483586</v>
      </c>
      <c r="R10" s="71">
        <v>98.736393037149725</v>
      </c>
      <c r="S10" s="71">
        <v>95.610077021128319</v>
      </c>
      <c r="T10" s="71">
        <v>99.522993282083249</v>
      </c>
      <c r="U10" s="71">
        <v>97.070105530498751</v>
      </c>
      <c r="V10" s="71">
        <v>95.71854965704911</v>
      </c>
    </row>
    <row r="11" spans="1:24" x14ac:dyDescent="0.35">
      <c r="A11" s="2" t="s">
        <v>215</v>
      </c>
      <c r="B11" s="71">
        <v>89.68804648276641</v>
      </c>
      <c r="C11" s="71">
        <v>89.090675153547195</v>
      </c>
      <c r="D11" s="71">
        <v>89.09368028603734</v>
      </c>
      <c r="E11" s="71">
        <v>87.963297116750496</v>
      </c>
      <c r="F11" s="71">
        <v>87.643245591637168</v>
      </c>
      <c r="G11" s="71">
        <v>87.900874635568513</v>
      </c>
      <c r="H11" s="71">
        <v>92.028521479502643</v>
      </c>
      <c r="I11" s="71">
        <v>90.130716812999609</v>
      </c>
      <c r="J11" s="71">
        <v>90.186012062215639</v>
      </c>
      <c r="K11" s="71">
        <v>90.75462784005498</v>
      </c>
      <c r="L11" s="71">
        <v>91.102978738395961</v>
      </c>
      <c r="M11" s="71">
        <v>92.990662540466786</v>
      </c>
      <c r="N11" s="71">
        <v>95.400289554954938</v>
      </c>
      <c r="O11" s="71">
        <v>94.980827384106988</v>
      </c>
      <c r="P11" s="71">
        <v>94.339722569170135</v>
      </c>
      <c r="Q11" s="71">
        <v>94.71997659823424</v>
      </c>
      <c r="R11" s="71">
        <v>98.149099369364308</v>
      </c>
      <c r="S11" s="71">
        <v>94.546133888613667</v>
      </c>
      <c r="T11" s="71">
        <v>99.468436316832012</v>
      </c>
      <c r="U11" s="71">
        <v>96.12720676306698</v>
      </c>
      <c r="V11" s="71">
        <v>94.736387050975182</v>
      </c>
    </row>
    <row r="12" spans="1:24" x14ac:dyDescent="0.35">
      <c r="A12" s="3" t="s">
        <v>216</v>
      </c>
      <c r="B12" s="72">
        <v>85.623748455540877</v>
      </c>
      <c r="C12" s="72">
        <v>84.924671749486521</v>
      </c>
      <c r="D12" s="72">
        <v>85.250612244897965</v>
      </c>
      <c r="E12" s="72">
        <v>84.293987713880682</v>
      </c>
      <c r="F12" s="72">
        <v>83.674249259609155</v>
      </c>
      <c r="G12" s="72">
        <v>83.277212905497606</v>
      </c>
      <c r="H12" s="72">
        <v>88.523853980784466</v>
      </c>
      <c r="I12" s="72">
        <v>86.533289523322736</v>
      </c>
      <c r="J12" s="72">
        <v>86.3495131379361</v>
      </c>
      <c r="K12" s="72">
        <v>86.672217320525405</v>
      </c>
      <c r="L12" s="72">
        <v>86.853050789249423</v>
      </c>
      <c r="M12" s="72">
        <v>89.974266729826269</v>
      </c>
      <c r="N12" s="72">
        <v>95.762339942172659</v>
      </c>
      <c r="O12" s="72">
        <v>98.724411752969502</v>
      </c>
      <c r="P12" s="72">
        <v>98.903167717115494</v>
      </c>
      <c r="Q12" s="72">
        <v>99.061019505185726</v>
      </c>
      <c r="R12" s="72">
        <v>99.587146147746296</v>
      </c>
      <c r="S12" s="72">
        <v>99.207743235109874</v>
      </c>
      <c r="T12" s="72">
        <v>99.941512324188835</v>
      </c>
      <c r="U12" s="72">
        <v>99.586828947184131</v>
      </c>
      <c r="V12" s="72">
        <v>99.573395384913709</v>
      </c>
    </row>
    <row r="13" spans="1:24" x14ac:dyDescent="0.35">
      <c r="A13" s="3" t="s">
        <v>217</v>
      </c>
      <c r="B13" s="72">
        <v>91.215434083601281</v>
      </c>
      <c r="C13" s="72">
        <v>90.908051888679353</v>
      </c>
      <c r="D13" s="72">
        <v>90.914421069912521</v>
      </c>
      <c r="E13" s="72">
        <v>89.587677169966028</v>
      </c>
      <c r="F13" s="72">
        <v>89.727178079598687</v>
      </c>
      <c r="G13" s="72">
        <v>90.199972290213822</v>
      </c>
      <c r="H13" s="72">
        <v>93.332698465604054</v>
      </c>
      <c r="I13" s="72">
        <v>90.901172698468798</v>
      </c>
      <c r="J13" s="72">
        <v>91.648783514750363</v>
      </c>
      <c r="K13" s="72">
        <v>92.355012237739359</v>
      </c>
      <c r="L13" s="72">
        <v>92.805231578237709</v>
      </c>
      <c r="M13" s="72">
        <v>94.156216703548893</v>
      </c>
      <c r="N13" s="72">
        <v>94.577888629832458</v>
      </c>
      <c r="O13" s="72">
        <v>91.166439732866493</v>
      </c>
      <c r="P13" s="72">
        <v>89.896239790221202</v>
      </c>
      <c r="Q13" s="72">
        <v>90.196743129056969</v>
      </c>
      <c r="R13" s="72">
        <v>95.924642363915893</v>
      </c>
      <c r="S13" s="72">
        <v>90.534824358818526</v>
      </c>
      <c r="T13" s="72">
        <v>99.033410857110439</v>
      </c>
      <c r="U13" s="72">
        <v>93.739048201819045</v>
      </c>
      <c r="V13" s="72">
        <v>91.086280991735535</v>
      </c>
    </row>
    <row r="14" spans="1:24" x14ac:dyDescent="0.35">
      <c r="A14" s="3" t="s">
        <v>218</v>
      </c>
      <c r="B14" s="72">
        <v>92.589252682204958</v>
      </c>
      <c r="C14" s="72">
        <v>91.817389539534162</v>
      </c>
      <c r="D14" s="72">
        <v>91.431035908827724</v>
      </c>
      <c r="E14" s="72">
        <v>90.284532061876504</v>
      </c>
      <c r="F14" s="72">
        <v>90.006932160443654</v>
      </c>
      <c r="G14" s="72">
        <v>90.557986344840842</v>
      </c>
      <c r="H14" s="72">
        <v>94.205007041515842</v>
      </c>
      <c r="I14" s="72">
        <v>92.963768115942031</v>
      </c>
      <c r="J14" s="72">
        <v>92.783745610511446</v>
      </c>
      <c r="K14" s="72">
        <v>93.469903628416446</v>
      </c>
      <c r="L14" s="72">
        <v>93.901092984439785</v>
      </c>
      <c r="M14" s="72">
        <v>95.050930178358442</v>
      </c>
      <c r="N14" s="72">
        <v>95.854266111861051</v>
      </c>
      <c r="O14" s="72">
        <v>95.156624171199979</v>
      </c>
      <c r="P14" s="72">
        <v>94.606790442275795</v>
      </c>
      <c r="Q14" s="72">
        <v>95.448419828770753</v>
      </c>
      <c r="R14" s="72">
        <v>98.897575195441902</v>
      </c>
      <c r="S14" s="72">
        <v>93.881768771388309</v>
      </c>
      <c r="T14" s="72">
        <v>99.523563442947349</v>
      </c>
      <c r="U14" s="72">
        <v>95.263018950219802</v>
      </c>
      <c r="V14" s="72">
        <v>93.718980689827745</v>
      </c>
    </row>
    <row r="15" spans="1:24" x14ac:dyDescent="0.35">
      <c r="A15" s="2" t="s">
        <v>219</v>
      </c>
      <c r="B15" s="71">
        <v>92.880131655749395</v>
      </c>
      <c r="C15" s="71">
        <v>92.451401876725527</v>
      </c>
      <c r="D15" s="71">
        <v>92.116216943817435</v>
      </c>
      <c r="E15" s="71">
        <v>89.65748516963275</v>
      </c>
      <c r="F15" s="71">
        <v>89.885501006816014</v>
      </c>
      <c r="G15" s="71">
        <v>90.907259502994549</v>
      </c>
      <c r="H15" s="71">
        <v>94.031360647445624</v>
      </c>
      <c r="I15" s="71">
        <v>93.058731905109212</v>
      </c>
      <c r="J15" s="71">
        <v>92.714207109967433</v>
      </c>
      <c r="K15" s="71">
        <v>93.189961121792976</v>
      </c>
      <c r="L15" s="71">
        <v>93.190415024139611</v>
      </c>
      <c r="M15" s="71">
        <v>94.344571161040179</v>
      </c>
      <c r="N15" s="71">
        <v>95.748330774779447</v>
      </c>
      <c r="O15" s="71">
        <v>95.462069806374771</v>
      </c>
      <c r="P15" s="71">
        <v>95.661653424139232</v>
      </c>
      <c r="Q15" s="71">
        <v>96.480029949226704</v>
      </c>
      <c r="R15" s="71">
        <v>99.360759929330243</v>
      </c>
      <c r="S15" s="71">
        <v>96.742048302014894</v>
      </c>
      <c r="T15" s="71">
        <v>99.58160122826078</v>
      </c>
      <c r="U15" s="71">
        <v>98.030153063028038</v>
      </c>
      <c r="V15" s="71">
        <v>96.634813358861265</v>
      </c>
    </row>
    <row r="16" spans="1:24" x14ac:dyDescent="0.35">
      <c r="A16" s="3" t="s">
        <v>220</v>
      </c>
      <c r="B16" s="72">
        <v>89.846210431944101</v>
      </c>
      <c r="C16" s="72">
        <v>88.942059420938477</v>
      </c>
      <c r="D16" s="72">
        <v>88.460800307072262</v>
      </c>
      <c r="E16" s="72">
        <v>86.506224650083226</v>
      </c>
      <c r="F16" s="72">
        <v>85.816189148971347</v>
      </c>
      <c r="G16" s="72">
        <v>87.050512687237159</v>
      </c>
      <c r="H16" s="72">
        <v>90.793436247658349</v>
      </c>
      <c r="I16" s="72">
        <v>89.765510220607808</v>
      </c>
      <c r="J16" s="72">
        <v>89.59135823145202</v>
      </c>
      <c r="K16" s="72">
        <v>90.166752180605442</v>
      </c>
      <c r="L16" s="72">
        <v>90.059725839976849</v>
      </c>
      <c r="M16" s="72">
        <v>91.716879462745197</v>
      </c>
      <c r="N16" s="72">
        <v>93.4309554973822</v>
      </c>
      <c r="O16" s="72">
        <v>93.374127810388757</v>
      </c>
      <c r="P16" s="72">
        <v>93.678518579983134</v>
      </c>
      <c r="Q16" s="72">
        <v>94.645716301663541</v>
      </c>
      <c r="R16" s="72">
        <v>98.978313888339599</v>
      </c>
      <c r="S16" s="72">
        <v>94.943086642837358</v>
      </c>
      <c r="T16" s="72">
        <v>99.425037379366586</v>
      </c>
      <c r="U16" s="72">
        <v>97.442396897417055</v>
      </c>
      <c r="V16" s="72">
        <v>94.739826354025155</v>
      </c>
    </row>
    <row r="17" spans="1:24" x14ac:dyDescent="0.35">
      <c r="A17" s="3" t="s">
        <v>221</v>
      </c>
      <c r="B17" s="72">
        <v>92.002926782458488</v>
      </c>
      <c r="C17" s="72">
        <v>91.792917224240114</v>
      </c>
      <c r="D17" s="72">
        <v>91.73697815060477</v>
      </c>
      <c r="E17" s="72">
        <v>90.157311314799387</v>
      </c>
      <c r="F17" s="72">
        <v>90.545319188535274</v>
      </c>
      <c r="G17" s="72">
        <v>91.521624140449859</v>
      </c>
      <c r="H17" s="72">
        <v>94.861947791164653</v>
      </c>
      <c r="I17" s="72">
        <v>93.886632085494654</v>
      </c>
      <c r="J17" s="72">
        <v>93.537788851433874</v>
      </c>
      <c r="K17" s="72">
        <v>93.974388004126098</v>
      </c>
      <c r="L17" s="72">
        <v>93.505037681316011</v>
      </c>
      <c r="M17" s="72">
        <v>94.611330516987522</v>
      </c>
      <c r="N17" s="72">
        <v>95.971767707582231</v>
      </c>
      <c r="O17" s="72">
        <v>95.217964904316744</v>
      </c>
      <c r="P17" s="72">
        <v>95.084279668865676</v>
      </c>
      <c r="Q17" s="72">
        <v>96.328831044708991</v>
      </c>
      <c r="R17" s="72">
        <v>99.374306326304108</v>
      </c>
      <c r="S17" s="72">
        <v>96.40462809917355</v>
      </c>
      <c r="T17" s="72">
        <v>99.560439560439562</v>
      </c>
      <c r="U17" s="72">
        <v>97.701920313162972</v>
      </c>
      <c r="V17" s="72">
        <v>96.506734006734007</v>
      </c>
    </row>
    <row r="18" spans="1:24" x14ac:dyDescent="0.35">
      <c r="A18" s="3" t="s">
        <v>222</v>
      </c>
      <c r="B18" s="72">
        <v>97.29609348389971</v>
      </c>
      <c r="C18" s="72">
        <v>97.188570528553981</v>
      </c>
      <c r="D18" s="72">
        <v>96.531731110555995</v>
      </c>
      <c r="E18" s="72">
        <v>92.692226223257791</v>
      </c>
      <c r="F18" s="72">
        <v>93.926199159652214</v>
      </c>
      <c r="G18" s="72">
        <v>94.649185452683497</v>
      </c>
      <c r="H18" s="72">
        <v>96.783030786621453</v>
      </c>
      <c r="I18" s="72">
        <v>95.924230300009185</v>
      </c>
      <c r="J18" s="72">
        <v>95.253583747557286</v>
      </c>
      <c r="K18" s="72">
        <v>95.393298418670867</v>
      </c>
      <c r="L18" s="72">
        <v>96.025834059751176</v>
      </c>
      <c r="M18" s="72">
        <v>96.825683485218946</v>
      </c>
      <c r="N18" s="72">
        <v>97.921138854366745</v>
      </c>
      <c r="O18" s="72">
        <v>97.84464422449733</v>
      </c>
      <c r="P18" s="72">
        <v>98.329175610605091</v>
      </c>
      <c r="Q18" s="72">
        <v>98.599814083197771</v>
      </c>
      <c r="R18" s="72">
        <v>99.76136038868249</v>
      </c>
      <c r="S18" s="72">
        <v>98.977098604381496</v>
      </c>
      <c r="T18" s="72">
        <v>99.757255512043344</v>
      </c>
      <c r="U18" s="72">
        <v>98.976448909871024</v>
      </c>
      <c r="V18" s="72">
        <v>98.986150960052967</v>
      </c>
    </row>
    <row r="19" spans="1:24" x14ac:dyDescent="0.35">
      <c r="A19" s="3"/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</row>
    <row r="20" spans="1:24" x14ac:dyDescent="0.35">
      <c r="A20" s="12" t="s">
        <v>224</v>
      </c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2"/>
      <c r="V20" s="72"/>
    </row>
    <row r="21" spans="1:24" x14ac:dyDescent="0.35">
      <c r="A21" s="33" t="s">
        <v>214</v>
      </c>
      <c r="B21" s="71">
        <v>8.7756945352110485</v>
      </c>
      <c r="C21" s="71">
        <v>9.2855731824431764</v>
      </c>
      <c r="D21" s="71">
        <v>9.4561322976219575</v>
      </c>
      <c r="E21" s="71">
        <v>11.224171758058651</v>
      </c>
      <c r="F21" s="71">
        <v>11.291745784653678</v>
      </c>
      <c r="G21" s="71">
        <v>10.663457240949439</v>
      </c>
      <c r="H21" s="71">
        <v>7.0011463012544501</v>
      </c>
      <c r="I21" s="71">
        <v>8.4098251898346792</v>
      </c>
      <c r="J21" s="71">
        <v>8.5354985020669805</v>
      </c>
      <c r="K21" s="71">
        <v>8.0191576110134939</v>
      </c>
      <c r="L21" s="71">
        <v>7.8563131837313351</v>
      </c>
      <c r="M21" s="71">
        <v>6.3388698934630474</v>
      </c>
      <c r="N21" s="71">
        <v>4.4283961772450944</v>
      </c>
      <c r="O21" s="71">
        <v>4.7847578497256649</v>
      </c>
      <c r="P21" s="71">
        <v>5.0221565731166917</v>
      </c>
      <c r="Q21" s="71">
        <v>4.4238924335164196</v>
      </c>
      <c r="R21" s="71">
        <v>1.2636069628502666</v>
      </c>
      <c r="S21" s="71">
        <v>4.3899229788716694</v>
      </c>
      <c r="T21" s="71">
        <v>0.47700671791675325</v>
      </c>
      <c r="U21" s="71">
        <v>2.9298944695012477</v>
      </c>
      <c r="V21" s="71">
        <v>4.281450342950893</v>
      </c>
    </row>
    <row r="22" spans="1:24" x14ac:dyDescent="0.35">
      <c r="A22" s="2" t="s">
        <v>215</v>
      </c>
      <c r="B22" s="71">
        <v>10.311953517233599</v>
      </c>
      <c r="C22" s="71">
        <v>10.909324846452805</v>
      </c>
      <c r="D22" s="71">
        <v>10.906319713962656</v>
      </c>
      <c r="E22" s="71">
        <v>12.036702883249511</v>
      </c>
      <c r="F22" s="71">
        <v>12.356754408362837</v>
      </c>
      <c r="G22" s="71">
        <v>12.099125364431487</v>
      </c>
      <c r="H22" s="71">
        <v>7.9714785204973575</v>
      </c>
      <c r="I22" s="71">
        <v>9.8692831870003932</v>
      </c>
      <c r="J22" s="71">
        <v>9.8139879377843613</v>
      </c>
      <c r="K22" s="71">
        <v>9.245372159945024</v>
      </c>
      <c r="L22" s="71">
        <v>8.8970212616040456</v>
      </c>
      <c r="M22" s="71">
        <v>7.0093374595332154</v>
      </c>
      <c r="N22" s="71">
        <v>4.5997104450450692</v>
      </c>
      <c r="O22" s="71">
        <v>5.0191726158930079</v>
      </c>
      <c r="P22" s="71">
        <v>5.6602774308298649</v>
      </c>
      <c r="Q22" s="71">
        <v>5.2800234017657699</v>
      </c>
      <c r="R22" s="71">
        <v>1.8509006306356859</v>
      </c>
      <c r="S22" s="71">
        <v>5.4538661113863256</v>
      </c>
      <c r="T22" s="71">
        <v>0.53156368316798586</v>
      </c>
      <c r="U22" s="71">
        <v>3.8727932369330116</v>
      </c>
      <c r="V22" s="71">
        <v>5.2636129490248189</v>
      </c>
    </row>
    <row r="23" spans="1:24" x14ac:dyDescent="0.35">
      <c r="A23" s="3" t="s">
        <v>216</v>
      </c>
      <c r="B23" s="72">
        <v>14.376251544459121</v>
      </c>
      <c r="C23" s="72">
        <v>15.075328250513479</v>
      </c>
      <c r="D23" s="72">
        <v>14.749387755102042</v>
      </c>
      <c r="E23" s="72">
        <v>15.706012286119323</v>
      </c>
      <c r="F23" s="72">
        <v>16.325750740390841</v>
      </c>
      <c r="G23" s="72">
        <v>16.722787094502397</v>
      </c>
      <c r="H23" s="72">
        <v>11.476146019215543</v>
      </c>
      <c r="I23" s="72">
        <v>13.466710476677255</v>
      </c>
      <c r="J23" s="72">
        <v>13.650486862063904</v>
      </c>
      <c r="K23" s="72">
        <v>13.327782679474593</v>
      </c>
      <c r="L23" s="72">
        <v>13.146949210750583</v>
      </c>
      <c r="M23" s="72">
        <v>10.025733270173731</v>
      </c>
      <c r="N23" s="72">
        <v>4.2376600578273447</v>
      </c>
      <c r="O23" s="72">
        <v>1.2755882470304998</v>
      </c>
      <c r="P23" s="72">
        <v>1.0968322828845052</v>
      </c>
      <c r="Q23" s="72">
        <v>0.93898049481426682</v>
      </c>
      <c r="R23" s="72">
        <v>0.41285385225370375</v>
      </c>
      <c r="S23" s="72">
        <v>0.7922567648901282</v>
      </c>
      <c r="T23" s="72">
        <v>5.8487675811168358E-2</v>
      </c>
      <c r="U23" s="72">
        <v>0.41317105281586575</v>
      </c>
      <c r="V23" s="72">
        <v>0.42660461508629044</v>
      </c>
    </row>
    <row r="24" spans="1:24" x14ac:dyDescent="0.35">
      <c r="A24" s="3" t="s">
        <v>217</v>
      </c>
      <c r="B24" s="72">
        <v>8.784565916398714</v>
      </c>
      <c r="C24" s="72">
        <v>9.0919481113206473</v>
      </c>
      <c r="D24" s="72">
        <v>9.085578930087479</v>
      </c>
      <c r="E24" s="72">
        <v>10.41232283003397</v>
      </c>
      <c r="F24" s="72">
        <v>10.272821920401306</v>
      </c>
      <c r="G24" s="72">
        <v>9.800027709786173</v>
      </c>
      <c r="H24" s="72">
        <v>6.6673015343959436</v>
      </c>
      <c r="I24" s="72">
        <v>9.0988273015311982</v>
      </c>
      <c r="J24" s="72">
        <v>8.3512164852496316</v>
      </c>
      <c r="K24" s="72">
        <v>7.6449877622606435</v>
      </c>
      <c r="L24" s="72">
        <v>7.1947684217622863</v>
      </c>
      <c r="M24" s="72">
        <v>5.8437832964511109</v>
      </c>
      <c r="N24" s="72">
        <v>5.4221113701675439</v>
      </c>
      <c r="O24" s="72">
        <v>8.8335602671335014</v>
      </c>
      <c r="P24" s="72">
        <v>10.103760209778804</v>
      </c>
      <c r="Q24" s="72">
        <v>9.8032568709430361</v>
      </c>
      <c r="R24" s="72">
        <v>4.0753576360841128</v>
      </c>
      <c r="S24" s="72">
        <v>9.4651756411814745</v>
      </c>
      <c r="T24" s="72">
        <v>0.966589142889557</v>
      </c>
      <c r="U24" s="72">
        <v>6.2609517981809581</v>
      </c>
      <c r="V24" s="72">
        <v>8.9137190082644633</v>
      </c>
    </row>
    <row r="25" spans="1:24" x14ac:dyDescent="0.35">
      <c r="A25" s="3" t="s">
        <v>218</v>
      </c>
      <c r="B25" s="72">
        <v>7.4107473177950425</v>
      </c>
      <c r="C25" s="72">
        <v>8.1826104604658383</v>
      </c>
      <c r="D25" s="72">
        <v>8.5689640911722655</v>
      </c>
      <c r="E25" s="72">
        <v>9.7154679381234921</v>
      </c>
      <c r="F25" s="72">
        <v>9.9930678395563426</v>
      </c>
      <c r="G25" s="72">
        <v>9.4420136551591494</v>
      </c>
      <c r="H25" s="72">
        <v>5.7949929584841531</v>
      </c>
      <c r="I25" s="72">
        <v>7.0362318840579707</v>
      </c>
      <c r="J25" s="72">
        <v>7.2162543894885527</v>
      </c>
      <c r="K25" s="72">
        <v>6.5300963715835474</v>
      </c>
      <c r="L25" s="72">
        <v>6.0989070155602221</v>
      </c>
      <c r="M25" s="72">
        <v>4.9490698216415563</v>
      </c>
      <c r="N25" s="72">
        <v>4.1457338881389427</v>
      </c>
      <c r="O25" s="72">
        <v>4.8433758288000224</v>
      </c>
      <c r="P25" s="72">
        <v>5.3932095577241963</v>
      </c>
      <c r="Q25" s="72">
        <v>4.551580171229257</v>
      </c>
      <c r="R25" s="72">
        <v>1.1024248045581024</v>
      </c>
      <c r="S25" s="72">
        <v>6.1182312286116893</v>
      </c>
      <c r="T25" s="72">
        <v>0.47643655705264748</v>
      </c>
      <c r="U25" s="72">
        <v>4.7369810497801961</v>
      </c>
      <c r="V25" s="72">
        <v>6.2810193101722476</v>
      </c>
    </row>
    <row r="26" spans="1:24" x14ac:dyDescent="0.35">
      <c r="A26" s="2" t="s">
        <v>219</v>
      </c>
      <c r="B26" s="71">
        <v>7.1198683442505999</v>
      </c>
      <c r="C26" s="71">
        <v>7.5485981232744734</v>
      </c>
      <c r="D26" s="71">
        <v>7.8837830561825681</v>
      </c>
      <c r="E26" s="71">
        <v>10.342514830367259</v>
      </c>
      <c r="F26" s="71">
        <v>10.114498993183982</v>
      </c>
      <c r="G26" s="71">
        <v>9.0927404970054617</v>
      </c>
      <c r="H26" s="71">
        <v>5.9686393525543755</v>
      </c>
      <c r="I26" s="71">
        <v>6.9412680948907814</v>
      </c>
      <c r="J26" s="71">
        <v>7.2857928900325595</v>
      </c>
      <c r="K26" s="71">
        <v>6.8100388782070285</v>
      </c>
      <c r="L26" s="71">
        <v>6.809584975860389</v>
      </c>
      <c r="M26" s="71">
        <v>5.6554288389598231</v>
      </c>
      <c r="N26" s="71">
        <v>4.2516692252205601</v>
      </c>
      <c r="O26" s="71">
        <v>4.5379301936252325</v>
      </c>
      <c r="P26" s="71">
        <v>4.3383465758607649</v>
      </c>
      <c r="Q26" s="71">
        <v>3.5199700507732983</v>
      </c>
      <c r="R26" s="71">
        <v>0.63924007066975652</v>
      </c>
      <c r="S26" s="71">
        <v>3.2579516979851086</v>
      </c>
      <c r="T26" s="71">
        <v>0.41839877173922801</v>
      </c>
      <c r="U26" s="71">
        <v>1.9698469369719678</v>
      </c>
      <c r="V26" s="71">
        <v>3.3651866411387377</v>
      </c>
    </row>
    <row r="27" spans="1:24" x14ac:dyDescent="0.35">
      <c r="A27" s="3" t="s">
        <v>220</v>
      </c>
      <c r="B27" s="72">
        <v>10.153789568055908</v>
      </c>
      <c r="C27" s="72">
        <v>11.057940579061521</v>
      </c>
      <c r="D27" s="72">
        <v>11.539199692927742</v>
      </c>
      <c r="E27" s="72">
        <v>13.493775349916771</v>
      </c>
      <c r="F27" s="72">
        <v>14.18381085102865</v>
      </c>
      <c r="G27" s="72">
        <v>12.949487312762841</v>
      </c>
      <c r="H27" s="72">
        <v>9.2065637523416566</v>
      </c>
      <c r="I27" s="72">
        <v>10.234489779392201</v>
      </c>
      <c r="J27" s="72">
        <v>10.408641768547982</v>
      </c>
      <c r="K27" s="72">
        <v>9.8332478193945612</v>
      </c>
      <c r="L27" s="72">
        <v>9.9402741600231526</v>
      </c>
      <c r="M27" s="72">
        <v>8.2831205372547991</v>
      </c>
      <c r="N27" s="72">
        <v>6.5690445026178006</v>
      </c>
      <c r="O27" s="72">
        <v>6.6258721896112522</v>
      </c>
      <c r="P27" s="72">
        <v>6.3214814200168723</v>
      </c>
      <c r="Q27" s="72">
        <v>5.3542836983364541</v>
      </c>
      <c r="R27" s="72">
        <v>1.0216861116604046</v>
      </c>
      <c r="S27" s="72">
        <v>5.0569133571626415</v>
      </c>
      <c r="T27" s="72">
        <v>0.5749626206334103</v>
      </c>
      <c r="U27" s="72">
        <v>2.5576031025829513</v>
      </c>
      <c r="V27" s="72">
        <v>5.2601736459748389</v>
      </c>
      <c r="X27" s="107"/>
    </row>
    <row r="28" spans="1:24" x14ac:dyDescent="0.35">
      <c r="A28" s="3" t="s">
        <v>221</v>
      </c>
      <c r="B28" s="72">
        <v>7.9970732175415034</v>
      </c>
      <c r="C28" s="72">
        <v>8.2070827757598934</v>
      </c>
      <c r="D28" s="72">
        <v>8.2630218493952405</v>
      </c>
      <c r="E28" s="72">
        <v>9.842688685200617</v>
      </c>
      <c r="F28" s="72">
        <v>9.4546808114647316</v>
      </c>
      <c r="G28" s="72">
        <v>8.4783758595501375</v>
      </c>
      <c r="H28" s="72">
        <v>5.1380522088353411</v>
      </c>
      <c r="I28" s="72">
        <v>6.1133679145053428</v>
      </c>
      <c r="J28" s="72">
        <v>6.4622111485661247</v>
      </c>
      <c r="K28" s="72">
        <v>6.0256119958739021</v>
      </c>
      <c r="L28" s="72">
        <v>6.4949623186839904</v>
      </c>
      <c r="M28" s="72">
        <v>5.3886694830124808</v>
      </c>
      <c r="N28" s="72">
        <v>4.0282322924177718</v>
      </c>
      <c r="O28" s="72">
        <v>4.7820350956832591</v>
      </c>
      <c r="P28" s="72">
        <v>4.9157203311343203</v>
      </c>
      <c r="Q28" s="72">
        <v>3.6711689552910092</v>
      </c>
      <c r="R28" s="72">
        <v>0.62569367369589346</v>
      </c>
      <c r="S28" s="72">
        <v>3.595371900826446</v>
      </c>
      <c r="T28" s="72">
        <v>0.43956043956043955</v>
      </c>
      <c r="U28" s="72">
        <v>2.2980796868370268</v>
      </c>
      <c r="V28" s="72">
        <v>3.4932659932659935</v>
      </c>
      <c r="X28" s="107"/>
    </row>
    <row r="29" spans="1:24" ht="15" thickBot="1" x14ac:dyDescent="0.4">
      <c r="A29" s="3" t="s">
        <v>222</v>
      </c>
      <c r="B29" s="70">
        <v>2.7039065161002962</v>
      </c>
      <c r="C29" s="70">
        <v>2.8114294714460093</v>
      </c>
      <c r="D29" s="70">
        <v>3.468268889443999</v>
      </c>
      <c r="E29" s="70">
        <v>7.3077737767422155</v>
      </c>
      <c r="F29" s="70">
        <v>6.0738008403477872</v>
      </c>
      <c r="G29" s="70">
        <v>5.3508145473165074</v>
      </c>
      <c r="H29" s="70">
        <v>3.2169692133785488</v>
      </c>
      <c r="I29" s="70">
        <v>4.0757696999908175</v>
      </c>
      <c r="J29" s="70">
        <v>4.7464162524427191</v>
      </c>
      <c r="K29" s="70">
        <v>4.6067015813291299</v>
      </c>
      <c r="L29" s="70">
        <v>3.9741659402488314</v>
      </c>
      <c r="M29" s="70">
        <v>3.1743165147810624</v>
      </c>
      <c r="N29" s="70">
        <v>2.0788611456332617</v>
      </c>
      <c r="O29" s="70">
        <v>2.15535577550268</v>
      </c>
      <c r="P29" s="70">
        <v>1.6708243893949062</v>
      </c>
      <c r="Q29" s="70">
        <v>1.400185916802231</v>
      </c>
      <c r="R29" s="70">
        <v>0.23863961131751929</v>
      </c>
      <c r="S29" s="70">
        <v>1.0229013956185034</v>
      </c>
      <c r="T29" s="70">
        <v>0.24274448795665468</v>
      </c>
      <c r="U29" s="70">
        <v>1.0235510901289862</v>
      </c>
      <c r="V29" s="70">
        <v>1.0138490399470317</v>
      </c>
      <c r="X29" s="107"/>
    </row>
    <row r="30" spans="1:24" x14ac:dyDescent="0.35">
      <c r="A30" s="227" t="s">
        <v>205</v>
      </c>
      <c r="B30" s="227"/>
      <c r="C30" s="227"/>
      <c r="D30" s="227"/>
      <c r="E30" s="227"/>
      <c r="F30" s="227"/>
      <c r="G30" s="227"/>
      <c r="H30" s="227"/>
      <c r="I30" s="227"/>
      <c r="J30" s="227"/>
      <c r="K30" s="227"/>
      <c r="L30" s="227"/>
      <c r="M30" s="227"/>
      <c r="N30" s="227"/>
      <c r="O30" s="227"/>
      <c r="P30" s="227"/>
      <c r="Q30" s="227"/>
      <c r="R30" s="227"/>
      <c r="S30" s="227"/>
      <c r="T30" s="227"/>
      <c r="U30" s="4"/>
      <c r="V30" s="4"/>
      <c r="X30" s="107"/>
    </row>
    <row r="31" spans="1:24" x14ac:dyDescent="0.35">
      <c r="X31" s="107"/>
    </row>
    <row r="32" spans="1:24" x14ac:dyDescent="0.35">
      <c r="X32" s="107"/>
    </row>
    <row r="33" spans="24:24" x14ac:dyDescent="0.35">
      <c r="X33" s="107"/>
    </row>
    <row r="34" spans="24:24" x14ac:dyDescent="0.35">
      <c r="X34" s="107"/>
    </row>
    <row r="35" spans="24:24" x14ac:dyDescent="0.35">
      <c r="X35" s="107"/>
    </row>
    <row r="36" spans="24:24" x14ac:dyDescent="0.35">
      <c r="X36" s="107"/>
    </row>
    <row r="37" spans="24:24" x14ac:dyDescent="0.35">
      <c r="X37" s="107"/>
    </row>
    <row r="38" spans="24:24" x14ac:dyDescent="0.35">
      <c r="X38" s="107"/>
    </row>
    <row r="39" spans="24:24" x14ac:dyDescent="0.35">
      <c r="X39" s="107"/>
    </row>
    <row r="40" spans="24:24" x14ac:dyDescent="0.35">
      <c r="X40" s="107"/>
    </row>
    <row r="41" spans="24:24" x14ac:dyDescent="0.35">
      <c r="X41" s="107"/>
    </row>
    <row r="42" spans="24:24" x14ac:dyDescent="0.35">
      <c r="X42" s="107"/>
    </row>
  </sheetData>
  <mergeCells count="8">
    <mergeCell ref="X2:X3"/>
    <mergeCell ref="A30:T30"/>
    <mergeCell ref="A1:U1"/>
    <mergeCell ref="A2:U2"/>
    <mergeCell ref="A3:U3"/>
    <mergeCell ref="A4:U4"/>
    <mergeCell ref="A5:U5"/>
    <mergeCell ref="A6:U6"/>
  </mergeCells>
  <hyperlinks>
    <hyperlink ref="X2" location="INDICE!A1" display="INDICE" xr:uid="{C0AAA963-1835-49D0-938E-B0D12F9AE3F3}"/>
    <hyperlink ref="X2:X3" location="CONTENIDO!A1" display="Contenido" xr:uid="{8A19D004-437F-4422-8EF3-A892CDE5E5F1}"/>
  </hyperlinks>
  <pageMargins left="0.7" right="0.7" top="0.75" bottom="0.75" header="0.3" footer="0.3"/>
  <pageSetup paperSize="9" scale="66" orientation="landscape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3B207-9FCE-4804-825D-1029F38B36EC}">
  <sheetPr>
    <tabColor rgb="FFF2DAB1"/>
    <pageSetUpPr fitToPage="1"/>
  </sheetPr>
  <dimension ref="A1:R38"/>
  <sheetViews>
    <sheetView showGridLines="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A8" sqref="A8:XFD8"/>
    </sheetView>
  </sheetViews>
  <sheetFormatPr baseColWidth="10" defaultColWidth="11.453125" defaultRowHeight="14.5" x14ac:dyDescent="0.35"/>
  <cols>
    <col min="1" max="1" width="18.54296875" customWidth="1"/>
    <col min="2" max="4" width="8.453125" customWidth="1"/>
    <col min="5" max="5" width="1.54296875" customWidth="1"/>
    <col min="6" max="8" width="8.453125" customWidth="1"/>
    <col min="9" max="9" width="1.54296875" customWidth="1"/>
    <col min="10" max="12" width="8.453125" customWidth="1"/>
    <col min="13" max="13" width="1.54296875" customWidth="1"/>
    <col min="14" max="16" width="8.453125" customWidth="1"/>
  </cols>
  <sheetData>
    <row r="1" spans="1:18" x14ac:dyDescent="0.35">
      <c r="A1" s="230" t="s">
        <v>394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131"/>
      <c r="R1" s="36"/>
    </row>
    <row r="2" spans="1:18" ht="14.5" customHeight="1" x14ac:dyDescent="0.35">
      <c r="A2" s="230" t="s">
        <v>395</v>
      </c>
      <c r="B2" s="230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131"/>
      <c r="R2" s="222" t="s">
        <v>1</v>
      </c>
    </row>
    <row r="3" spans="1:18" ht="14.5" customHeight="1" x14ac:dyDescent="0.35">
      <c r="A3" s="230" t="s">
        <v>378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131"/>
      <c r="R3" s="222"/>
    </row>
    <row r="4" spans="1:18" x14ac:dyDescent="0.35">
      <c r="A4" s="230" t="s">
        <v>379</v>
      </c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36"/>
      <c r="R4" s="36"/>
    </row>
    <row r="5" spans="1:18" x14ac:dyDescent="0.35">
      <c r="A5" s="13"/>
      <c r="B5" s="14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36"/>
      <c r="R5" s="36"/>
    </row>
    <row r="6" spans="1:18" x14ac:dyDescent="0.35">
      <c r="A6" s="232" t="s">
        <v>268</v>
      </c>
      <c r="B6" s="229" t="s">
        <v>214</v>
      </c>
      <c r="C6" s="229"/>
      <c r="D6" s="229"/>
      <c r="E6" s="16"/>
      <c r="F6" s="229" t="s">
        <v>246</v>
      </c>
      <c r="G6" s="229"/>
      <c r="H6" s="229"/>
      <c r="I6" s="16"/>
      <c r="J6" s="229" t="s">
        <v>247</v>
      </c>
      <c r="K6" s="229"/>
      <c r="L6" s="229"/>
      <c r="M6" s="16"/>
      <c r="N6" s="229" t="s">
        <v>248</v>
      </c>
      <c r="O6" s="229"/>
      <c r="P6" s="229"/>
      <c r="Q6" s="36"/>
      <c r="R6" s="36"/>
    </row>
    <row r="7" spans="1:18" x14ac:dyDescent="0.35">
      <c r="A7" s="232"/>
      <c r="B7" s="17" t="s">
        <v>214</v>
      </c>
      <c r="C7" s="17" t="s">
        <v>269</v>
      </c>
      <c r="D7" s="17" t="s">
        <v>270</v>
      </c>
      <c r="E7" s="16"/>
      <c r="F7" s="17" t="s">
        <v>214</v>
      </c>
      <c r="G7" s="17" t="s">
        <v>269</v>
      </c>
      <c r="H7" s="17" t="s">
        <v>270</v>
      </c>
      <c r="I7" s="16"/>
      <c r="J7" s="17" t="s">
        <v>214</v>
      </c>
      <c r="K7" s="17" t="s">
        <v>269</v>
      </c>
      <c r="L7" s="17" t="s">
        <v>270</v>
      </c>
      <c r="M7" s="16"/>
      <c r="N7" s="17" t="s">
        <v>214</v>
      </c>
      <c r="O7" s="17" t="s">
        <v>269</v>
      </c>
      <c r="P7" s="17" t="s">
        <v>270</v>
      </c>
      <c r="Q7" s="36"/>
      <c r="R7" s="36"/>
    </row>
    <row r="8" spans="1:18" x14ac:dyDescent="0.35">
      <c r="A8" s="199" t="s">
        <v>231</v>
      </c>
      <c r="B8" s="200"/>
      <c r="C8" s="200"/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</row>
    <row r="9" spans="1:18" x14ac:dyDescent="0.35">
      <c r="A9" s="18" t="s">
        <v>232</v>
      </c>
    </row>
    <row r="10" spans="1:18" x14ac:dyDescent="0.35">
      <c r="A10" s="118" t="s">
        <v>214</v>
      </c>
      <c r="B10" s="101">
        <f>SUM(B11:B12)</f>
        <v>1139</v>
      </c>
      <c r="C10" s="101">
        <f t="shared" ref="C10:P10" si="0">SUM(C11:C12)</f>
        <v>448</v>
      </c>
      <c r="D10" s="101">
        <f t="shared" si="0"/>
        <v>691</v>
      </c>
      <c r="E10" s="101">
        <f t="shared" si="0"/>
        <v>0</v>
      </c>
      <c r="F10" s="101">
        <f t="shared" si="0"/>
        <v>755</v>
      </c>
      <c r="G10" s="101">
        <f t="shared" si="0"/>
        <v>314</v>
      </c>
      <c r="H10" s="101">
        <f t="shared" si="0"/>
        <v>441</v>
      </c>
      <c r="I10" s="101">
        <f t="shared" si="0"/>
        <v>0</v>
      </c>
      <c r="J10" s="101">
        <f t="shared" si="0"/>
        <v>250</v>
      </c>
      <c r="K10" s="101">
        <f t="shared" si="0"/>
        <v>92</v>
      </c>
      <c r="L10" s="101">
        <f t="shared" si="0"/>
        <v>158</v>
      </c>
      <c r="M10" s="101">
        <f t="shared" si="0"/>
        <v>0</v>
      </c>
      <c r="N10" s="101">
        <f t="shared" si="0"/>
        <v>134</v>
      </c>
      <c r="O10" s="101">
        <f t="shared" si="0"/>
        <v>42</v>
      </c>
      <c r="P10" s="101">
        <f t="shared" si="0"/>
        <v>92</v>
      </c>
    </row>
    <row r="11" spans="1:18" x14ac:dyDescent="0.35">
      <c r="A11" s="119" t="s">
        <v>271</v>
      </c>
      <c r="B11" s="102">
        <f>+F11+J11+N11</f>
        <v>1131</v>
      </c>
      <c r="C11" s="102">
        <f t="shared" ref="C11:D19" si="1">+G11+K11+O11</f>
        <v>442</v>
      </c>
      <c r="D11" s="102">
        <f t="shared" si="1"/>
        <v>689</v>
      </c>
      <c r="E11" s="102"/>
      <c r="F11" s="102">
        <v>747</v>
      </c>
      <c r="G11" s="102">
        <v>308</v>
      </c>
      <c r="H11" s="102">
        <v>439</v>
      </c>
      <c r="I11" s="102"/>
      <c r="J11" s="102">
        <v>250</v>
      </c>
      <c r="K11" s="102">
        <v>92</v>
      </c>
      <c r="L11" s="102">
        <v>158</v>
      </c>
      <c r="M11" s="102"/>
      <c r="N11" s="102">
        <v>134</v>
      </c>
      <c r="O11" s="102">
        <v>42</v>
      </c>
      <c r="P11" s="102">
        <v>92</v>
      </c>
    </row>
    <row r="12" spans="1:18" x14ac:dyDescent="0.35">
      <c r="A12" s="119" t="s">
        <v>393</v>
      </c>
      <c r="B12" s="102">
        <f>+F12</f>
        <v>8</v>
      </c>
      <c r="C12" s="102">
        <f>+G12</f>
        <v>6</v>
      </c>
      <c r="D12" s="102">
        <f>+H12</f>
        <v>2</v>
      </c>
      <c r="E12" s="102"/>
      <c r="F12" s="102">
        <v>8</v>
      </c>
      <c r="G12" s="102">
        <v>6</v>
      </c>
      <c r="H12" s="102">
        <v>2</v>
      </c>
      <c r="I12" s="102"/>
      <c r="J12" s="102" t="s">
        <v>276</v>
      </c>
      <c r="K12" s="102" t="s">
        <v>276</v>
      </c>
      <c r="L12" s="102" t="s">
        <v>276</v>
      </c>
      <c r="M12" s="102"/>
      <c r="N12" s="102" t="s">
        <v>276</v>
      </c>
      <c r="O12" s="102" t="s">
        <v>276</v>
      </c>
      <c r="P12" s="102" t="s">
        <v>276</v>
      </c>
    </row>
    <row r="13" spans="1:18" x14ac:dyDescent="0.35">
      <c r="A13" s="18" t="s">
        <v>274</v>
      </c>
      <c r="B13" s="102"/>
      <c r="C13" s="102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102"/>
    </row>
    <row r="14" spans="1:18" x14ac:dyDescent="0.35">
      <c r="A14" s="118" t="s">
        <v>214</v>
      </c>
      <c r="B14" s="101">
        <f>SUM(B15:B16)</f>
        <v>863</v>
      </c>
      <c r="C14" s="101">
        <f>SUM(C15:C16)</f>
        <v>347</v>
      </c>
      <c r="D14" s="101">
        <f t="shared" ref="D14:P14" si="2">SUM(D15:D16)</f>
        <v>516</v>
      </c>
      <c r="E14" s="101">
        <f t="shared" si="2"/>
        <v>0</v>
      </c>
      <c r="F14" s="101">
        <f t="shared" si="2"/>
        <v>573</v>
      </c>
      <c r="G14" s="101">
        <f t="shared" si="2"/>
        <v>242</v>
      </c>
      <c r="H14" s="101">
        <f t="shared" si="2"/>
        <v>331</v>
      </c>
      <c r="I14" s="101">
        <f t="shared" si="2"/>
        <v>0</v>
      </c>
      <c r="J14" s="101">
        <f t="shared" si="2"/>
        <v>189</v>
      </c>
      <c r="K14" s="101">
        <f t="shared" si="2"/>
        <v>73</v>
      </c>
      <c r="L14" s="101">
        <f t="shared" si="2"/>
        <v>116</v>
      </c>
      <c r="M14" s="101">
        <f t="shared" si="2"/>
        <v>0</v>
      </c>
      <c r="N14" s="101">
        <f t="shared" si="2"/>
        <v>101</v>
      </c>
      <c r="O14" s="101">
        <f t="shared" si="2"/>
        <v>32</v>
      </c>
      <c r="P14" s="101">
        <f t="shared" si="2"/>
        <v>69</v>
      </c>
    </row>
    <row r="15" spans="1:18" x14ac:dyDescent="0.35">
      <c r="A15" s="119" t="s">
        <v>271</v>
      </c>
      <c r="B15" s="102">
        <f t="shared" ref="B15:B19" si="3">+F15+J15+N15</f>
        <v>855</v>
      </c>
      <c r="C15" s="102">
        <f t="shared" si="1"/>
        <v>341</v>
      </c>
      <c r="D15" s="102">
        <f t="shared" si="1"/>
        <v>514</v>
      </c>
      <c r="E15" s="102"/>
      <c r="F15" s="102">
        <v>565</v>
      </c>
      <c r="G15" s="102">
        <v>236</v>
      </c>
      <c r="H15" s="102">
        <v>329</v>
      </c>
      <c r="I15" s="102"/>
      <c r="J15" s="102">
        <v>189</v>
      </c>
      <c r="K15" s="102">
        <v>73</v>
      </c>
      <c r="L15" s="102">
        <v>116</v>
      </c>
      <c r="M15" s="102"/>
      <c r="N15" s="102">
        <v>101</v>
      </c>
      <c r="O15" s="102">
        <v>32</v>
      </c>
      <c r="P15" s="102">
        <v>69</v>
      </c>
    </row>
    <row r="16" spans="1:18" x14ac:dyDescent="0.35">
      <c r="A16" s="119" t="s">
        <v>393</v>
      </c>
      <c r="B16" s="102">
        <f>+F16</f>
        <v>8</v>
      </c>
      <c r="C16" s="102">
        <f>+G16</f>
        <v>6</v>
      </c>
      <c r="D16" s="102">
        <f>+H16</f>
        <v>2</v>
      </c>
      <c r="E16" s="102"/>
      <c r="F16" s="102">
        <v>8</v>
      </c>
      <c r="G16" s="102">
        <v>6</v>
      </c>
      <c r="H16" s="102">
        <v>2</v>
      </c>
      <c r="I16" s="102"/>
      <c r="J16" s="102" t="s">
        <v>276</v>
      </c>
      <c r="K16" s="102" t="s">
        <v>276</v>
      </c>
      <c r="L16" s="102" t="s">
        <v>276</v>
      </c>
      <c r="M16" s="102"/>
      <c r="N16" s="102" t="s">
        <v>276</v>
      </c>
      <c r="O16" s="102" t="s">
        <v>276</v>
      </c>
      <c r="P16" s="102" t="s">
        <v>276</v>
      </c>
    </row>
    <row r="17" spans="1:17" x14ac:dyDescent="0.35">
      <c r="A17" s="133" t="s">
        <v>275</v>
      </c>
      <c r="B17" s="102"/>
      <c r="C17" s="102"/>
      <c r="D17" s="102"/>
      <c r="E17" s="102"/>
      <c r="F17" s="102"/>
      <c r="G17" s="102"/>
      <c r="H17" s="102"/>
      <c r="I17" s="102"/>
      <c r="J17" s="102"/>
      <c r="K17" s="102"/>
      <c r="L17" s="102"/>
      <c r="M17" s="102"/>
      <c r="N17" s="102"/>
      <c r="O17" s="102"/>
      <c r="P17" s="102"/>
    </row>
    <row r="18" spans="1:17" x14ac:dyDescent="0.35">
      <c r="A18" s="120" t="s">
        <v>214</v>
      </c>
      <c r="B18" s="101">
        <f>SUM(B19:B20)</f>
        <v>276</v>
      </c>
      <c r="C18" s="101">
        <f t="shared" ref="C18:P18" si="4">SUM(C19:C20)</f>
        <v>101</v>
      </c>
      <c r="D18" s="101">
        <f t="shared" si="4"/>
        <v>175</v>
      </c>
      <c r="E18" s="101">
        <f t="shared" si="4"/>
        <v>0</v>
      </c>
      <c r="F18" s="101">
        <f t="shared" si="4"/>
        <v>182</v>
      </c>
      <c r="G18" s="101">
        <f t="shared" si="4"/>
        <v>72</v>
      </c>
      <c r="H18" s="101">
        <f t="shared" si="4"/>
        <v>110</v>
      </c>
      <c r="I18" s="101">
        <f t="shared" si="4"/>
        <v>0</v>
      </c>
      <c r="J18" s="101">
        <f t="shared" si="4"/>
        <v>61</v>
      </c>
      <c r="K18" s="101">
        <f t="shared" si="4"/>
        <v>19</v>
      </c>
      <c r="L18" s="101">
        <f t="shared" si="4"/>
        <v>42</v>
      </c>
      <c r="M18" s="101">
        <f t="shared" si="4"/>
        <v>0</v>
      </c>
      <c r="N18" s="101">
        <f t="shared" si="4"/>
        <v>33</v>
      </c>
      <c r="O18" s="101">
        <f t="shared" si="4"/>
        <v>10</v>
      </c>
      <c r="P18" s="101">
        <f t="shared" si="4"/>
        <v>23</v>
      </c>
    </row>
    <row r="19" spans="1:17" x14ac:dyDescent="0.35">
      <c r="A19" s="119" t="s">
        <v>271</v>
      </c>
      <c r="B19" s="102">
        <f t="shared" si="3"/>
        <v>276</v>
      </c>
      <c r="C19" s="102">
        <f t="shared" si="1"/>
        <v>101</v>
      </c>
      <c r="D19" s="102">
        <f t="shared" si="1"/>
        <v>175</v>
      </c>
      <c r="E19" s="102"/>
      <c r="F19" s="102">
        <v>182</v>
      </c>
      <c r="G19" s="102">
        <v>72</v>
      </c>
      <c r="H19" s="102">
        <v>110</v>
      </c>
      <c r="I19" s="102"/>
      <c r="J19" s="102">
        <v>61</v>
      </c>
      <c r="K19" s="102">
        <v>19</v>
      </c>
      <c r="L19" s="102">
        <v>42</v>
      </c>
      <c r="M19" s="102"/>
      <c r="N19" s="102">
        <v>33</v>
      </c>
      <c r="O19" s="102">
        <v>10</v>
      </c>
      <c r="P19" s="102">
        <v>23</v>
      </c>
    </row>
    <row r="20" spans="1:17" x14ac:dyDescent="0.35">
      <c r="A20" s="119" t="s">
        <v>393</v>
      </c>
      <c r="B20" s="102" t="s">
        <v>276</v>
      </c>
      <c r="C20" s="102" t="s">
        <v>276</v>
      </c>
      <c r="D20" s="102" t="s">
        <v>276</v>
      </c>
      <c r="E20" s="102"/>
      <c r="F20" s="102" t="s">
        <v>276</v>
      </c>
      <c r="G20" s="102" t="s">
        <v>276</v>
      </c>
      <c r="H20" s="102" t="s">
        <v>276</v>
      </c>
      <c r="I20" s="102"/>
      <c r="J20" s="102" t="s">
        <v>276</v>
      </c>
      <c r="K20" s="102" t="s">
        <v>276</v>
      </c>
      <c r="L20" s="102" t="s">
        <v>276</v>
      </c>
      <c r="M20" s="102"/>
      <c r="N20" s="102" t="s">
        <v>276</v>
      </c>
      <c r="O20" s="102" t="s">
        <v>276</v>
      </c>
      <c r="P20" s="102" t="s">
        <v>276</v>
      </c>
    </row>
    <row r="21" spans="1:17" x14ac:dyDescent="0.35">
      <c r="A21" s="20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65"/>
      <c r="P21" s="65"/>
    </row>
    <row r="22" spans="1:17" x14ac:dyDescent="0.35">
      <c r="A22" s="199" t="s">
        <v>237</v>
      </c>
      <c r="B22" s="198"/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</row>
    <row r="23" spans="1:17" x14ac:dyDescent="0.35">
      <c r="A23" s="18" t="s">
        <v>232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</row>
    <row r="24" spans="1:17" x14ac:dyDescent="0.35">
      <c r="A24" s="118" t="s">
        <v>214</v>
      </c>
      <c r="B24" s="75">
        <v>8.1818834853817961</v>
      </c>
      <c r="C24" s="75">
        <v>9.0706620773435915</v>
      </c>
      <c r="D24" s="75">
        <v>7.6931641059897569</v>
      </c>
      <c r="E24" s="75"/>
      <c r="F24" s="75">
        <v>11.099676565715965</v>
      </c>
      <c r="G24" s="75">
        <v>11.813393528969151</v>
      </c>
      <c r="H24" s="75">
        <v>10.641891891891891</v>
      </c>
      <c r="I24" s="75"/>
      <c r="J24" s="75">
        <v>6.7204301075268811</v>
      </c>
      <c r="K24" s="75">
        <v>7.6411960132890364</v>
      </c>
      <c r="L24" s="75">
        <v>6.2798092209856913</v>
      </c>
      <c r="M24" s="75"/>
      <c r="N24" s="75">
        <v>3.9423359811709324</v>
      </c>
      <c r="O24" s="75">
        <v>3.8997214484679668</v>
      </c>
      <c r="P24" s="75">
        <v>3.9621016365202411</v>
      </c>
    </row>
    <row r="25" spans="1:17" x14ac:dyDescent="0.35">
      <c r="A25" s="119" t="s">
        <v>271</v>
      </c>
      <c r="B25" s="63">
        <v>8.426464014304873</v>
      </c>
      <c r="C25" s="63">
        <v>9.493127147766323</v>
      </c>
      <c r="D25" s="63">
        <v>7.8599133013917406</v>
      </c>
      <c r="E25" s="63"/>
      <c r="F25" s="63">
        <v>11.347409995442808</v>
      </c>
      <c r="G25" s="63">
        <v>12.135539795114262</v>
      </c>
      <c r="H25" s="63">
        <v>10.852904820766378</v>
      </c>
      <c r="I25" s="63"/>
      <c r="J25" s="63">
        <v>7.0028011204481793</v>
      </c>
      <c r="K25" s="63">
        <v>8.3032490974729249</v>
      </c>
      <c r="L25" s="63">
        <v>6.4175467099918766</v>
      </c>
      <c r="M25" s="63"/>
      <c r="N25" s="63">
        <v>4.0991128785561335</v>
      </c>
      <c r="O25" s="63">
        <v>4.1584158415841586</v>
      </c>
      <c r="P25" s="63">
        <v>4.0725984949092524</v>
      </c>
    </row>
    <row r="26" spans="1:17" x14ac:dyDescent="0.35">
      <c r="A26" s="119" t="s">
        <v>393</v>
      </c>
      <c r="B26" s="63">
        <v>1.6032064128256511</v>
      </c>
      <c r="C26" s="63">
        <v>2.1201413427561837</v>
      </c>
      <c r="D26" s="63">
        <v>0.92592592592592582</v>
      </c>
      <c r="E26" s="63"/>
      <c r="F26" s="63">
        <v>3.6529680365296802</v>
      </c>
      <c r="G26" s="63">
        <v>5</v>
      </c>
      <c r="H26" s="63">
        <v>2.0202020202020203</v>
      </c>
      <c r="I26" s="63"/>
      <c r="J26" s="63" t="s">
        <v>276</v>
      </c>
      <c r="K26" s="63" t="s">
        <v>276</v>
      </c>
      <c r="L26" s="63" t="s">
        <v>276</v>
      </c>
      <c r="M26" s="63"/>
      <c r="N26" s="63" t="s">
        <v>276</v>
      </c>
      <c r="O26" s="63" t="s">
        <v>276</v>
      </c>
      <c r="P26" s="63" t="s">
        <v>276</v>
      </c>
    </row>
    <row r="27" spans="1:17" x14ac:dyDescent="0.35">
      <c r="A27" s="18" t="s">
        <v>274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</row>
    <row r="28" spans="1:17" x14ac:dyDescent="0.35">
      <c r="A28" s="118" t="s">
        <v>214</v>
      </c>
      <c r="B28" s="75">
        <v>8.6969666431522725</v>
      </c>
      <c r="C28" s="75">
        <v>9.5803423522915523</v>
      </c>
      <c r="D28" s="75">
        <v>8.189176321218854</v>
      </c>
      <c r="E28" s="75"/>
      <c r="F28" s="75">
        <v>11.84863523573201</v>
      </c>
      <c r="G28" s="75">
        <v>12.558380902957966</v>
      </c>
      <c r="H28" s="75">
        <v>11.378480577518047</v>
      </c>
      <c r="I28" s="75"/>
      <c r="J28" s="75">
        <v>7.0575056011949213</v>
      </c>
      <c r="K28" s="75">
        <v>8.0573951434878577</v>
      </c>
      <c r="L28" s="75">
        <v>6.5462753950338595</v>
      </c>
      <c r="M28" s="75"/>
      <c r="N28" s="75">
        <v>4.1926110419261109</v>
      </c>
      <c r="O28" s="75">
        <v>4.0557667934093784</v>
      </c>
      <c r="P28" s="75">
        <v>4.2592592592592595</v>
      </c>
      <c r="Q28" s="22"/>
    </row>
    <row r="29" spans="1:17" x14ac:dyDescent="0.35">
      <c r="A29" s="119" t="s">
        <v>271</v>
      </c>
      <c r="B29" s="63">
        <v>9.07258064516129</v>
      </c>
      <c r="C29" s="63">
        <v>10.212638514525308</v>
      </c>
      <c r="D29" s="63">
        <v>8.4470008216926864</v>
      </c>
      <c r="E29" s="63"/>
      <c r="F29" s="63">
        <v>12.237383582412823</v>
      </c>
      <c r="G29" s="63">
        <v>13.06032097399004</v>
      </c>
      <c r="H29" s="63">
        <v>11.708185053380783</v>
      </c>
      <c r="I29" s="63"/>
      <c r="J29" s="63">
        <v>7.4762658227848098</v>
      </c>
      <c r="K29" s="63">
        <v>9.0123456790123448</v>
      </c>
      <c r="L29" s="63">
        <v>6.7520372526193251</v>
      </c>
      <c r="M29" s="63"/>
      <c r="N29" s="63">
        <v>4.4317683194383495</v>
      </c>
      <c r="O29" s="63">
        <v>4.43213296398892</v>
      </c>
      <c r="P29" s="63">
        <v>4.4315992292870909</v>
      </c>
    </row>
    <row r="30" spans="1:17" x14ac:dyDescent="0.35">
      <c r="A30" s="119" t="s">
        <v>393</v>
      </c>
      <c r="B30" s="63">
        <v>1.6032064128256511</v>
      </c>
      <c r="C30" s="63">
        <v>2.1201413427561837</v>
      </c>
      <c r="D30" s="63">
        <v>0.92592592592592582</v>
      </c>
      <c r="E30" s="63"/>
      <c r="F30" s="63">
        <v>3.6529680365296802</v>
      </c>
      <c r="G30" s="63">
        <v>5</v>
      </c>
      <c r="H30" s="63">
        <v>2.0202020202020203</v>
      </c>
      <c r="I30" s="63"/>
      <c r="J30" s="63" t="s">
        <v>276</v>
      </c>
      <c r="K30" s="63" t="s">
        <v>276</v>
      </c>
      <c r="L30" s="63" t="s">
        <v>276</v>
      </c>
      <c r="M30" s="63"/>
      <c r="N30" s="63" t="s">
        <v>276</v>
      </c>
      <c r="O30" s="63" t="s">
        <v>276</v>
      </c>
      <c r="P30" s="63" t="s">
        <v>276</v>
      </c>
    </row>
    <row r="31" spans="1:17" x14ac:dyDescent="0.35">
      <c r="A31" s="18" t="s">
        <v>275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</row>
    <row r="32" spans="1:17" x14ac:dyDescent="0.35">
      <c r="A32" s="120" t="s">
        <v>214</v>
      </c>
      <c r="B32" s="75">
        <v>6.903451725862932</v>
      </c>
      <c r="C32" s="75">
        <v>7.6689445709946842</v>
      </c>
      <c r="D32" s="75">
        <v>6.5274151436031342</v>
      </c>
      <c r="E32" s="75"/>
      <c r="F32" s="75">
        <v>9.2573753814852484</v>
      </c>
      <c r="G32" s="75">
        <v>9.8495212038303688</v>
      </c>
      <c r="H32" s="75">
        <v>8.9068825910931171</v>
      </c>
      <c r="I32" s="75"/>
      <c r="J32" s="75">
        <v>5.8541266794625724</v>
      </c>
      <c r="K32" s="75">
        <v>6.375838926174497</v>
      </c>
      <c r="L32" s="75">
        <v>5.6451612903225801</v>
      </c>
      <c r="M32" s="75"/>
      <c r="N32" s="75">
        <v>3.3333333333333335</v>
      </c>
      <c r="O32" s="75">
        <v>3.4722222222222223</v>
      </c>
      <c r="P32" s="75">
        <v>3.2763532763532761</v>
      </c>
    </row>
    <row r="33" spans="1:16" x14ac:dyDescent="0.35">
      <c r="A33" s="119" t="s">
        <v>271</v>
      </c>
      <c r="B33" s="63">
        <v>6.903451725862932</v>
      </c>
      <c r="C33" s="63">
        <v>7.6689445709946842</v>
      </c>
      <c r="D33" s="63">
        <v>6.5274151436031342</v>
      </c>
      <c r="E33" s="63"/>
      <c r="F33" s="63">
        <v>9.2573753814852484</v>
      </c>
      <c r="G33" s="63">
        <v>9.8495212038303688</v>
      </c>
      <c r="H33" s="63">
        <v>8.9068825910931171</v>
      </c>
      <c r="I33" s="63"/>
      <c r="J33" s="63">
        <v>5.8541266794625724</v>
      </c>
      <c r="K33" s="63">
        <v>6.375838926174497</v>
      </c>
      <c r="L33" s="63">
        <v>5.6451612903225801</v>
      </c>
      <c r="M33" s="63"/>
      <c r="N33" s="63">
        <v>3.3333333333333335</v>
      </c>
      <c r="O33" s="63">
        <v>3.4722222222222223</v>
      </c>
      <c r="P33" s="63">
        <v>3.2763532763532761</v>
      </c>
    </row>
    <row r="34" spans="1:16" ht="15" thickBot="1" x14ac:dyDescent="0.4">
      <c r="A34" s="121" t="s">
        <v>393</v>
      </c>
      <c r="B34" s="64" t="s">
        <v>276</v>
      </c>
      <c r="C34" s="64" t="s">
        <v>276</v>
      </c>
      <c r="D34" s="64" t="s">
        <v>276</v>
      </c>
      <c r="E34" s="64"/>
      <c r="F34" s="64" t="s">
        <v>276</v>
      </c>
      <c r="G34" s="64" t="s">
        <v>276</v>
      </c>
      <c r="H34" s="64" t="s">
        <v>276</v>
      </c>
      <c r="I34" s="64"/>
      <c r="J34" s="64" t="s">
        <v>276</v>
      </c>
      <c r="K34" s="64" t="s">
        <v>276</v>
      </c>
      <c r="L34" s="64" t="s">
        <v>276</v>
      </c>
      <c r="M34" s="64"/>
      <c r="N34" s="64" t="s">
        <v>276</v>
      </c>
      <c r="O34" s="64" t="s">
        <v>276</v>
      </c>
      <c r="P34" s="64" t="s">
        <v>276</v>
      </c>
    </row>
    <row r="35" spans="1:16" x14ac:dyDescent="0.35">
      <c r="A35" s="113" t="s">
        <v>341</v>
      </c>
    </row>
    <row r="38" spans="1:16" x14ac:dyDescent="0.35">
      <c r="K38" s="104"/>
    </row>
  </sheetData>
  <mergeCells count="10">
    <mergeCell ref="A1:P1"/>
    <mergeCell ref="A2:P2"/>
    <mergeCell ref="R2:R3"/>
    <mergeCell ref="A3:P3"/>
    <mergeCell ref="A4:P4"/>
    <mergeCell ref="A6:A7"/>
    <mergeCell ref="B6:D6"/>
    <mergeCell ref="F6:H6"/>
    <mergeCell ref="J6:L6"/>
    <mergeCell ref="N6:P6"/>
  </mergeCells>
  <hyperlinks>
    <hyperlink ref="R2" location="INDICE!A1" display="INDICE" xr:uid="{F8F67342-8432-4C73-BD64-A11E6B273219}"/>
    <hyperlink ref="R2:R3" location="CONTENIDO!A1" display="Contenido" xr:uid="{63269D76-DBA7-412A-9188-6DAF6340AF61}"/>
  </hyperlinks>
  <pageMargins left="0.7" right="0.7" top="0.75" bottom="0.75" header="0.3" footer="0.3"/>
  <pageSetup paperSize="9" scale="95" orientation="landscape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6705A-182E-407A-930C-20618171B200}">
  <sheetPr>
    <tabColor rgb="FFF2DAB1"/>
    <pageSetUpPr fitToPage="1"/>
  </sheetPr>
  <dimension ref="A1:R38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N16" sqref="N16"/>
    </sheetView>
  </sheetViews>
  <sheetFormatPr baseColWidth="10" defaultColWidth="11.453125" defaultRowHeight="14.5" x14ac:dyDescent="0.35"/>
  <cols>
    <col min="1" max="1" width="18.54296875" customWidth="1"/>
    <col min="2" max="4" width="8.453125" customWidth="1"/>
    <col min="5" max="5" width="1.54296875" customWidth="1"/>
    <col min="6" max="8" width="8.453125" customWidth="1"/>
    <col min="9" max="9" width="1.453125" customWidth="1"/>
    <col min="10" max="12" width="8.453125" customWidth="1"/>
    <col min="13" max="13" width="2" customWidth="1"/>
    <col min="14" max="16" width="8.453125" customWidth="1"/>
  </cols>
  <sheetData>
    <row r="1" spans="1:18" x14ac:dyDescent="0.35">
      <c r="A1" s="230" t="s">
        <v>396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131"/>
      <c r="R1" s="36"/>
    </row>
    <row r="2" spans="1:18" ht="14.5" customHeight="1" x14ac:dyDescent="0.35">
      <c r="A2" s="231" t="s">
        <v>397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131"/>
      <c r="R2" s="222" t="s">
        <v>1</v>
      </c>
    </row>
    <row r="3" spans="1:18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131"/>
      <c r="R3" s="222"/>
    </row>
    <row r="4" spans="1:18" x14ac:dyDescent="0.35">
      <c r="A4" s="231" t="s">
        <v>398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36"/>
      <c r="R4" s="36"/>
    </row>
    <row r="5" spans="1:18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36"/>
      <c r="R5" s="36"/>
    </row>
    <row r="6" spans="1:18" x14ac:dyDescent="0.35">
      <c r="A6" s="15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36"/>
      <c r="R6" s="36"/>
    </row>
    <row r="7" spans="1:18" x14ac:dyDescent="0.35">
      <c r="A7" s="234" t="s">
        <v>281</v>
      </c>
      <c r="B7" s="229" t="s">
        <v>214</v>
      </c>
      <c r="C7" s="229"/>
      <c r="D7" s="229"/>
      <c r="E7" s="16"/>
      <c r="F7" s="229" t="s">
        <v>246</v>
      </c>
      <c r="G7" s="229"/>
      <c r="H7" s="229"/>
      <c r="I7" s="16"/>
      <c r="J7" s="229" t="s">
        <v>247</v>
      </c>
      <c r="K7" s="229"/>
      <c r="L7" s="229"/>
      <c r="M7" s="16"/>
      <c r="N7" s="229" t="s">
        <v>248</v>
      </c>
      <c r="O7" s="229"/>
      <c r="P7" s="229"/>
      <c r="Q7" s="36"/>
      <c r="R7" s="36"/>
    </row>
    <row r="8" spans="1:18" x14ac:dyDescent="0.35">
      <c r="A8" s="234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36"/>
      <c r="R8" s="36"/>
    </row>
    <row r="9" spans="1:18" x14ac:dyDescent="0.35">
      <c r="A9" s="110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</row>
    <row r="10" spans="1:18" x14ac:dyDescent="0.35">
      <c r="A10" s="110" t="s">
        <v>214</v>
      </c>
      <c r="B10" s="101">
        <f>SUM(B12:B37)</f>
        <v>12782</v>
      </c>
      <c r="C10" s="101">
        <f t="shared" ref="C10:P10" si="0">SUM(C12:C37)</f>
        <v>4491</v>
      </c>
      <c r="D10" s="101">
        <f t="shared" si="0"/>
        <v>8291</v>
      </c>
      <c r="E10" s="101"/>
      <c r="F10" s="101">
        <f t="shared" si="0"/>
        <v>6047</v>
      </c>
      <c r="G10" s="101">
        <f t="shared" si="0"/>
        <v>2344</v>
      </c>
      <c r="H10" s="101">
        <f t="shared" si="0"/>
        <v>3703</v>
      </c>
      <c r="I10" s="101"/>
      <c r="J10" s="101">
        <f t="shared" si="0"/>
        <v>3470</v>
      </c>
      <c r="K10" s="101">
        <f t="shared" si="0"/>
        <v>1112</v>
      </c>
      <c r="L10" s="101">
        <f t="shared" si="0"/>
        <v>2358</v>
      </c>
      <c r="M10" s="101"/>
      <c r="N10" s="101">
        <f t="shared" si="0"/>
        <v>3265</v>
      </c>
      <c r="O10" s="101">
        <f t="shared" si="0"/>
        <v>1035</v>
      </c>
      <c r="P10" s="101">
        <f t="shared" si="0"/>
        <v>2230</v>
      </c>
    </row>
    <row r="11" spans="1:18" x14ac:dyDescent="0.35">
      <c r="A11" s="110"/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</row>
    <row r="12" spans="1:18" x14ac:dyDescent="0.35">
      <c r="A12" s="95" t="s">
        <v>282</v>
      </c>
      <c r="B12" s="102">
        <f>+F12+J12+N12</f>
        <v>429</v>
      </c>
      <c r="C12" s="102">
        <f t="shared" ref="C12:D27" si="1">+G12+K12+O12</f>
        <v>169</v>
      </c>
      <c r="D12" s="102">
        <f t="shared" si="1"/>
        <v>260</v>
      </c>
      <c r="E12" s="102"/>
      <c r="F12" s="102">
        <v>192</v>
      </c>
      <c r="G12" s="102">
        <v>81</v>
      </c>
      <c r="H12" s="102">
        <v>111</v>
      </c>
      <c r="I12" s="102"/>
      <c r="J12" s="102">
        <v>137</v>
      </c>
      <c r="K12" s="102">
        <v>59</v>
      </c>
      <c r="L12" s="102">
        <v>78</v>
      </c>
      <c r="M12" s="102"/>
      <c r="N12" s="102">
        <v>100</v>
      </c>
      <c r="O12" s="102">
        <v>29</v>
      </c>
      <c r="P12" s="102">
        <v>71</v>
      </c>
    </row>
    <row r="13" spans="1:18" x14ac:dyDescent="0.35">
      <c r="A13" s="95" t="s">
        <v>283</v>
      </c>
      <c r="B13" s="102">
        <f t="shared" ref="B13:D37" si="2">+F13+J13+N13</f>
        <v>536</v>
      </c>
      <c r="C13" s="102">
        <f t="shared" si="1"/>
        <v>167</v>
      </c>
      <c r="D13" s="102">
        <f t="shared" si="1"/>
        <v>369</v>
      </c>
      <c r="E13" s="102"/>
      <c r="F13" s="102">
        <v>254</v>
      </c>
      <c r="G13" s="102">
        <v>99</v>
      </c>
      <c r="H13" s="102">
        <v>155</v>
      </c>
      <c r="I13" s="102"/>
      <c r="J13" s="102">
        <v>147</v>
      </c>
      <c r="K13" s="102">
        <v>29</v>
      </c>
      <c r="L13" s="102">
        <v>118</v>
      </c>
      <c r="M13" s="102"/>
      <c r="N13" s="102">
        <v>135</v>
      </c>
      <c r="O13" s="102">
        <v>39</v>
      </c>
      <c r="P13" s="102">
        <v>96</v>
      </c>
    </row>
    <row r="14" spans="1:18" x14ac:dyDescent="0.35">
      <c r="A14" s="95" t="s">
        <v>284</v>
      </c>
      <c r="B14" s="102">
        <f t="shared" si="2"/>
        <v>308</v>
      </c>
      <c r="C14" s="102">
        <f t="shared" si="1"/>
        <v>114</v>
      </c>
      <c r="D14" s="102">
        <f t="shared" si="1"/>
        <v>194</v>
      </c>
      <c r="E14" s="102"/>
      <c r="F14" s="102">
        <v>154</v>
      </c>
      <c r="G14" s="102">
        <v>56</v>
      </c>
      <c r="H14" s="102">
        <v>98</v>
      </c>
      <c r="I14" s="102"/>
      <c r="J14" s="102">
        <v>83</v>
      </c>
      <c r="K14" s="102">
        <v>24</v>
      </c>
      <c r="L14" s="102">
        <v>59</v>
      </c>
      <c r="M14" s="102"/>
      <c r="N14" s="102">
        <v>71</v>
      </c>
      <c r="O14" s="102">
        <v>34</v>
      </c>
      <c r="P14" s="102">
        <v>37</v>
      </c>
    </row>
    <row r="15" spans="1:18" x14ac:dyDescent="0.35">
      <c r="A15" s="95" t="s">
        <v>285</v>
      </c>
      <c r="B15" s="102">
        <f t="shared" si="2"/>
        <v>944</v>
      </c>
      <c r="C15" s="102">
        <f t="shared" si="1"/>
        <v>363</v>
      </c>
      <c r="D15" s="102">
        <f t="shared" si="1"/>
        <v>581</v>
      </c>
      <c r="E15" s="102"/>
      <c r="F15" s="102">
        <v>425</v>
      </c>
      <c r="G15" s="102">
        <v>176</v>
      </c>
      <c r="H15" s="102">
        <v>249</v>
      </c>
      <c r="I15" s="102"/>
      <c r="J15" s="102">
        <v>235</v>
      </c>
      <c r="K15" s="102">
        <v>86</v>
      </c>
      <c r="L15" s="102">
        <v>149</v>
      </c>
      <c r="M15" s="102"/>
      <c r="N15" s="102">
        <v>284</v>
      </c>
      <c r="O15" s="102">
        <v>101</v>
      </c>
      <c r="P15" s="102">
        <v>183</v>
      </c>
    </row>
    <row r="16" spans="1:18" x14ac:dyDescent="0.35">
      <c r="A16" s="95" t="s">
        <v>286</v>
      </c>
      <c r="B16" s="102">
        <f t="shared" si="2"/>
        <v>200</v>
      </c>
      <c r="C16" s="102">
        <f t="shared" si="1"/>
        <v>68</v>
      </c>
      <c r="D16" s="102">
        <f t="shared" si="1"/>
        <v>132</v>
      </c>
      <c r="E16" s="102"/>
      <c r="F16" s="102">
        <v>88</v>
      </c>
      <c r="G16" s="102">
        <v>37</v>
      </c>
      <c r="H16" s="102">
        <v>51</v>
      </c>
      <c r="I16" s="102"/>
      <c r="J16" s="102">
        <v>50</v>
      </c>
      <c r="K16" s="102">
        <v>13</v>
      </c>
      <c r="L16" s="102">
        <v>37</v>
      </c>
      <c r="M16" s="102"/>
      <c r="N16" s="102">
        <v>62</v>
      </c>
      <c r="O16" s="102">
        <v>18</v>
      </c>
      <c r="P16" s="102">
        <v>44</v>
      </c>
    </row>
    <row r="17" spans="1:16" x14ac:dyDescent="0.35">
      <c r="A17" s="95" t="s">
        <v>287</v>
      </c>
      <c r="B17" s="102">
        <f t="shared" si="2"/>
        <v>531</v>
      </c>
      <c r="C17" s="102">
        <f t="shared" si="1"/>
        <v>161</v>
      </c>
      <c r="D17" s="102">
        <f t="shared" si="1"/>
        <v>370</v>
      </c>
      <c r="E17" s="102"/>
      <c r="F17" s="102">
        <v>247</v>
      </c>
      <c r="G17" s="102">
        <v>90</v>
      </c>
      <c r="H17" s="102">
        <v>157</v>
      </c>
      <c r="I17" s="102"/>
      <c r="J17" s="102">
        <v>148</v>
      </c>
      <c r="K17" s="102">
        <v>44</v>
      </c>
      <c r="L17" s="102">
        <v>104</v>
      </c>
      <c r="M17" s="102"/>
      <c r="N17" s="102">
        <v>136</v>
      </c>
      <c r="O17" s="102">
        <v>27</v>
      </c>
      <c r="P17" s="102">
        <v>109</v>
      </c>
    </row>
    <row r="18" spans="1:16" x14ac:dyDescent="0.35">
      <c r="A18" s="95" t="s">
        <v>288</v>
      </c>
      <c r="B18" s="102">
        <f t="shared" si="2"/>
        <v>253</v>
      </c>
      <c r="C18" s="102">
        <f t="shared" si="1"/>
        <v>110</v>
      </c>
      <c r="D18" s="102">
        <f t="shared" si="1"/>
        <v>143</v>
      </c>
      <c r="E18" s="102"/>
      <c r="F18" s="102">
        <v>125</v>
      </c>
      <c r="G18" s="102">
        <v>64</v>
      </c>
      <c r="H18" s="102">
        <v>61</v>
      </c>
      <c r="I18" s="102"/>
      <c r="J18" s="102">
        <v>59</v>
      </c>
      <c r="K18" s="102">
        <v>24</v>
      </c>
      <c r="L18" s="102">
        <v>35</v>
      </c>
      <c r="M18" s="102"/>
      <c r="N18" s="102">
        <v>69</v>
      </c>
      <c r="O18" s="102">
        <v>22</v>
      </c>
      <c r="P18" s="102">
        <v>47</v>
      </c>
    </row>
    <row r="19" spans="1:16" x14ac:dyDescent="0.35">
      <c r="A19" s="95" t="s">
        <v>289</v>
      </c>
      <c r="B19" s="102">
        <f t="shared" si="2"/>
        <v>1427</v>
      </c>
      <c r="C19" s="102">
        <f t="shared" si="1"/>
        <v>660</v>
      </c>
      <c r="D19" s="102">
        <f t="shared" si="1"/>
        <v>767</v>
      </c>
      <c r="E19" s="102"/>
      <c r="F19" s="102">
        <v>803</v>
      </c>
      <c r="G19" s="102">
        <v>384</v>
      </c>
      <c r="H19" s="102">
        <v>419</v>
      </c>
      <c r="I19" s="102"/>
      <c r="J19" s="102">
        <v>321</v>
      </c>
      <c r="K19" s="102">
        <v>142</v>
      </c>
      <c r="L19" s="102">
        <v>179</v>
      </c>
      <c r="M19" s="102"/>
      <c r="N19" s="102">
        <v>303</v>
      </c>
      <c r="O19" s="102">
        <v>134</v>
      </c>
      <c r="P19" s="102">
        <v>169</v>
      </c>
    </row>
    <row r="20" spans="1:16" x14ac:dyDescent="0.35">
      <c r="A20" s="95" t="s">
        <v>290</v>
      </c>
      <c r="B20" s="102">
        <f t="shared" si="2"/>
        <v>369</v>
      </c>
      <c r="C20" s="102">
        <f t="shared" si="1"/>
        <v>151</v>
      </c>
      <c r="D20" s="102">
        <f t="shared" si="1"/>
        <v>218</v>
      </c>
      <c r="E20" s="102"/>
      <c r="F20" s="102">
        <v>171</v>
      </c>
      <c r="G20" s="102">
        <v>76</v>
      </c>
      <c r="H20" s="102">
        <v>95</v>
      </c>
      <c r="I20" s="102"/>
      <c r="J20" s="102">
        <v>108</v>
      </c>
      <c r="K20" s="102">
        <v>36</v>
      </c>
      <c r="L20" s="102">
        <v>72</v>
      </c>
      <c r="M20" s="102"/>
      <c r="N20" s="102">
        <v>90</v>
      </c>
      <c r="O20" s="102">
        <v>39</v>
      </c>
      <c r="P20" s="102">
        <v>51</v>
      </c>
    </row>
    <row r="21" spans="1:16" x14ac:dyDescent="0.35">
      <c r="A21" s="95" t="s">
        <v>291</v>
      </c>
      <c r="B21" s="102">
        <f t="shared" si="2"/>
        <v>824</v>
      </c>
      <c r="C21" s="102">
        <f t="shared" si="1"/>
        <v>219</v>
      </c>
      <c r="D21" s="102">
        <f t="shared" si="1"/>
        <v>605</v>
      </c>
      <c r="E21" s="102"/>
      <c r="F21" s="102">
        <v>417</v>
      </c>
      <c r="G21" s="102">
        <v>129</v>
      </c>
      <c r="H21" s="102">
        <v>288</v>
      </c>
      <c r="I21" s="102"/>
      <c r="J21" s="102">
        <v>225</v>
      </c>
      <c r="K21" s="102">
        <v>47</v>
      </c>
      <c r="L21" s="102">
        <v>178</v>
      </c>
      <c r="M21" s="102"/>
      <c r="N21" s="102">
        <v>182</v>
      </c>
      <c r="O21" s="102">
        <v>43</v>
      </c>
      <c r="P21" s="102">
        <v>139</v>
      </c>
    </row>
    <row r="22" spans="1:16" x14ac:dyDescent="0.35">
      <c r="A22" s="95" t="s">
        <v>292</v>
      </c>
      <c r="B22" s="102">
        <f t="shared" si="2"/>
        <v>259</v>
      </c>
      <c r="C22" s="102">
        <f t="shared" si="1"/>
        <v>71</v>
      </c>
      <c r="D22" s="102">
        <f t="shared" si="1"/>
        <v>188</v>
      </c>
      <c r="E22" s="102"/>
      <c r="F22" s="102">
        <v>100</v>
      </c>
      <c r="G22" s="102">
        <v>36</v>
      </c>
      <c r="H22" s="102">
        <v>64</v>
      </c>
      <c r="I22" s="102"/>
      <c r="J22" s="102">
        <v>73</v>
      </c>
      <c r="K22" s="102">
        <v>11</v>
      </c>
      <c r="L22" s="102">
        <v>62</v>
      </c>
      <c r="M22" s="102"/>
      <c r="N22" s="102">
        <v>86</v>
      </c>
      <c r="O22" s="102">
        <v>24</v>
      </c>
      <c r="P22" s="102">
        <v>62</v>
      </c>
    </row>
    <row r="23" spans="1:16" x14ac:dyDescent="0.35">
      <c r="A23" s="122" t="s">
        <v>293</v>
      </c>
      <c r="B23" s="102">
        <f t="shared" si="2"/>
        <v>1151</v>
      </c>
      <c r="C23" s="102">
        <f t="shared" si="1"/>
        <v>500</v>
      </c>
      <c r="D23" s="102">
        <f t="shared" si="1"/>
        <v>651</v>
      </c>
      <c r="E23" s="102"/>
      <c r="F23" s="102">
        <v>522</v>
      </c>
      <c r="G23" s="102">
        <v>223</v>
      </c>
      <c r="H23" s="102">
        <v>299</v>
      </c>
      <c r="I23" s="102"/>
      <c r="J23" s="102">
        <v>343</v>
      </c>
      <c r="K23" s="102">
        <v>166</v>
      </c>
      <c r="L23" s="102">
        <v>177</v>
      </c>
      <c r="M23" s="102"/>
      <c r="N23" s="102">
        <v>286</v>
      </c>
      <c r="O23" s="102">
        <v>111</v>
      </c>
      <c r="P23" s="102">
        <v>175</v>
      </c>
    </row>
    <row r="24" spans="1:16" x14ac:dyDescent="0.35">
      <c r="A24" s="95" t="s">
        <v>294</v>
      </c>
      <c r="B24" s="102">
        <f t="shared" si="2"/>
        <v>139</v>
      </c>
      <c r="C24" s="102">
        <f t="shared" si="1"/>
        <v>42</v>
      </c>
      <c r="D24" s="102">
        <f t="shared" si="1"/>
        <v>97</v>
      </c>
      <c r="E24" s="102"/>
      <c r="F24" s="102">
        <v>62</v>
      </c>
      <c r="G24" s="102">
        <v>24</v>
      </c>
      <c r="H24" s="102">
        <v>38</v>
      </c>
      <c r="I24" s="102"/>
      <c r="J24" s="102">
        <v>52</v>
      </c>
      <c r="K24" s="102">
        <v>12</v>
      </c>
      <c r="L24" s="102">
        <v>40</v>
      </c>
      <c r="M24" s="102"/>
      <c r="N24" s="102">
        <v>25</v>
      </c>
      <c r="O24" s="102">
        <v>6</v>
      </c>
      <c r="P24" s="102">
        <v>19</v>
      </c>
    </row>
    <row r="25" spans="1:16" x14ac:dyDescent="0.35">
      <c r="A25" s="95" t="s">
        <v>295</v>
      </c>
      <c r="B25" s="102">
        <f t="shared" si="2"/>
        <v>477</v>
      </c>
      <c r="C25" s="102">
        <f t="shared" si="1"/>
        <v>173</v>
      </c>
      <c r="D25" s="102">
        <f t="shared" si="1"/>
        <v>304</v>
      </c>
      <c r="E25" s="102"/>
      <c r="F25" s="102">
        <v>272</v>
      </c>
      <c r="G25" s="102">
        <v>108</v>
      </c>
      <c r="H25" s="102">
        <v>164</v>
      </c>
      <c r="I25" s="102"/>
      <c r="J25" s="102">
        <v>108</v>
      </c>
      <c r="K25" s="102">
        <v>35</v>
      </c>
      <c r="L25" s="102">
        <v>73</v>
      </c>
      <c r="M25" s="102"/>
      <c r="N25" s="102">
        <v>97</v>
      </c>
      <c r="O25" s="102">
        <v>30</v>
      </c>
      <c r="P25" s="102">
        <v>67</v>
      </c>
    </row>
    <row r="26" spans="1:16" x14ac:dyDescent="0.35">
      <c r="A26" s="95" t="s">
        <v>296</v>
      </c>
      <c r="B26" s="102">
        <f t="shared" si="2"/>
        <v>112</v>
      </c>
      <c r="C26" s="102">
        <f t="shared" si="1"/>
        <v>26</v>
      </c>
      <c r="D26" s="102">
        <f t="shared" si="1"/>
        <v>86</v>
      </c>
      <c r="E26" s="102"/>
      <c r="F26" s="102">
        <v>65</v>
      </c>
      <c r="G26" s="102">
        <v>15</v>
      </c>
      <c r="H26" s="102">
        <v>50</v>
      </c>
      <c r="I26" s="102"/>
      <c r="J26" s="102">
        <v>25</v>
      </c>
      <c r="K26" s="102">
        <v>8</v>
      </c>
      <c r="L26" s="102">
        <v>17</v>
      </c>
      <c r="M26" s="102"/>
      <c r="N26" s="102">
        <v>22</v>
      </c>
      <c r="O26" s="102">
        <v>3</v>
      </c>
      <c r="P26" s="102">
        <v>19</v>
      </c>
    </row>
    <row r="27" spans="1:16" x14ac:dyDescent="0.35">
      <c r="A27" s="95" t="s">
        <v>297</v>
      </c>
      <c r="B27" s="102">
        <f t="shared" si="2"/>
        <v>283</v>
      </c>
      <c r="C27" s="102">
        <f t="shared" si="1"/>
        <v>118</v>
      </c>
      <c r="D27" s="102">
        <f t="shared" si="1"/>
        <v>165</v>
      </c>
      <c r="E27" s="102"/>
      <c r="F27" s="102">
        <v>140</v>
      </c>
      <c r="G27" s="102">
        <v>63</v>
      </c>
      <c r="H27" s="102">
        <v>77</v>
      </c>
      <c r="I27" s="102"/>
      <c r="J27" s="102">
        <v>71</v>
      </c>
      <c r="K27" s="102">
        <v>30</v>
      </c>
      <c r="L27" s="102">
        <v>41</v>
      </c>
      <c r="M27" s="102"/>
      <c r="N27" s="102">
        <v>72</v>
      </c>
      <c r="O27" s="102">
        <v>25</v>
      </c>
      <c r="P27" s="102">
        <v>47</v>
      </c>
    </row>
    <row r="28" spans="1:16" x14ac:dyDescent="0.35">
      <c r="A28" s="95" t="s">
        <v>298</v>
      </c>
      <c r="B28" s="102">
        <f t="shared" si="2"/>
        <v>563</v>
      </c>
      <c r="C28" s="102">
        <f t="shared" si="2"/>
        <v>182</v>
      </c>
      <c r="D28" s="102">
        <f t="shared" si="2"/>
        <v>381</v>
      </c>
      <c r="E28" s="102"/>
      <c r="F28" s="102">
        <v>233</v>
      </c>
      <c r="G28" s="102">
        <v>92</v>
      </c>
      <c r="H28" s="102">
        <v>141</v>
      </c>
      <c r="I28" s="102"/>
      <c r="J28" s="102">
        <v>192</v>
      </c>
      <c r="K28" s="102">
        <v>49</v>
      </c>
      <c r="L28" s="102">
        <v>143</v>
      </c>
      <c r="M28" s="102"/>
      <c r="N28" s="102">
        <v>138</v>
      </c>
      <c r="O28" s="102">
        <v>41</v>
      </c>
      <c r="P28" s="102">
        <v>97</v>
      </c>
    </row>
    <row r="29" spans="1:16" x14ac:dyDescent="0.35">
      <c r="A29" s="95" t="s">
        <v>299</v>
      </c>
      <c r="B29" s="102">
        <f t="shared" si="2"/>
        <v>763</v>
      </c>
      <c r="C29" s="102">
        <f t="shared" si="2"/>
        <v>245</v>
      </c>
      <c r="D29" s="102">
        <f t="shared" si="2"/>
        <v>518</v>
      </c>
      <c r="E29" s="102"/>
      <c r="F29" s="102">
        <v>319</v>
      </c>
      <c r="G29" s="102">
        <v>120</v>
      </c>
      <c r="H29" s="102">
        <v>199</v>
      </c>
      <c r="I29" s="102"/>
      <c r="J29" s="102">
        <v>243</v>
      </c>
      <c r="K29" s="102">
        <v>76</v>
      </c>
      <c r="L29" s="102">
        <v>167</v>
      </c>
      <c r="M29" s="102"/>
      <c r="N29" s="102">
        <v>201</v>
      </c>
      <c r="O29" s="102">
        <v>49</v>
      </c>
      <c r="P29" s="102">
        <v>152</v>
      </c>
    </row>
    <row r="30" spans="1:16" x14ac:dyDescent="0.35">
      <c r="A30" s="95" t="s">
        <v>300</v>
      </c>
      <c r="B30" s="102">
        <f t="shared" si="2"/>
        <v>226</v>
      </c>
      <c r="C30" s="102">
        <f t="shared" si="2"/>
        <v>108</v>
      </c>
      <c r="D30" s="102">
        <f t="shared" si="2"/>
        <v>118</v>
      </c>
      <c r="E30" s="102"/>
      <c r="F30" s="102">
        <v>110</v>
      </c>
      <c r="G30" s="102">
        <v>50</v>
      </c>
      <c r="H30" s="102">
        <v>60</v>
      </c>
      <c r="I30" s="102"/>
      <c r="J30" s="102">
        <v>47</v>
      </c>
      <c r="K30" s="102">
        <v>27</v>
      </c>
      <c r="L30" s="102">
        <v>20</v>
      </c>
      <c r="M30" s="102"/>
      <c r="N30" s="102">
        <v>69</v>
      </c>
      <c r="O30" s="102">
        <v>31</v>
      </c>
      <c r="P30" s="102">
        <v>38</v>
      </c>
    </row>
    <row r="31" spans="1:16" x14ac:dyDescent="0.35">
      <c r="A31" s="95" t="s">
        <v>301</v>
      </c>
      <c r="B31" s="102">
        <f t="shared" si="2"/>
        <v>264</v>
      </c>
      <c r="C31" s="102">
        <f t="shared" si="2"/>
        <v>85</v>
      </c>
      <c r="D31" s="102">
        <f t="shared" si="2"/>
        <v>179</v>
      </c>
      <c r="E31" s="102"/>
      <c r="F31" s="102">
        <v>146</v>
      </c>
      <c r="G31" s="102">
        <v>50</v>
      </c>
      <c r="H31" s="102">
        <v>96</v>
      </c>
      <c r="I31" s="102"/>
      <c r="J31" s="102">
        <v>54</v>
      </c>
      <c r="K31" s="102">
        <v>20</v>
      </c>
      <c r="L31" s="102">
        <v>34</v>
      </c>
      <c r="M31" s="102"/>
      <c r="N31" s="102">
        <v>64</v>
      </c>
      <c r="O31" s="102">
        <v>15</v>
      </c>
      <c r="P31" s="102">
        <v>49</v>
      </c>
    </row>
    <row r="32" spans="1:16" x14ac:dyDescent="0.35">
      <c r="A32" s="95" t="s">
        <v>302</v>
      </c>
      <c r="B32" s="102">
        <f t="shared" si="2"/>
        <v>677</v>
      </c>
      <c r="C32" s="102">
        <f t="shared" si="2"/>
        <v>254</v>
      </c>
      <c r="D32" s="102">
        <f t="shared" si="2"/>
        <v>423</v>
      </c>
      <c r="E32" s="102"/>
      <c r="F32" s="102">
        <v>320</v>
      </c>
      <c r="G32" s="102">
        <v>136</v>
      </c>
      <c r="H32" s="102">
        <v>184</v>
      </c>
      <c r="I32" s="102"/>
      <c r="J32" s="102">
        <v>185</v>
      </c>
      <c r="K32" s="102">
        <v>62</v>
      </c>
      <c r="L32" s="102">
        <v>123</v>
      </c>
      <c r="M32" s="102"/>
      <c r="N32" s="102">
        <v>172</v>
      </c>
      <c r="O32" s="102">
        <v>56</v>
      </c>
      <c r="P32" s="102">
        <v>116</v>
      </c>
    </row>
    <row r="33" spans="1:16" x14ac:dyDescent="0.35">
      <c r="A33" s="95" t="s">
        <v>303</v>
      </c>
      <c r="B33" s="102">
        <f t="shared" si="2"/>
        <v>346</v>
      </c>
      <c r="C33" s="102">
        <f t="shared" si="2"/>
        <v>120</v>
      </c>
      <c r="D33" s="102">
        <f t="shared" si="2"/>
        <v>226</v>
      </c>
      <c r="E33" s="102"/>
      <c r="F33" s="102">
        <v>161</v>
      </c>
      <c r="G33" s="102">
        <v>65</v>
      </c>
      <c r="H33" s="102">
        <v>96</v>
      </c>
      <c r="I33" s="102"/>
      <c r="J33" s="102">
        <v>87</v>
      </c>
      <c r="K33" s="102">
        <v>23</v>
      </c>
      <c r="L33" s="102">
        <v>64</v>
      </c>
      <c r="M33" s="102"/>
      <c r="N33" s="102">
        <v>98</v>
      </c>
      <c r="O33" s="102">
        <v>32</v>
      </c>
      <c r="P33" s="102">
        <v>66</v>
      </c>
    </row>
    <row r="34" spans="1:16" x14ac:dyDescent="0.35">
      <c r="A34" s="95" t="s">
        <v>304</v>
      </c>
      <c r="B34" s="102">
        <f t="shared" si="2"/>
        <v>385</v>
      </c>
      <c r="C34" s="102">
        <f t="shared" si="2"/>
        <v>113</v>
      </c>
      <c r="D34" s="102">
        <f t="shared" si="2"/>
        <v>272</v>
      </c>
      <c r="E34" s="102"/>
      <c r="F34" s="102">
        <v>169</v>
      </c>
      <c r="G34" s="102">
        <v>51</v>
      </c>
      <c r="H34" s="102">
        <v>118</v>
      </c>
      <c r="I34" s="102"/>
      <c r="J34" s="102">
        <v>83</v>
      </c>
      <c r="K34" s="102">
        <v>25</v>
      </c>
      <c r="L34" s="102">
        <v>58</v>
      </c>
      <c r="M34" s="102"/>
      <c r="N34" s="102">
        <v>133</v>
      </c>
      <c r="O34" s="102">
        <v>37</v>
      </c>
      <c r="P34" s="102">
        <v>96</v>
      </c>
    </row>
    <row r="35" spans="1:16" x14ac:dyDescent="0.35">
      <c r="A35" s="95" t="s">
        <v>305</v>
      </c>
      <c r="B35" s="102">
        <f t="shared" si="2"/>
        <v>352</v>
      </c>
      <c r="C35" s="102">
        <f t="shared" si="2"/>
        <v>83</v>
      </c>
      <c r="D35" s="102">
        <f t="shared" si="2"/>
        <v>269</v>
      </c>
      <c r="E35" s="102"/>
      <c r="F35" s="102">
        <v>175</v>
      </c>
      <c r="G35" s="102">
        <v>41</v>
      </c>
      <c r="H35" s="102">
        <v>134</v>
      </c>
      <c r="I35" s="102"/>
      <c r="J35" s="102">
        <v>93</v>
      </c>
      <c r="K35" s="102">
        <v>20</v>
      </c>
      <c r="L35" s="102">
        <v>73</v>
      </c>
      <c r="M35" s="102"/>
      <c r="N35" s="102">
        <v>84</v>
      </c>
      <c r="O35" s="102">
        <v>22</v>
      </c>
      <c r="P35" s="102">
        <v>62</v>
      </c>
    </row>
    <row r="36" spans="1:16" x14ac:dyDescent="0.35">
      <c r="A36" s="95" t="s">
        <v>306</v>
      </c>
      <c r="B36" s="102">
        <f t="shared" si="2"/>
        <v>724</v>
      </c>
      <c r="C36" s="102">
        <f t="shared" si="2"/>
        <v>133</v>
      </c>
      <c r="D36" s="102">
        <f t="shared" si="2"/>
        <v>591</v>
      </c>
      <c r="E36" s="102"/>
      <c r="F36" s="102">
        <v>277</v>
      </c>
      <c r="G36" s="102">
        <v>53</v>
      </c>
      <c r="H36" s="102">
        <v>224</v>
      </c>
      <c r="I36" s="102"/>
      <c r="J36" s="102">
        <v>218</v>
      </c>
      <c r="K36" s="102">
        <v>29</v>
      </c>
      <c r="L36" s="102">
        <v>189</v>
      </c>
      <c r="M36" s="102"/>
      <c r="N36" s="102">
        <v>229</v>
      </c>
      <c r="O36" s="102">
        <v>51</v>
      </c>
      <c r="P36" s="102">
        <v>178</v>
      </c>
    </row>
    <row r="37" spans="1:16" ht="15" thickBot="1" x14ac:dyDescent="0.4">
      <c r="A37" s="123" t="s">
        <v>307</v>
      </c>
      <c r="B37" s="103">
        <f t="shared" si="2"/>
        <v>240</v>
      </c>
      <c r="C37" s="103">
        <f t="shared" si="2"/>
        <v>56</v>
      </c>
      <c r="D37" s="103">
        <f t="shared" si="2"/>
        <v>184</v>
      </c>
      <c r="E37" s="103"/>
      <c r="F37" s="103">
        <v>100</v>
      </c>
      <c r="G37" s="103">
        <v>25</v>
      </c>
      <c r="H37" s="103">
        <v>75</v>
      </c>
      <c r="I37" s="103"/>
      <c r="J37" s="103">
        <v>83</v>
      </c>
      <c r="K37" s="103">
        <v>15</v>
      </c>
      <c r="L37" s="103">
        <v>68</v>
      </c>
      <c r="M37" s="103"/>
      <c r="N37" s="103">
        <v>57</v>
      </c>
      <c r="O37" s="103">
        <v>16</v>
      </c>
      <c r="P37" s="103">
        <v>41</v>
      </c>
    </row>
    <row r="38" spans="1:16" x14ac:dyDescent="0.35">
      <c r="A38" s="113" t="s">
        <v>341</v>
      </c>
    </row>
  </sheetData>
  <mergeCells count="11">
    <mergeCell ref="A7:A8"/>
    <mergeCell ref="B7:D7"/>
    <mergeCell ref="F7:H7"/>
    <mergeCell ref="J7:L7"/>
    <mergeCell ref="N7:P7"/>
    <mergeCell ref="A5:P5"/>
    <mergeCell ref="A1:P1"/>
    <mergeCell ref="A2:P2"/>
    <mergeCell ref="R2:R3"/>
    <mergeCell ref="A3:P3"/>
    <mergeCell ref="A4:P4"/>
  </mergeCells>
  <hyperlinks>
    <hyperlink ref="R2" location="INDICE!A1" display="INDICE" xr:uid="{D7246583-E4B2-4365-8EC2-61ED27647E02}"/>
    <hyperlink ref="R2:R3" location="CONTENIDO!A1" display="Contenido" xr:uid="{CB11C0F7-BB26-470D-B5B6-E8A0C499E27D}"/>
  </hyperlinks>
  <pageMargins left="0.7" right="0.7" top="0.75" bottom="0.75" header="0.3" footer="0.3"/>
  <pageSetup paperSize="9" scale="92" orientation="landscape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BEA3F6-67FE-44E9-86EF-DD04642000E7}">
  <sheetPr>
    <tabColor rgb="FFF2DAB1"/>
    <pageSetUpPr fitToPage="1"/>
  </sheetPr>
  <dimension ref="A1:R38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L27" sqref="L27"/>
    </sheetView>
  </sheetViews>
  <sheetFormatPr baseColWidth="10" defaultColWidth="11.453125" defaultRowHeight="14.5" x14ac:dyDescent="0.35"/>
  <cols>
    <col min="1" max="1" width="18.54296875" customWidth="1"/>
    <col min="2" max="4" width="8.453125" customWidth="1"/>
    <col min="5" max="5" width="1.54296875" customWidth="1"/>
    <col min="6" max="8" width="8.453125" customWidth="1"/>
    <col min="9" max="9" width="1.1796875" customWidth="1"/>
    <col min="10" max="12" width="8.453125" customWidth="1"/>
    <col min="13" max="13" width="1.54296875" customWidth="1"/>
    <col min="14" max="16" width="8.453125" customWidth="1"/>
  </cols>
  <sheetData>
    <row r="1" spans="1:18" x14ac:dyDescent="0.35">
      <c r="A1" s="230" t="s">
        <v>399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131"/>
      <c r="R1" s="36"/>
    </row>
    <row r="2" spans="1:18" ht="14.5" customHeight="1" x14ac:dyDescent="0.35">
      <c r="A2" s="231" t="s">
        <v>400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131"/>
      <c r="R2" s="222" t="s">
        <v>1</v>
      </c>
    </row>
    <row r="3" spans="1:18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131"/>
      <c r="R3" s="222"/>
    </row>
    <row r="4" spans="1:18" x14ac:dyDescent="0.35">
      <c r="A4" s="231" t="s">
        <v>398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36"/>
      <c r="R4" s="36"/>
    </row>
    <row r="5" spans="1:18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36"/>
      <c r="R5" s="36"/>
    </row>
    <row r="6" spans="1:18" x14ac:dyDescent="0.35">
      <c r="A6" s="15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36"/>
      <c r="R6" s="36"/>
    </row>
    <row r="7" spans="1:18" x14ac:dyDescent="0.35">
      <c r="A7" s="234" t="s">
        <v>281</v>
      </c>
      <c r="B7" s="229" t="s">
        <v>214</v>
      </c>
      <c r="C7" s="229"/>
      <c r="D7" s="229"/>
      <c r="E7" s="16"/>
      <c r="F7" s="229" t="s">
        <v>246</v>
      </c>
      <c r="G7" s="229"/>
      <c r="H7" s="229"/>
      <c r="I7" s="16"/>
      <c r="J7" s="229" t="s">
        <v>247</v>
      </c>
      <c r="K7" s="229"/>
      <c r="L7" s="229"/>
      <c r="M7" s="16"/>
      <c r="N7" s="229" t="s">
        <v>248</v>
      </c>
      <c r="O7" s="229"/>
      <c r="P7" s="229"/>
      <c r="Q7" s="36"/>
      <c r="R7" s="36"/>
    </row>
    <row r="8" spans="1:18" x14ac:dyDescent="0.35">
      <c r="A8" s="234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36"/>
      <c r="R8" s="36"/>
    </row>
    <row r="9" spans="1:18" s="22" customFormat="1" x14ac:dyDescent="0.35">
      <c r="A9" s="110"/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</row>
    <row r="10" spans="1:18" s="22" customFormat="1" x14ac:dyDescent="0.35">
      <c r="A10" s="110" t="s">
        <v>214</v>
      </c>
      <c r="B10" s="75">
        <v>91.818116514618197</v>
      </c>
      <c r="C10" s="75">
        <v>90.929337922656401</v>
      </c>
      <c r="D10" s="75">
        <v>92.306835894010248</v>
      </c>
      <c r="E10" s="75"/>
      <c r="F10" s="75">
        <v>88.900323434284033</v>
      </c>
      <c r="G10" s="75">
        <v>88.186606471030842</v>
      </c>
      <c r="H10" s="75">
        <v>89.358108108108098</v>
      </c>
      <c r="I10" s="75"/>
      <c r="J10" s="75">
        <v>93.27956989247312</v>
      </c>
      <c r="K10" s="75">
        <v>92.358803986710967</v>
      </c>
      <c r="L10" s="75">
        <v>93.720190779014317</v>
      </c>
      <c r="M10" s="75"/>
      <c r="N10" s="75">
        <v>96.057664018829072</v>
      </c>
      <c r="O10" s="75">
        <v>96.100278551532043</v>
      </c>
      <c r="P10" s="75">
        <v>96.037898363479755</v>
      </c>
    </row>
    <row r="11" spans="1:18" s="22" customFormat="1" x14ac:dyDescent="0.35">
      <c r="A11" s="110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</row>
    <row r="12" spans="1:18" x14ac:dyDescent="0.35">
      <c r="A12" s="95" t="s">
        <v>282</v>
      </c>
      <c r="B12" s="63">
        <v>99.535962877030158</v>
      </c>
      <c r="C12" s="63">
        <v>98.830409356725141</v>
      </c>
      <c r="D12" s="63">
        <v>100</v>
      </c>
      <c r="E12" s="63"/>
      <c r="F12" s="63">
        <v>99.481865284974091</v>
      </c>
      <c r="G12" s="63">
        <v>98.780487804878049</v>
      </c>
      <c r="H12" s="63">
        <v>100</v>
      </c>
      <c r="I12" s="63"/>
      <c r="J12" s="63">
        <v>100</v>
      </c>
      <c r="K12" s="63">
        <v>100</v>
      </c>
      <c r="L12" s="63">
        <v>100</v>
      </c>
      <c r="M12" s="63"/>
      <c r="N12" s="63">
        <v>99.009900990099013</v>
      </c>
      <c r="O12" s="63">
        <v>96.666666666666671</v>
      </c>
      <c r="P12" s="63">
        <v>100</v>
      </c>
    </row>
    <row r="13" spans="1:18" x14ac:dyDescent="0.35">
      <c r="A13" s="95" t="s">
        <v>283</v>
      </c>
      <c r="B13" s="63">
        <v>97.989031078610594</v>
      </c>
      <c r="C13" s="63">
        <v>98.816568047337284</v>
      </c>
      <c r="D13" s="63">
        <v>97.61904761904762</v>
      </c>
      <c r="E13" s="63"/>
      <c r="F13" s="63">
        <v>98.449612403100772</v>
      </c>
      <c r="G13" s="63">
        <v>100</v>
      </c>
      <c r="H13" s="63">
        <v>97.484276729559753</v>
      </c>
      <c r="I13" s="63"/>
      <c r="J13" s="63">
        <v>96.078431372549019</v>
      </c>
      <c r="K13" s="63">
        <v>93.548387096774192</v>
      </c>
      <c r="L13" s="63">
        <v>96.721311475409834</v>
      </c>
      <c r="M13" s="63"/>
      <c r="N13" s="63">
        <v>99.264705882352942</v>
      </c>
      <c r="O13" s="63">
        <v>100</v>
      </c>
      <c r="P13" s="63">
        <v>98.969072164948457</v>
      </c>
    </row>
    <row r="14" spans="1:18" x14ac:dyDescent="0.35">
      <c r="A14" s="95" t="s">
        <v>284</v>
      </c>
      <c r="B14" s="63">
        <v>99.035369774919616</v>
      </c>
      <c r="C14" s="63">
        <v>100</v>
      </c>
      <c r="D14" s="63">
        <v>98.477157360406082</v>
      </c>
      <c r="E14" s="63"/>
      <c r="F14" s="63">
        <v>100</v>
      </c>
      <c r="G14" s="63">
        <v>100</v>
      </c>
      <c r="H14" s="63">
        <v>100</v>
      </c>
      <c r="I14" s="63"/>
      <c r="J14" s="63">
        <v>96.511627906976756</v>
      </c>
      <c r="K14" s="63">
        <v>100</v>
      </c>
      <c r="L14" s="63">
        <v>95.161290322580655</v>
      </c>
      <c r="M14" s="63"/>
      <c r="N14" s="63">
        <v>100</v>
      </c>
      <c r="O14" s="63">
        <v>100</v>
      </c>
      <c r="P14" s="63">
        <v>100</v>
      </c>
    </row>
    <row r="15" spans="1:18" x14ac:dyDescent="0.35">
      <c r="A15" s="95" t="s">
        <v>285</v>
      </c>
      <c r="B15" s="63">
        <v>86.367795059469358</v>
      </c>
      <c r="C15" s="63">
        <v>83.640552995391701</v>
      </c>
      <c r="D15" s="63">
        <v>88.1638846737481</v>
      </c>
      <c r="E15" s="63"/>
      <c r="F15" s="63">
        <v>81.573896353166987</v>
      </c>
      <c r="G15" s="63">
        <v>81.105990783410135</v>
      </c>
      <c r="H15" s="63">
        <v>81.907894736842096</v>
      </c>
      <c r="I15" s="63"/>
      <c r="J15" s="63">
        <v>90.038314176245223</v>
      </c>
      <c r="K15" s="63">
        <v>84.313725490196077</v>
      </c>
      <c r="L15" s="63">
        <v>93.710691823899367</v>
      </c>
      <c r="M15" s="63"/>
      <c r="N15" s="63">
        <v>91.318327974276528</v>
      </c>
      <c r="O15" s="63">
        <v>87.826086956521749</v>
      </c>
      <c r="P15" s="63">
        <v>93.367346938775512</v>
      </c>
    </row>
    <row r="16" spans="1:18" x14ac:dyDescent="0.35">
      <c r="A16" s="95" t="s">
        <v>286</v>
      </c>
      <c r="B16" s="63">
        <v>100</v>
      </c>
      <c r="C16" s="63">
        <v>100</v>
      </c>
      <c r="D16" s="63">
        <v>100</v>
      </c>
      <c r="E16" s="63"/>
      <c r="F16" s="63">
        <v>100</v>
      </c>
      <c r="G16" s="63">
        <v>100</v>
      </c>
      <c r="H16" s="63">
        <v>100</v>
      </c>
      <c r="I16" s="63"/>
      <c r="J16" s="63">
        <v>100</v>
      </c>
      <c r="K16" s="63">
        <v>100</v>
      </c>
      <c r="L16" s="63">
        <v>100</v>
      </c>
      <c r="M16" s="63"/>
      <c r="N16" s="63">
        <v>100</v>
      </c>
      <c r="O16" s="63">
        <v>100</v>
      </c>
      <c r="P16" s="63">
        <v>100</v>
      </c>
    </row>
    <row r="17" spans="1:16" x14ac:dyDescent="0.35">
      <c r="A17" s="95" t="s">
        <v>287</v>
      </c>
      <c r="B17" s="63">
        <v>99.438202247191015</v>
      </c>
      <c r="C17" s="63">
        <v>98.773006134969322</v>
      </c>
      <c r="D17" s="63">
        <v>99.73045822102425</v>
      </c>
      <c r="E17" s="63"/>
      <c r="F17" s="63">
        <v>98.8</v>
      </c>
      <c r="G17" s="63">
        <v>97.826086956521735</v>
      </c>
      <c r="H17" s="63">
        <v>99.367088607594937</v>
      </c>
      <c r="I17" s="63"/>
      <c r="J17" s="63">
        <v>100</v>
      </c>
      <c r="K17" s="63">
        <v>100</v>
      </c>
      <c r="L17" s="63">
        <v>100</v>
      </c>
      <c r="M17" s="63"/>
      <c r="N17" s="63">
        <v>100</v>
      </c>
      <c r="O17" s="63">
        <v>100</v>
      </c>
      <c r="P17" s="63">
        <v>100</v>
      </c>
    </row>
    <row r="18" spans="1:16" x14ac:dyDescent="0.35">
      <c r="A18" s="95" t="s">
        <v>288</v>
      </c>
      <c r="B18" s="63">
        <v>99.606299212598429</v>
      </c>
      <c r="C18" s="63">
        <v>100</v>
      </c>
      <c r="D18" s="63">
        <v>99.305555555555557</v>
      </c>
      <c r="E18" s="63"/>
      <c r="F18" s="63">
        <v>100</v>
      </c>
      <c r="G18" s="63">
        <v>100</v>
      </c>
      <c r="H18" s="63">
        <v>100</v>
      </c>
      <c r="I18" s="63"/>
      <c r="J18" s="63">
        <v>98.333333333333329</v>
      </c>
      <c r="K18" s="63">
        <v>100</v>
      </c>
      <c r="L18" s="63">
        <v>97.222222222222214</v>
      </c>
      <c r="M18" s="63"/>
      <c r="N18" s="63">
        <v>100</v>
      </c>
      <c r="O18" s="63">
        <v>100</v>
      </c>
      <c r="P18" s="63">
        <v>100</v>
      </c>
    </row>
    <row r="19" spans="1:16" x14ac:dyDescent="0.35">
      <c r="A19" s="95" t="s">
        <v>289</v>
      </c>
      <c r="B19" s="63">
        <v>90.718372536554355</v>
      </c>
      <c r="C19" s="63">
        <v>91.794158553546595</v>
      </c>
      <c r="D19" s="63">
        <v>89.812646370023415</v>
      </c>
      <c r="E19" s="63"/>
      <c r="F19" s="63">
        <v>88.144895718990128</v>
      </c>
      <c r="G19" s="63">
        <v>89.302325581395351</v>
      </c>
      <c r="H19" s="63">
        <v>87.110187110187113</v>
      </c>
      <c r="I19" s="63"/>
      <c r="J19" s="63">
        <v>89.915966386554629</v>
      </c>
      <c r="K19" s="63">
        <v>91.612903225806448</v>
      </c>
      <c r="L19" s="63">
        <v>88.613861386138609</v>
      </c>
      <c r="M19" s="63"/>
      <c r="N19" s="63">
        <v>99.344262295081961</v>
      </c>
      <c r="O19" s="63">
        <v>100</v>
      </c>
      <c r="P19" s="63">
        <v>98.830409356725141</v>
      </c>
    </row>
    <row r="20" spans="1:16" x14ac:dyDescent="0.35">
      <c r="A20" s="95" t="s">
        <v>290</v>
      </c>
      <c r="B20" s="63">
        <v>99.193548387096769</v>
      </c>
      <c r="C20" s="63">
        <v>99.342105263157904</v>
      </c>
      <c r="D20" s="63">
        <v>99.090909090909093</v>
      </c>
      <c r="E20" s="63"/>
      <c r="F20" s="63">
        <v>98.843930635838149</v>
      </c>
      <c r="G20" s="63">
        <v>100</v>
      </c>
      <c r="H20" s="63">
        <v>97.9381443298969</v>
      </c>
      <c r="I20" s="63"/>
      <c r="J20" s="63">
        <v>99.082568807339456</v>
      </c>
      <c r="K20" s="63">
        <v>97.297297297297305</v>
      </c>
      <c r="L20" s="63">
        <v>100</v>
      </c>
      <c r="M20" s="63"/>
      <c r="N20" s="63">
        <v>100</v>
      </c>
      <c r="O20" s="63">
        <v>100</v>
      </c>
      <c r="P20" s="63">
        <v>100</v>
      </c>
    </row>
    <row r="21" spans="1:16" x14ac:dyDescent="0.35">
      <c r="A21" s="95" t="s">
        <v>291</v>
      </c>
      <c r="B21" s="63">
        <v>96.941176470588232</v>
      </c>
      <c r="C21" s="63">
        <v>95.633187772925766</v>
      </c>
      <c r="D21" s="63">
        <v>97.423510466988731</v>
      </c>
      <c r="E21" s="63"/>
      <c r="F21" s="63">
        <v>94.77272727272728</v>
      </c>
      <c r="G21" s="63">
        <v>93.478260869565219</v>
      </c>
      <c r="H21" s="63">
        <v>95.36423841059603</v>
      </c>
      <c r="I21" s="63"/>
      <c r="J21" s="63">
        <v>99.118942731277542</v>
      </c>
      <c r="K21" s="63">
        <v>100</v>
      </c>
      <c r="L21" s="63">
        <v>98.888888888888886</v>
      </c>
      <c r="M21" s="63"/>
      <c r="N21" s="63">
        <v>99.453551912568301</v>
      </c>
      <c r="O21" s="63">
        <v>97.727272727272734</v>
      </c>
      <c r="P21" s="63">
        <v>100</v>
      </c>
    </row>
    <row r="22" spans="1:16" x14ac:dyDescent="0.35">
      <c r="A22" s="95" t="s">
        <v>292</v>
      </c>
      <c r="B22" s="63">
        <v>99.23371647509579</v>
      </c>
      <c r="C22" s="63">
        <v>97.260273972602747</v>
      </c>
      <c r="D22" s="63">
        <v>100</v>
      </c>
      <c r="E22" s="63"/>
      <c r="F22" s="63">
        <v>98.039215686274503</v>
      </c>
      <c r="G22" s="63">
        <v>94.73684210526315</v>
      </c>
      <c r="H22" s="63">
        <v>100</v>
      </c>
      <c r="I22" s="63"/>
      <c r="J22" s="63">
        <v>100</v>
      </c>
      <c r="K22" s="63">
        <v>100</v>
      </c>
      <c r="L22" s="63">
        <v>100</v>
      </c>
      <c r="M22" s="63"/>
      <c r="N22" s="63">
        <v>100</v>
      </c>
      <c r="O22" s="63">
        <v>100</v>
      </c>
      <c r="P22" s="63">
        <v>100</v>
      </c>
    </row>
    <row r="23" spans="1:16" x14ac:dyDescent="0.35">
      <c r="A23" s="122" t="s">
        <v>293</v>
      </c>
      <c r="B23" s="63">
        <v>97.459779847586788</v>
      </c>
      <c r="C23" s="63">
        <v>97.087378640776706</v>
      </c>
      <c r="D23" s="63">
        <v>97.747747747747752</v>
      </c>
      <c r="E23" s="63"/>
      <c r="F23" s="63">
        <v>95.255474452554751</v>
      </c>
      <c r="G23" s="63">
        <v>94.893617021276597</v>
      </c>
      <c r="H23" s="63">
        <v>95.527156549520768</v>
      </c>
      <c r="I23" s="63"/>
      <c r="J23" s="63">
        <v>99.132947976878611</v>
      </c>
      <c r="K23" s="63">
        <v>98.80952380952381</v>
      </c>
      <c r="L23" s="63">
        <v>99.438202247191015</v>
      </c>
      <c r="M23" s="63"/>
      <c r="N23" s="63">
        <v>99.651567944250871</v>
      </c>
      <c r="O23" s="63">
        <v>99.107142857142861</v>
      </c>
      <c r="P23" s="63">
        <v>100</v>
      </c>
    </row>
    <row r="24" spans="1:16" x14ac:dyDescent="0.35">
      <c r="A24" s="95" t="s">
        <v>294</v>
      </c>
      <c r="B24" s="63">
        <v>66.19047619047619</v>
      </c>
      <c r="C24" s="63">
        <v>67.741935483870961</v>
      </c>
      <c r="D24" s="63">
        <v>65.540540540540533</v>
      </c>
      <c r="E24" s="63"/>
      <c r="F24" s="63">
        <v>65.957446808510639</v>
      </c>
      <c r="G24" s="63">
        <v>72.727272727272734</v>
      </c>
      <c r="H24" s="63">
        <v>62.295081967213115</v>
      </c>
      <c r="I24" s="63"/>
      <c r="J24" s="63">
        <v>65</v>
      </c>
      <c r="K24" s="63">
        <v>66.666666666666657</v>
      </c>
      <c r="L24" s="63">
        <v>64.516129032258064</v>
      </c>
      <c r="M24" s="63"/>
      <c r="N24" s="63">
        <v>69.444444444444443</v>
      </c>
      <c r="O24" s="63">
        <v>54.54545454545454</v>
      </c>
      <c r="P24" s="63">
        <v>76</v>
      </c>
    </row>
    <row r="25" spans="1:16" x14ac:dyDescent="0.35">
      <c r="A25" s="95" t="s">
        <v>295</v>
      </c>
      <c r="B25" s="63">
        <v>99.790794979079493</v>
      </c>
      <c r="C25" s="63">
        <v>100</v>
      </c>
      <c r="D25" s="63">
        <v>99.672131147540995</v>
      </c>
      <c r="E25" s="63"/>
      <c r="F25" s="63">
        <v>99.633699633699635</v>
      </c>
      <c r="G25" s="63">
        <v>100</v>
      </c>
      <c r="H25" s="63">
        <v>99.393939393939391</v>
      </c>
      <c r="I25" s="63"/>
      <c r="J25" s="63">
        <v>100</v>
      </c>
      <c r="K25" s="63">
        <v>100</v>
      </c>
      <c r="L25" s="63">
        <v>100</v>
      </c>
      <c r="M25" s="63"/>
      <c r="N25" s="63">
        <v>100</v>
      </c>
      <c r="O25" s="63">
        <v>100</v>
      </c>
      <c r="P25" s="63">
        <v>100</v>
      </c>
    </row>
    <row r="26" spans="1:16" x14ac:dyDescent="0.35">
      <c r="A26" s="95" t="s">
        <v>296</v>
      </c>
      <c r="B26" s="63">
        <v>99.115044247787608</v>
      </c>
      <c r="C26" s="63">
        <v>100</v>
      </c>
      <c r="D26" s="63">
        <v>98.850574712643677</v>
      </c>
      <c r="E26" s="63"/>
      <c r="F26" s="63">
        <v>100</v>
      </c>
      <c r="G26" s="63">
        <v>100</v>
      </c>
      <c r="H26" s="63">
        <v>100</v>
      </c>
      <c r="I26" s="63"/>
      <c r="J26" s="63">
        <v>100</v>
      </c>
      <c r="K26" s="63">
        <v>100</v>
      </c>
      <c r="L26" s="63">
        <v>100</v>
      </c>
      <c r="M26" s="63"/>
      <c r="N26" s="63">
        <v>95.652173913043484</v>
      </c>
      <c r="O26" s="63">
        <v>100</v>
      </c>
      <c r="P26" s="63">
        <v>95</v>
      </c>
    </row>
    <row r="27" spans="1:16" x14ac:dyDescent="0.35">
      <c r="A27" s="95" t="s">
        <v>297</v>
      </c>
      <c r="B27" s="63">
        <v>96.587030716723561</v>
      </c>
      <c r="C27" s="63">
        <v>95.934959349593498</v>
      </c>
      <c r="D27" s="63">
        <v>97.058823529411768</v>
      </c>
      <c r="E27" s="63"/>
      <c r="F27" s="63">
        <v>95.890410958904098</v>
      </c>
      <c r="G27" s="63">
        <v>94.029850746268664</v>
      </c>
      <c r="H27" s="63">
        <v>97.468354430379748</v>
      </c>
      <c r="I27" s="63"/>
      <c r="J27" s="63">
        <v>97.260273972602747</v>
      </c>
      <c r="K27" s="63">
        <v>96.774193548387103</v>
      </c>
      <c r="L27" s="63">
        <v>97.61904761904762</v>
      </c>
      <c r="M27" s="63"/>
      <c r="N27" s="63">
        <v>97.297297297297305</v>
      </c>
      <c r="O27" s="63">
        <v>100</v>
      </c>
      <c r="P27" s="63">
        <v>95.918367346938766</v>
      </c>
    </row>
    <row r="28" spans="1:16" x14ac:dyDescent="0.35">
      <c r="A28" s="95" t="s">
        <v>298</v>
      </c>
      <c r="B28" s="63">
        <v>86.882716049382708</v>
      </c>
      <c r="C28" s="63">
        <v>83.870967741935488</v>
      </c>
      <c r="D28" s="63">
        <v>88.399071925754058</v>
      </c>
      <c r="E28" s="63"/>
      <c r="F28" s="63">
        <v>83.812949640287769</v>
      </c>
      <c r="G28" s="63">
        <v>81.415929203539832</v>
      </c>
      <c r="H28" s="63">
        <v>85.454545454545453</v>
      </c>
      <c r="I28" s="63"/>
      <c r="J28" s="63">
        <v>93.203883495145632</v>
      </c>
      <c r="K28" s="63">
        <v>96.078431372549019</v>
      </c>
      <c r="L28" s="63">
        <v>92.258064516129039</v>
      </c>
      <c r="M28" s="63"/>
      <c r="N28" s="63">
        <v>84.146341463414629</v>
      </c>
      <c r="O28" s="63">
        <v>77.358490566037744</v>
      </c>
      <c r="P28" s="63">
        <v>87.387387387387378</v>
      </c>
    </row>
    <row r="29" spans="1:16" x14ac:dyDescent="0.35">
      <c r="A29" s="95" t="s">
        <v>299</v>
      </c>
      <c r="B29" s="63">
        <v>89.976415094339629</v>
      </c>
      <c r="C29" s="63">
        <v>84.482758620689651</v>
      </c>
      <c r="D29" s="63">
        <v>92.831541218637994</v>
      </c>
      <c r="E29" s="63"/>
      <c r="F29" s="63">
        <v>83.072916666666657</v>
      </c>
      <c r="G29" s="63">
        <v>75.949367088607602</v>
      </c>
      <c r="H29" s="63">
        <v>88.053097345132741</v>
      </c>
      <c r="I29" s="63"/>
      <c r="J29" s="63">
        <v>94.186046511627907</v>
      </c>
      <c r="K29" s="63">
        <v>93.827160493827151</v>
      </c>
      <c r="L29" s="63">
        <v>94.350282485875709</v>
      </c>
      <c r="M29" s="63"/>
      <c r="N29" s="63">
        <v>97.572815533980588</v>
      </c>
      <c r="O29" s="63">
        <v>96.078431372549019</v>
      </c>
      <c r="P29" s="63">
        <v>98.064516129032256</v>
      </c>
    </row>
    <row r="30" spans="1:16" x14ac:dyDescent="0.35">
      <c r="A30" s="95" t="s">
        <v>300</v>
      </c>
      <c r="B30" s="63">
        <v>75.585284280936463</v>
      </c>
      <c r="C30" s="63">
        <v>79.411764705882348</v>
      </c>
      <c r="D30" s="63">
        <v>72.392638036809814</v>
      </c>
      <c r="E30" s="63"/>
      <c r="F30" s="63">
        <v>72.847682119205288</v>
      </c>
      <c r="G30" s="63">
        <v>76.923076923076934</v>
      </c>
      <c r="H30" s="63">
        <v>69.767441860465112</v>
      </c>
      <c r="I30" s="63"/>
      <c r="J30" s="63">
        <v>73.4375</v>
      </c>
      <c r="K30" s="63">
        <v>72.972972972972968</v>
      </c>
      <c r="L30" s="63">
        <v>74.074074074074076</v>
      </c>
      <c r="M30" s="63"/>
      <c r="N30" s="63">
        <v>82.142857142857139</v>
      </c>
      <c r="O30" s="63">
        <v>91.17647058823529</v>
      </c>
      <c r="P30" s="63">
        <v>76</v>
      </c>
    </row>
    <row r="31" spans="1:16" x14ac:dyDescent="0.35">
      <c r="A31" s="95" t="s">
        <v>301</v>
      </c>
      <c r="B31" s="63">
        <v>66.331658291457288</v>
      </c>
      <c r="C31" s="63">
        <v>60.714285714285708</v>
      </c>
      <c r="D31" s="63">
        <v>69.379844961240309</v>
      </c>
      <c r="E31" s="63"/>
      <c r="F31" s="63">
        <v>57.03125</v>
      </c>
      <c r="G31" s="63">
        <v>52.083333333333336</v>
      </c>
      <c r="H31" s="63">
        <v>60</v>
      </c>
      <c r="I31" s="63"/>
      <c r="J31" s="63">
        <v>80.597014925373131</v>
      </c>
      <c r="K31" s="63">
        <v>74.074074074074076</v>
      </c>
      <c r="L31" s="63">
        <v>85</v>
      </c>
      <c r="M31" s="63"/>
      <c r="N31" s="63">
        <v>85.333333333333343</v>
      </c>
      <c r="O31" s="63">
        <v>88.235294117647058</v>
      </c>
      <c r="P31" s="63">
        <v>84.482758620689651</v>
      </c>
    </row>
    <row r="32" spans="1:16" x14ac:dyDescent="0.35">
      <c r="A32" s="95" t="s">
        <v>302</v>
      </c>
      <c r="B32" s="63">
        <v>89.668874172185426</v>
      </c>
      <c r="C32" s="63">
        <v>91.366906474820141</v>
      </c>
      <c r="D32" s="63">
        <v>88.679245283018872</v>
      </c>
      <c r="E32" s="63"/>
      <c r="F32" s="63">
        <v>86.253369272237208</v>
      </c>
      <c r="G32" s="63">
        <v>87.741935483870975</v>
      </c>
      <c r="H32" s="63">
        <v>85.18518518518519</v>
      </c>
      <c r="I32" s="63"/>
      <c r="J32" s="63">
        <v>87.264150943396217</v>
      </c>
      <c r="K32" s="63">
        <v>92.537313432835816</v>
      </c>
      <c r="L32" s="63">
        <v>84.827586206896555</v>
      </c>
      <c r="M32" s="63"/>
      <c r="N32" s="63">
        <v>100</v>
      </c>
      <c r="O32" s="63">
        <v>100</v>
      </c>
      <c r="P32" s="63">
        <v>100</v>
      </c>
    </row>
    <row r="33" spans="1:16" x14ac:dyDescent="0.35">
      <c r="A33" s="95" t="s">
        <v>303</v>
      </c>
      <c r="B33" s="63">
        <v>66.030534351145036</v>
      </c>
      <c r="C33" s="63">
        <v>67.796610169491515</v>
      </c>
      <c r="D33" s="63">
        <v>65.129682997118152</v>
      </c>
      <c r="E33" s="63"/>
      <c r="F33" s="63">
        <v>57.706093189964157</v>
      </c>
      <c r="G33" s="63">
        <v>61.904761904761905</v>
      </c>
      <c r="H33" s="63">
        <v>55.172413793103445</v>
      </c>
      <c r="I33" s="63"/>
      <c r="J33" s="63">
        <v>67.96875</v>
      </c>
      <c r="K33" s="63">
        <v>57.499999999999993</v>
      </c>
      <c r="L33" s="63">
        <v>72.727272727272734</v>
      </c>
      <c r="M33" s="63"/>
      <c r="N33" s="63">
        <v>83.760683760683762</v>
      </c>
      <c r="O33" s="63">
        <v>100</v>
      </c>
      <c r="P33" s="63">
        <v>77.64705882352942</v>
      </c>
    </row>
    <row r="34" spans="1:16" x14ac:dyDescent="0.35">
      <c r="A34" s="95" t="s">
        <v>304</v>
      </c>
      <c r="B34" s="63">
        <v>99.483204134366915</v>
      </c>
      <c r="C34" s="63">
        <v>99.122807017543863</v>
      </c>
      <c r="D34" s="63">
        <v>99.633699633699635</v>
      </c>
      <c r="E34" s="63"/>
      <c r="F34" s="63">
        <v>100</v>
      </c>
      <c r="G34" s="63">
        <v>100</v>
      </c>
      <c r="H34" s="63">
        <v>100</v>
      </c>
      <c r="I34" s="63"/>
      <c r="J34" s="63">
        <v>97.647058823529406</v>
      </c>
      <c r="K34" s="63">
        <v>96.15384615384616</v>
      </c>
      <c r="L34" s="63">
        <v>98.305084745762713</v>
      </c>
      <c r="M34" s="63"/>
      <c r="N34" s="63">
        <v>100</v>
      </c>
      <c r="O34" s="63">
        <v>100</v>
      </c>
      <c r="P34" s="63">
        <v>100</v>
      </c>
    </row>
    <row r="35" spans="1:16" x14ac:dyDescent="0.35">
      <c r="A35" s="95" t="s">
        <v>305</v>
      </c>
      <c r="B35" s="63">
        <v>93.61702127659575</v>
      </c>
      <c r="C35" s="63">
        <v>93.258426966292134</v>
      </c>
      <c r="D35" s="63">
        <v>93.728222996515669</v>
      </c>
      <c r="E35" s="63"/>
      <c r="F35" s="63">
        <v>92.592592592592595</v>
      </c>
      <c r="G35" s="63">
        <v>91.111111111111114</v>
      </c>
      <c r="H35" s="63">
        <v>93.055555555555557</v>
      </c>
      <c r="I35" s="63"/>
      <c r="J35" s="63">
        <v>90.291262135922338</v>
      </c>
      <c r="K35" s="63">
        <v>90.909090909090907</v>
      </c>
      <c r="L35" s="63">
        <v>90.123456790123456</v>
      </c>
      <c r="M35" s="63"/>
      <c r="N35" s="63">
        <v>100</v>
      </c>
      <c r="O35" s="63">
        <v>100</v>
      </c>
      <c r="P35" s="63">
        <v>100</v>
      </c>
    </row>
    <row r="36" spans="1:16" x14ac:dyDescent="0.35">
      <c r="A36" s="95" t="s">
        <v>306</v>
      </c>
      <c r="B36" s="63">
        <v>98.907103825136616</v>
      </c>
      <c r="C36" s="63">
        <v>97.794117647058826</v>
      </c>
      <c r="D36" s="63">
        <v>99.161073825503351</v>
      </c>
      <c r="E36" s="63"/>
      <c r="F36" s="63">
        <v>99.64028776978418</v>
      </c>
      <c r="G36" s="63">
        <v>98.148148148148152</v>
      </c>
      <c r="H36" s="63">
        <v>100</v>
      </c>
      <c r="I36" s="63"/>
      <c r="J36" s="63">
        <v>98.642533936651589</v>
      </c>
      <c r="K36" s="63">
        <v>93.548387096774192</v>
      </c>
      <c r="L36" s="63">
        <v>99.473684210526315</v>
      </c>
      <c r="M36" s="63"/>
      <c r="N36" s="63">
        <v>98.283261802575112</v>
      </c>
      <c r="O36" s="63">
        <v>100</v>
      </c>
      <c r="P36" s="63">
        <v>97.802197802197796</v>
      </c>
    </row>
    <row r="37" spans="1:16" ht="15" thickBot="1" x14ac:dyDescent="0.4">
      <c r="A37" s="123" t="s">
        <v>307</v>
      </c>
      <c r="B37" s="64">
        <v>94.861660079051376</v>
      </c>
      <c r="C37" s="64">
        <v>91.803278688524586</v>
      </c>
      <c r="D37" s="64">
        <v>95.833333333333343</v>
      </c>
      <c r="E37" s="64"/>
      <c r="F37" s="64">
        <v>94.339622641509436</v>
      </c>
      <c r="G37" s="64">
        <v>86.206896551724128</v>
      </c>
      <c r="H37" s="64">
        <v>97.402597402597408</v>
      </c>
      <c r="I37" s="64"/>
      <c r="J37" s="64">
        <v>100</v>
      </c>
      <c r="K37" s="64">
        <v>100</v>
      </c>
      <c r="L37" s="64">
        <v>100</v>
      </c>
      <c r="M37" s="64"/>
      <c r="N37" s="64">
        <v>89.0625</v>
      </c>
      <c r="O37" s="64">
        <v>94.117647058823522</v>
      </c>
      <c r="P37" s="64">
        <v>87.2340425531915</v>
      </c>
    </row>
    <row r="38" spans="1:16" x14ac:dyDescent="0.35">
      <c r="A38" s="113" t="s">
        <v>341</v>
      </c>
    </row>
  </sheetData>
  <mergeCells count="11">
    <mergeCell ref="A7:A8"/>
    <mergeCell ref="B7:D7"/>
    <mergeCell ref="F7:H7"/>
    <mergeCell ref="J7:L7"/>
    <mergeCell ref="N7:P7"/>
    <mergeCell ref="A5:P5"/>
    <mergeCell ref="A1:P1"/>
    <mergeCell ref="A2:P2"/>
    <mergeCell ref="R2:R3"/>
    <mergeCell ref="A3:P3"/>
    <mergeCell ref="A4:P4"/>
  </mergeCells>
  <hyperlinks>
    <hyperlink ref="R2" location="INDICE!A1" display="INDICE" xr:uid="{35826491-95BD-4CF8-B132-0F6930CEE4EF}"/>
    <hyperlink ref="R2:R3" location="CONTENIDO!A1" display="Contenido" xr:uid="{F59CD76C-705E-4B3B-AD81-402783FF6E59}"/>
  </hyperlinks>
  <pageMargins left="0.7" right="0.7" top="0.75" bottom="0.75" header="0.3" footer="0.3"/>
  <pageSetup paperSize="9" scale="92" orientation="landscape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EE87D-2E47-48FA-9825-B0AFE7FAE5FF}">
  <sheetPr>
    <tabColor rgb="FFF2DAB1"/>
    <pageSetUpPr fitToPage="1"/>
  </sheetPr>
  <dimension ref="A1:R38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9" sqref="A9:XFD9"/>
    </sheetView>
  </sheetViews>
  <sheetFormatPr baseColWidth="10" defaultColWidth="11.453125" defaultRowHeight="14.5" x14ac:dyDescent="0.35"/>
  <cols>
    <col min="1" max="1" width="18.54296875" customWidth="1"/>
    <col min="2" max="4" width="8.453125" customWidth="1"/>
    <col min="5" max="5" width="1.54296875" customWidth="1"/>
    <col min="6" max="8" width="8.453125" customWidth="1"/>
    <col min="9" max="9" width="1.453125" customWidth="1"/>
    <col min="10" max="12" width="8.453125" customWidth="1"/>
    <col min="13" max="13" width="1.81640625" customWidth="1"/>
    <col min="14" max="16" width="8.453125" customWidth="1"/>
  </cols>
  <sheetData>
    <row r="1" spans="1:18" x14ac:dyDescent="0.35">
      <c r="A1" s="230" t="s">
        <v>401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131"/>
      <c r="R1" s="36"/>
    </row>
    <row r="2" spans="1:18" ht="14.5" customHeight="1" x14ac:dyDescent="0.35">
      <c r="A2" s="231" t="s">
        <v>402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131"/>
      <c r="R2" s="222" t="s">
        <v>1</v>
      </c>
    </row>
    <row r="3" spans="1:18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131"/>
      <c r="R3" s="222"/>
    </row>
    <row r="4" spans="1:18" x14ac:dyDescent="0.35">
      <c r="A4" s="231" t="s">
        <v>398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36"/>
      <c r="R4" s="36"/>
    </row>
    <row r="5" spans="1:18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36"/>
      <c r="R5" s="36"/>
    </row>
    <row r="6" spans="1:18" x14ac:dyDescent="0.35">
      <c r="A6" s="15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36"/>
      <c r="R6" s="36"/>
    </row>
    <row r="7" spans="1:18" x14ac:dyDescent="0.35">
      <c r="A7" s="234" t="s">
        <v>281</v>
      </c>
      <c r="B7" s="229" t="s">
        <v>214</v>
      </c>
      <c r="C7" s="229"/>
      <c r="D7" s="229"/>
      <c r="E7" s="16"/>
      <c r="F7" s="229" t="s">
        <v>246</v>
      </c>
      <c r="G7" s="229"/>
      <c r="H7" s="229"/>
      <c r="I7" s="16"/>
      <c r="J7" s="229" t="s">
        <v>247</v>
      </c>
      <c r="K7" s="229"/>
      <c r="L7" s="229"/>
      <c r="M7" s="16"/>
      <c r="N7" s="229" t="s">
        <v>248</v>
      </c>
      <c r="O7" s="229"/>
      <c r="P7" s="229"/>
      <c r="Q7" s="36"/>
      <c r="R7" s="36"/>
    </row>
    <row r="8" spans="1:18" x14ac:dyDescent="0.35">
      <c r="A8" s="234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36"/>
      <c r="R8" s="36"/>
    </row>
    <row r="9" spans="1:18" s="22" customFormat="1" x14ac:dyDescent="0.35">
      <c r="A9" s="110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</row>
    <row r="10" spans="1:18" s="22" customFormat="1" x14ac:dyDescent="0.35">
      <c r="A10" s="110" t="s">
        <v>214</v>
      </c>
      <c r="B10" s="101">
        <f>SUM(B12:B37)</f>
        <v>1139</v>
      </c>
      <c r="C10" s="101">
        <f t="shared" ref="C10:P10" si="0">SUM(C12:C37)</f>
        <v>448</v>
      </c>
      <c r="D10" s="101">
        <f t="shared" si="0"/>
        <v>691</v>
      </c>
      <c r="E10" s="101"/>
      <c r="F10" s="101">
        <f t="shared" si="0"/>
        <v>755</v>
      </c>
      <c r="G10" s="101">
        <f t="shared" si="0"/>
        <v>314</v>
      </c>
      <c r="H10" s="101">
        <f t="shared" si="0"/>
        <v>441</v>
      </c>
      <c r="I10" s="101"/>
      <c r="J10" s="101">
        <f t="shared" si="0"/>
        <v>250</v>
      </c>
      <c r="K10" s="101">
        <f t="shared" si="0"/>
        <v>92</v>
      </c>
      <c r="L10" s="101">
        <f t="shared" si="0"/>
        <v>158</v>
      </c>
      <c r="M10" s="101"/>
      <c r="N10" s="101">
        <f t="shared" si="0"/>
        <v>134</v>
      </c>
      <c r="O10" s="101">
        <f t="shared" si="0"/>
        <v>42</v>
      </c>
      <c r="P10" s="101">
        <f t="shared" si="0"/>
        <v>92</v>
      </c>
    </row>
    <row r="11" spans="1:18" s="22" customFormat="1" x14ac:dyDescent="0.35">
      <c r="A11" s="110"/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</row>
    <row r="12" spans="1:18" x14ac:dyDescent="0.35">
      <c r="A12" s="95" t="s">
        <v>282</v>
      </c>
      <c r="B12" s="102">
        <f>+F12+N12</f>
        <v>2</v>
      </c>
      <c r="C12" s="102">
        <f>+G12+O12</f>
        <v>2</v>
      </c>
      <c r="D12" s="102" t="s">
        <v>276</v>
      </c>
      <c r="E12" s="102"/>
      <c r="F12" s="102">
        <v>1</v>
      </c>
      <c r="G12" s="102">
        <v>1</v>
      </c>
      <c r="H12" s="102" t="s">
        <v>276</v>
      </c>
      <c r="I12" s="102"/>
      <c r="J12" s="102" t="s">
        <v>276</v>
      </c>
      <c r="K12" s="102" t="s">
        <v>276</v>
      </c>
      <c r="L12" s="102" t="s">
        <v>276</v>
      </c>
      <c r="M12" s="102"/>
      <c r="N12" s="102">
        <v>1</v>
      </c>
      <c r="O12" s="102">
        <v>1</v>
      </c>
      <c r="P12" s="102" t="s">
        <v>276</v>
      </c>
    </row>
    <row r="13" spans="1:18" x14ac:dyDescent="0.35">
      <c r="A13" s="95" t="s">
        <v>283</v>
      </c>
      <c r="B13" s="102">
        <f t="shared" ref="B13:D36" si="1">+F13+J13+N13</f>
        <v>11</v>
      </c>
      <c r="C13" s="102">
        <f>+K13</f>
        <v>2</v>
      </c>
      <c r="D13" s="102">
        <f t="shared" ref="C13:D27" si="2">+H13+L13+P13</f>
        <v>9</v>
      </c>
      <c r="E13" s="102"/>
      <c r="F13" s="102">
        <v>4</v>
      </c>
      <c r="G13" s="102" t="s">
        <v>276</v>
      </c>
      <c r="H13" s="102">
        <v>4</v>
      </c>
      <c r="I13" s="102"/>
      <c r="J13" s="102">
        <v>6</v>
      </c>
      <c r="K13" s="102">
        <v>2</v>
      </c>
      <c r="L13" s="102">
        <v>4</v>
      </c>
      <c r="M13" s="102"/>
      <c r="N13" s="102">
        <v>1</v>
      </c>
      <c r="O13" s="102" t="s">
        <v>276</v>
      </c>
      <c r="P13" s="102">
        <v>1</v>
      </c>
    </row>
    <row r="14" spans="1:18" x14ac:dyDescent="0.35">
      <c r="A14" s="95" t="s">
        <v>284</v>
      </c>
      <c r="B14" s="102">
        <f>+J14</f>
        <v>3</v>
      </c>
      <c r="C14" s="102" t="s">
        <v>276</v>
      </c>
      <c r="D14" s="102">
        <f>+L14</f>
        <v>3</v>
      </c>
      <c r="E14" s="102"/>
      <c r="F14" s="102" t="s">
        <v>276</v>
      </c>
      <c r="G14" s="102" t="s">
        <v>276</v>
      </c>
      <c r="H14" s="102" t="s">
        <v>276</v>
      </c>
      <c r="I14" s="102"/>
      <c r="J14" s="102">
        <v>3</v>
      </c>
      <c r="K14" s="102" t="s">
        <v>276</v>
      </c>
      <c r="L14" s="102">
        <v>3</v>
      </c>
      <c r="M14" s="102"/>
      <c r="N14" s="102" t="s">
        <v>276</v>
      </c>
      <c r="O14" s="102" t="s">
        <v>276</v>
      </c>
      <c r="P14" s="102" t="s">
        <v>276</v>
      </c>
    </row>
    <row r="15" spans="1:18" x14ac:dyDescent="0.35">
      <c r="A15" s="95" t="s">
        <v>285</v>
      </c>
      <c r="B15" s="102">
        <f t="shared" si="1"/>
        <v>149</v>
      </c>
      <c r="C15" s="102">
        <f t="shared" si="2"/>
        <v>71</v>
      </c>
      <c r="D15" s="102">
        <f t="shared" si="2"/>
        <v>78</v>
      </c>
      <c r="E15" s="102"/>
      <c r="F15" s="102">
        <v>96</v>
      </c>
      <c r="G15" s="102">
        <v>41</v>
      </c>
      <c r="H15" s="102">
        <v>55</v>
      </c>
      <c r="I15" s="102"/>
      <c r="J15" s="102">
        <v>26</v>
      </c>
      <c r="K15" s="102">
        <v>16</v>
      </c>
      <c r="L15" s="102">
        <v>10</v>
      </c>
      <c r="M15" s="102"/>
      <c r="N15" s="102">
        <v>27</v>
      </c>
      <c r="O15" s="102">
        <v>14</v>
      </c>
      <c r="P15" s="102">
        <v>13</v>
      </c>
    </row>
    <row r="16" spans="1:18" x14ac:dyDescent="0.35">
      <c r="A16" s="95" t="s">
        <v>286</v>
      </c>
      <c r="B16" s="102" t="s">
        <v>276</v>
      </c>
      <c r="C16" s="102" t="s">
        <v>276</v>
      </c>
      <c r="D16" s="102" t="s">
        <v>276</v>
      </c>
      <c r="E16" s="102"/>
      <c r="F16" s="102" t="s">
        <v>276</v>
      </c>
      <c r="G16" s="102" t="s">
        <v>276</v>
      </c>
      <c r="H16" s="102" t="s">
        <v>276</v>
      </c>
      <c r="I16" s="102"/>
      <c r="J16" s="102" t="s">
        <v>276</v>
      </c>
      <c r="K16" s="102" t="s">
        <v>276</v>
      </c>
      <c r="L16" s="102" t="s">
        <v>276</v>
      </c>
      <c r="M16" s="102"/>
      <c r="N16" s="102" t="s">
        <v>276</v>
      </c>
      <c r="O16" s="102" t="s">
        <v>276</v>
      </c>
      <c r="P16" s="102" t="s">
        <v>276</v>
      </c>
    </row>
    <row r="17" spans="1:16" x14ac:dyDescent="0.35">
      <c r="A17" s="95" t="s">
        <v>287</v>
      </c>
      <c r="B17" s="102">
        <f>+F17</f>
        <v>3</v>
      </c>
      <c r="C17" s="102">
        <f>+G17</f>
        <v>2</v>
      </c>
      <c r="D17" s="102">
        <f>+H17</f>
        <v>1</v>
      </c>
      <c r="E17" s="102"/>
      <c r="F17" s="102">
        <v>3</v>
      </c>
      <c r="G17" s="102">
        <v>2</v>
      </c>
      <c r="H17" s="102">
        <v>1</v>
      </c>
      <c r="I17" s="102"/>
      <c r="J17" s="102" t="s">
        <v>276</v>
      </c>
      <c r="K17" s="102" t="s">
        <v>276</v>
      </c>
      <c r="L17" s="102" t="s">
        <v>276</v>
      </c>
      <c r="M17" s="102"/>
      <c r="N17" s="102" t="s">
        <v>276</v>
      </c>
      <c r="O17" s="102" t="s">
        <v>276</v>
      </c>
      <c r="P17" s="102" t="s">
        <v>276</v>
      </c>
    </row>
    <row r="18" spans="1:16" x14ac:dyDescent="0.35">
      <c r="A18" s="95" t="s">
        <v>288</v>
      </c>
      <c r="B18" s="102">
        <f>+J18</f>
        <v>1</v>
      </c>
      <c r="C18" s="102" t="s">
        <v>276</v>
      </c>
      <c r="D18" s="102">
        <f>+L18</f>
        <v>1</v>
      </c>
      <c r="E18" s="102"/>
      <c r="F18" s="102" t="s">
        <v>276</v>
      </c>
      <c r="G18" s="102" t="s">
        <v>276</v>
      </c>
      <c r="H18" s="102" t="s">
        <v>276</v>
      </c>
      <c r="I18" s="102"/>
      <c r="J18" s="102">
        <v>1</v>
      </c>
      <c r="K18" s="102" t="s">
        <v>276</v>
      </c>
      <c r="L18" s="102">
        <v>1</v>
      </c>
      <c r="M18" s="102"/>
      <c r="N18" s="102" t="s">
        <v>276</v>
      </c>
      <c r="O18" s="102" t="s">
        <v>276</v>
      </c>
      <c r="P18" s="102" t="s">
        <v>276</v>
      </c>
    </row>
    <row r="19" spans="1:16" x14ac:dyDescent="0.35">
      <c r="A19" s="95" t="s">
        <v>289</v>
      </c>
      <c r="B19" s="102">
        <f>+F19+J19+N19</f>
        <v>146</v>
      </c>
      <c r="C19" s="102">
        <f>+G19+K19</f>
        <v>59</v>
      </c>
      <c r="D19" s="102">
        <f t="shared" si="2"/>
        <v>87</v>
      </c>
      <c r="E19" s="102"/>
      <c r="F19" s="102">
        <v>108</v>
      </c>
      <c r="G19" s="102">
        <v>46</v>
      </c>
      <c r="H19" s="102">
        <v>62</v>
      </c>
      <c r="I19" s="102"/>
      <c r="J19" s="102">
        <v>36</v>
      </c>
      <c r="K19" s="102">
        <v>13</v>
      </c>
      <c r="L19" s="102">
        <v>23</v>
      </c>
      <c r="M19" s="102"/>
      <c r="N19" s="102">
        <v>2</v>
      </c>
      <c r="O19" s="102" t="s">
        <v>276</v>
      </c>
      <c r="P19" s="102">
        <v>2</v>
      </c>
    </row>
    <row r="20" spans="1:16" x14ac:dyDescent="0.35">
      <c r="A20" s="95" t="s">
        <v>290</v>
      </c>
      <c r="B20" s="102">
        <f>+F20+J20</f>
        <v>3</v>
      </c>
      <c r="C20" s="102">
        <f>+K20</f>
        <v>1</v>
      </c>
      <c r="D20" s="102">
        <f>+H20</f>
        <v>2</v>
      </c>
      <c r="E20" s="102"/>
      <c r="F20" s="102">
        <v>2</v>
      </c>
      <c r="G20" s="102" t="s">
        <v>276</v>
      </c>
      <c r="H20" s="102">
        <v>2</v>
      </c>
      <c r="I20" s="102"/>
      <c r="J20" s="102">
        <v>1</v>
      </c>
      <c r="K20" s="102">
        <v>1</v>
      </c>
      <c r="L20" s="102" t="s">
        <v>276</v>
      </c>
      <c r="M20" s="102"/>
      <c r="N20" s="102" t="s">
        <v>276</v>
      </c>
      <c r="O20" s="102" t="s">
        <v>276</v>
      </c>
      <c r="P20" s="102" t="s">
        <v>276</v>
      </c>
    </row>
    <row r="21" spans="1:16" x14ac:dyDescent="0.35">
      <c r="A21" s="95" t="s">
        <v>291</v>
      </c>
      <c r="B21" s="102">
        <f t="shared" si="1"/>
        <v>26</v>
      </c>
      <c r="C21" s="102">
        <f>+G21+O21</f>
        <v>10</v>
      </c>
      <c r="D21" s="102">
        <f>+H21+L21</f>
        <v>16</v>
      </c>
      <c r="E21" s="102"/>
      <c r="F21" s="102">
        <v>23</v>
      </c>
      <c r="G21" s="102">
        <v>9</v>
      </c>
      <c r="H21" s="102">
        <v>14</v>
      </c>
      <c r="I21" s="102"/>
      <c r="J21" s="102">
        <v>2</v>
      </c>
      <c r="K21" s="102" t="s">
        <v>276</v>
      </c>
      <c r="L21" s="102">
        <v>2</v>
      </c>
      <c r="M21" s="102"/>
      <c r="N21" s="102">
        <v>1</v>
      </c>
      <c r="O21" s="102">
        <v>1</v>
      </c>
      <c r="P21" s="102" t="s">
        <v>276</v>
      </c>
    </row>
    <row r="22" spans="1:16" x14ac:dyDescent="0.35">
      <c r="A22" s="95" t="s">
        <v>292</v>
      </c>
      <c r="B22" s="102">
        <f>+F22</f>
        <v>2</v>
      </c>
      <c r="C22" s="102">
        <f>+G22</f>
        <v>2</v>
      </c>
      <c r="D22" s="102" t="s">
        <v>276</v>
      </c>
      <c r="E22" s="102"/>
      <c r="F22" s="102">
        <v>2</v>
      </c>
      <c r="G22" s="102">
        <v>2</v>
      </c>
      <c r="H22" s="102" t="s">
        <v>276</v>
      </c>
      <c r="I22" s="102"/>
      <c r="J22" s="102" t="s">
        <v>276</v>
      </c>
      <c r="K22" s="102" t="s">
        <v>276</v>
      </c>
      <c r="L22" s="102" t="s">
        <v>276</v>
      </c>
      <c r="M22" s="102"/>
      <c r="N22" s="102" t="s">
        <v>276</v>
      </c>
      <c r="O22" s="102" t="s">
        <v>276</v>
      </c>
      <c r="P22" s="102" t="s">
        <v>276</v>
      </c>
    </row>
    <row r="23" spans="1:16" x14ac:dyDescent="0.35">
      <c r="A23" s="122" t="s">
        <v>293</v>
      </c>
      <c r="B23" s="102">
        <f t="shared" si="1"/>
        <v>30</v>
      </c>
      <c r="C23" s="102">
        <f t="shared" si="2"/>
        <v>15</v>
      </c>
      <c r="D23" s="102">
        <f>+H23+L23</f>
        <v>15</v>
      </c>
      <c r="E23" s="102"/>
      <c r="F23" s="102">
        <v>26</v>
      </c>
      <c r="G23" s="102">
        <v>12</v>
      </c>
      <c r="H23" s="102">
        <v>14</v>
      </c>
      <c r="I23" s="102"/>
      <c r="J23" s="102">
        <v>3</v>
      </c>
      <c r="K23" s="102">
        <v>2</v>
      </c>
      <c r="L23" s="102">
        <v>1</v>
      </c>
      <c r="M23" s="102"/>
      <c r="N23" s="102">
        <v>1</v>
      </c>
      <c r="O23" s="102">
        <v>1</v>
      </c>
      <c r="P23" s="102" t="s">
        <v>276</v>
      </c>
    </row>
    <row r="24" spans="1:16" x14ac:dyDescent="0.35">
      <c r="A24" s="95" t="s">
        <v>294</v>
      </c>
      <c r="B24" s="102">
        <f t="shared" si="1"/>
        <v>71</v>
      </c>
      <c r="C24" s="102">
        <f t="shared" si="2"/>
        <v>20</v>
      </c>
      <c r="D24" s="102">
        <f t="shared" si="2"/>
        <v>51</v>
      </c>
      <c r="E24" s="102"/>
      <c r="F24" s="102">
        <v>32</v>
      </c>
      <c r="G24" s="102">
        <v>9</v>
      </c>
      <c r="H24" s="102">
        <v>23</v>
      </c>
      <c r="I24" s="102"/>
      <c r="J24" s="102">
        <v>28</v>
      </c>
      <c r="K24" s="102">
        <v>6</v>
      </c>
      <c r="L24" s="102">
        <v>22</v>
      </c>
      <c r="M24" s="102"/>
      <c r="N24" s="102">
        <v>11</v>
      </c>
      <c r="O24" s="102">
        <v>5</v>
      </c>
      <c r="P24" s="102">
        <v>6</v>
      </c>
    </row>
    <row r="25" spans="1:16" x14ac:dyDescent="0.35">
      <c r="A25" s="95" t="s">
        <v>295</v>
      </c>
      <c r="B25" s="102">
        <f>+F25</f>
        <v>1</v>
      </c>
      <c r="C25" s="102" t="s">
        <v>276</v>
      </c>
      <c r="D25" s="102">
        <f>+H25</f>
        <v>1</v>
      </c>
      <c r="E25" s="102"/>
      <c r="F25" s="102">
        <v>1</v>
      </c>
      <c r="G25" s="102" t="s">
        <v>276</v>
      </c>
      <c r="H25" s="102">
        <v>1</v>
      </c>
      <c r="I25" s="102"/>
      <c r="J25" s="102" t="s">
        <v>276</v>
      </c>
      <c r="K25" s="102" t="s">
        <v>276</v>
      </c>
      <c r="L25" s="102" t="s">
        <v>276</v>
      </c>
      <c r="M25" s="102"/>
      <c r="N25" s="102" t="s">
        <v>276</v>
      </c>
      <c r="O25" s="102" t="s">
        <v>276</v>
      </c>
      <c r="P25" s="102" t="s">
        <v>276</v>
      </c>
    </row>
    <row r="26" spans="1:16" x14ac:dyDescent="0.35">
      <c r="A26" s="95" t="s">
        <v>296</v>
      </c>
      <c r="B26" s="102">
        <f>+N26</f>
        <v>1</v>
      </c>
      <c r="C26" s="102" t="s">
        <v>276</v>
      </c>
      <c r="D26" s="102">
        <f>+P26</f>
        <v>1</v>
      </c>
      <c r="E26" s="102"/>
      <c r="F26" s="102" t="s">
        <v>276</v>
      </c>
      <c r="G26" s="102" t="s">
        <v>276</v>
      </c>
      <c r="H26" s="102" t="s">
        <v>276</v>
      </c>
      <c r="I26" s="102"/>
      <c r="J26" s="102" t="s">
        <v>276</v>
      </c>
      <c r="K26" s="102" t="s">
        <v>276</v>
      </c>
      <c r="L26" s="102" t="s">
        <v>276</v>
      </c>
      <c r="M26" s="102"/>
      <c r="N26" s="102">
        <v>1</v>
      </c>
      <c r="O26" s="102" t="s">
        <v>276</v>
      </c>
      <c r="P26" s="102">
        <v>1</v>
      </c>
    </row>
    <row r="27" spans="1:16" x14ac:dyDescent="0.35">
      <c r="A27" s="95" t="s">
        <v>297</v>
      </c>
      <c r="B27" s="102">
        <f t="shared" si="1"/>
        <v>10</v>
      </c>
      <c r="C27" s="102">
        <f>+G27+K27</f>
        <v>5</v>
      </c>
      <c r="D27" s="102">
        <f t="shared" si="2"/>
        <v>5</v>
      </c>
      <c r="E27" s="102"/>
      <c r="F27" s="102">
        <v>6</v>
      </c>
      <c r="G27" s="102">
        <v>4</v>
      </c>
      <c r="H27" s="102">
        <v>2</v>
      </c>
      <c r="I27" s="102"/>
      <c r="J27" s="102">
        <v>2</v>
      </c>
      <c r="K27" s="102">
        <v>1</v>
      </c>
      <c r="L27" s="102">
        <v>1</v>
      </c>
      <c r="M27" s="102"/>
      <c r="N27" s="102">
        <v>2</v>
      </c>
      <c r="O27" s="102" t="s">
        <v>276</v>
      </c>
      <c r="P27" s="102">
        <v>2</v>
      </c>
    </row>
    <row r="28" spans="1:16" x14ac:dyDescent="0.35">
      <c r="A28" s="95" t="s">
        <v>298</v>
      </c>
      <c r="B28" s="102">
        <f t="shared" si="1"/>
        <v>85</v>
      </c>
      <c r="C28" s="102">
        <f t="shared" si="1"/>
        <v>35</v>
      </c>
      <c r="D28" s="102">
        <f t="shared" si="1"/>
        <v>50</v>
      </c>
      <c r="E28" s="102"/>
      <c r="F28" s="102">
        <v>45</v>
      </c>
      <c r="G28" s="102">
        <v>21</v>
      </c>
      <c r="H28" s="102">
        <v>24</v>
      </c>
      <c r="I28" s="102"/>
      <c r="J28" s="102">
        <v>14</v>
      </c>
      <c r="K28" s="102">
        <v>2</v>
      </c>
      <c r="L28" s="102">
        <v>12</v>
      </c>
      <c r="M28" s="102"/>
      <c r="N28" s="102">
        <v>26</v>
      </c>
      <c r="O28" s="102">
        <v>12</v>
      </c>
      <c r="P28" s="102">
        <v>14</v>
      </c>
    </row>
    <row r="29" spans="1:16" x14ac:dyDescent="0.35">
      <c r="A29" s="95" t="s">
        <v>299</v>
      </c>
      <c r="B29" s="102">
        <f t="shared" si="1"/>
        <v>85</v>
      </c>
      <c r="C29" s="102">
        <f t="shared" si="1"/>
        <v>45</v>
      </c>
      <c r="D29" s="102">
        <f t="shared" si="1"/>
        <v>40</v>
      </c>
      <c r="E29" s="102"/>
      <c r="F29" s="102">
        <v>65</v>
      </c>
      <c r="G29" s="102">
        <v>38</v>
      </c>
      <c r="H29" s="102">
        <v>27</v>
      </c>
      <c r="I29" s="102"/>
      <c r="J29" s="102">
        <v>15</v>
      </c>
      <c r="K29" s="102">
        <v>5</v>
      </c>
      <c r="L29" s="102">
        <v>10</v>
      </c>
      <c r="M29" s="102"/>
      <c r="N29" s="102">
        <v>5</v>
      </c>
      <c r="O29" s="102">
        <v>2</v>
      </c>
      <c r="P29" s="102">
        <v>3</v>
      </c>
    </row>
    <row r="30" spans="1:16" x14ac:dyDescent="0.35">
      <c r="A30" s="95" t="s">
        <v>300</v>
      </c>
      <c r="B30" s="102">
        <f t="shared" si="1"/>
        <v>73</v>
      </c>
      <c r="C30" s="102">
        <f t="shared" si="1"/>
        <v>28</v>
      </c>
      <c r="D30" s="102">
        <f t="shared" si="1"/>
        <v>45</v>
      </c>
      <c r="E30" s="102"/>
      <c r="F30" s="102">
        <v>41</v>
      </c>
      <c r="G30" s="102">
        <v>15</v>
      </c>
      <c r="H30" s="102">
        <v>26</v>
      </c>
      <c r="I30" s="102"/>
      <c r="J30" s="102">
        <v>17</v>
      </c>
      <c r="K30" s="102">
        <v>10</v>
      </c>
      <c r="L30" s="102">
        <v>7</v>
      </c>
      <c r="M30" s="102"/>
      <c r="N30" s="102">
        <v>15</v>
      </c>
      <c r="O30" s="102">
        <v>3</v>
      </c>
      <c r="P30" s="102">
        <v>12</v>
      </c>
    </row>
    <row r="31" spans="1:16" x14ac:dyDescent="0.35">
      <c r="A31" s="95" t="s">
        <v>301</v>
      </c>
      <c r="B31" s="102">
        <f t="shared" si="1"/>
        <v>134</v>
      </c>
      <c r="C31" s="102">
        <f t="shared" si="1"/>
        <v>55</v>
      </c>
      <c r="D31" s="102">
        <f t="shared" si="1"/>
        <v>79</v>
      </c>
      <c r="E31" s="102"/>
      <c r="F31" s="102">
        <v>110</v>
      </c>
      <c r="G31" s="102">
        <v>46</v>
      </c>
      <c r="H31" s="102">
        <v>64</v>
      </c>
      <c r="I31" s="102"/>
      <c r="J31" s="102">
        <v>13</v>
      </c>
      <c r="K31" s="102">
        <v>7</v>
      </c>
      <c r="L31" s="102">
        <v>6</v>
      </c>
      <c r="M31" s="102"/>
      <c r="N31" s="102">
        <v>11</v>
      </c>
      <c r="O31" s="102">
        <v>2</v>
      </c>
      <c r="P31" s="102">
        <v>9</v>
      </c>
    </row>
    <row r="32" spans="1:16" x14ac:dyDescent="0.35">
      <c r="A32" s="95" t="s">
        <v>302</v>
      </c>
      <c r="B32" s="102">
        <f>+F32+J32</f>
        <v>78</v>
      </c>
      <c r="C32" s="102">
        <f>+G32+K32</f>
        <v>24</v>
      </c>
      <c r="D32" s="102">
        <f>+H32+L32</f>
        <v>54</v>
      </c>
      <c r="E32" s="102"/>
      <c r="F32" s="102">
        <v>51</v>
      </c>
      <c r="G32" s="102">
        <v>19</v>
      </c>
      <c r="H32" s="102">
        <v>32</v>
      </c>
      <c r="I32" s="102"/>
      <c r="J32" s="102">
        <v>27</v>
      </c>
      <c r="K32" s="102">
        <v>5</v>
      </c>
      <c r="L32" s="102">
        <v>22</v>
      </c>
      <c r="M32" s="102"/>
      <c r="N32" s="102" t="s">
        <v>276</v>
      </c>
      <c r="O32" s="102" t="s">
        <v>276</v>
      </c>
      <c r="P32" s="102" t="s">
        <v>276</v>
      </c>
    </row>
    <row r="33" spans="1:16" x14ac:dyDescent="0.35">
      <c r="A33" s="95" t="s">
        <v>303</v>
      </c>
      <c r="B33" s="102">
        <f t="shared" si="1"/>
        <v>178</v>
      </c>
      <c r="C33" s="102">
        <f>+G33+K33</f>
        <v>57</v>
      </c>
      <c r="D33" s="102">
        <f t="shared" si="1"/>
        <v>121</v>
      </c>
      <c r="E33" s="102"/>
      <c r="F33" s="102">
        <v>118</v>
      </c>
      <c r="G33" s="102">
        <v>40</v>
      </c>
      <c r="H33" s="102">
        <v>78</v>
      </c>
      <c r="I33" s="102"/>
      <c r="J33" s="102">
        <v>41</v>
      </c>
      <c r="K33" s="102">
        <v>17</v>
      </c>
      <c r="L33" s="102">
        <v>24</v>
      </c>
      <c r="M33" s="102"/>
      <c r="N33" s="102">
        <v>19</v>
      </c>
      <c r="O33" s="102" t="s">
        <v>276</v>
      </c>
      <c r="P33" s="102">
        <v>19</v>
      </c>
    </row>
    <row r="34" spans="1:16" x14ac:dyDescent="0.35">
      <c r="A34" s="95" t="s">
        <v>304</v>
      </c>
      <c r="B34" s="102">
        <f>+J34</f>
        <v>2</v>
      </c>
      <c r="C34" s="102">
        <f>+K34</f>
        <v>1</v>
      </c>
      <c r="D34" s="102">
        <f>+L34</f>
        <v>1</v>
      </c>
      <c r="E34" s="102"/>
      <c r="F34" s="102" t="s">
        <v>276</v>
      </c>
      <c r="G34" s="102" t="s">
        <v>276</v>
      </c>
      <c r="H34" s="102" t="s">
        <v>276</v>
      </c>
      <c r="I34" s="102"/>
      <c r="J34" s="102">
        <v>2</v>
      </c>
      <c r="K34" s="102">
        <v>1</v>
      </c>
      <c r="L34" s="102">
        <v>1</v>
      </c>
      <c r="M34" s="102"/>
      <c r="N34" s="102" t="s">
        <v>276</v>
      </c>
      <c r="O34" s="102" t="s">
        <v>276</v>
      </c>
      <c r="P34" s="102" t="s">
        <v>276</v>
      </c>
    </row>
    <row r="35" spans="1:16" x14ac:dyDescent="0.35">
      <c r="A35" s="95" t="s">
        <v>305</v>
      </c>
      <c r="B35" s="102">
        <f>+F35+J35</f>
        <v>24</v>
      </c>
      <c r="C35" s="102">
        <f>+G35+K35</f>
        <v>6</v>
      </c>
      <c r="D35" s="102">
        <f>+H35+L35</f>
        <v>18</v>
      </c>
      <c r="E35" s="102"/>
      <c r="F35" s="102">
        <v>14</v>
      </c>
      <c r="G35" s="102">
        <v>4</v>
      </c>
      <c r="H35" s="102">
        <v>10</v>
      </c>
      <c r="I35" s="102"/>
      <c r="J35" s="102">
        <v>10</v>
      </c>
      <c r="K35" s="102">
        <v>2</v>
      </c>
      <c r="L35" s="102">
        <v>8</v>
      </c>
      <c r="M35" s="102"/>
      <c r="N35" s="102" t="s">
        <v>276</v>
      </c>
      <c r="O35" s="102" t="s">
        <v>276</v>
      </c>
      <c r="P35" s="102" t="s">
        <v>276</v>
      </c>
    </row>
    <row r="36" spans="1:16" x14ac:dyDescent="0.35">
      <c r="A36" s="95" t="s">
        <v>306</v>
      </c>
      <c r="B36" s="102">
        <f t="shared" si="1"/>
        <v>8</v>
      </c>
      <c r="C36" s="102">
        <f>+G36+K36</f>
        <v>3</v>
      </c>
      <c r="D36" s="102">
        <f>+L36+P36</f>
        <v>5</v>
      </c>
      <c r="E36" s="102"/>
      <c r="F36" s="102">
        <v>1</v>
      </c>
      <c r="G36" s="102">
        <v>1</v>
      </c>
      <c r="H36" s="102" t="s">
        <v>276</v>
      </c>
      <c r="I36" s="102"/>
      <c r="J36" s="102">
        <v>3</v>
      </c>
      <c r="K36" s="102">
        <v>2</v>
      </c>
      <c r="L36" s="102">
        <v>1</v>
      </c>
      <c r="M36" s="102"/>
      <c r="N36" s="102">
        <v>4</v>
      </c>
      <c r="O36" s="102" t="s">
        <v>276</v>
      </c>
      <c r="P36" s="102">
        <v>4</v>
      </c>
    </row>
    <row r="37" spans="1:16" ht="15" thickBot="1" x14ac:dyDescent="0.4">
      <c r="A37" s="123" t="s">
        <v>307</v>
      </c>
      <c r="B37" s="103">
        <f>+F37+N37</f>
        <v>13</v>
      </c>
      <c r="C37" s="103">
        <f>+G37+O37</f>
        <v>5</v>
      </c>
      <c r="D37" s="103">
        <f>+H37+P37</f>
        <v>8</v>
      </c>
      <c r="E37" s="103"/>
      <c r="F37" s="103">
        <v>6</v>
      </c>
      <c r="G37" s="103">
        <v>4</v>
      </c>
      <c r="H37" s="103">
        <v>2</v>
      </c>
      <c r="I37" s="103"/>
      <c r="J37" s="103" t="s">
        <v>276</v>
      </c>
      <c r="K37" s="103" t="s">
        <v>276</v>
      </c>
      <c r="L37" s="103" t="s">
        <v>276</v>
      </c>
      <c r="M37" s="103"/>
      <c r="N37" s="103">
        <v>7</v>
      </c>
      <c r="O37" s="103">
        <v>1</v>
      </c>
      <c r="P37" s="103">
        <v>6</v>
      </c>
    </row>
    <row r="38" spans="1:16" x14ac:dyDescent="0.35">
      <c r="A38" s="113" t="s">
        <v>341</v>
      </c>
    </row>
  </sheetData>
  <mergeCells count="11">
    <mergeCell ref="A7:A8"/>
    <mergeCell ref="B7:D7"/>
    <mergeCell ref="F7:H7"/>
    <mergeCell ref="J7:L7"/>
    <mergeCell ref="N7:P7"/>
    <mergeCell ref="A5:P5"/>
    <mergeCell ref="A1:P1"/>
    <mergeCell ref="A2:P2"/>
    <mergeCell ref="R2:R3"/>
    <mergeCell ref="A3:P3"/>
    <mergeCell ref="A4:P4"/>
  </mergeCells>
  <hyperlinks>
    <hyperlink ref="R2" location="INDICE!A1" display="INDICE" xr:uid="{825BE389-D05C-4813-9493-D15852E616BF}"/>
    <hyperlink ref="R2:R3" location="CONTENIDO!A1" display="Contenido" xr:uid="{010CF828-3660-45C2-B021-1B9630EF4068}"/>
  </hyperlinks>
  <pageMargins left="0.7" right="0.7" top="0.75" bottom="0.75" header="0.3" footer="0.3"/>
  <pageSetup paperSize="9" scale="92" orientation="landscape" r:id="rId1"/>
  <ignoredErrors>
    <ignoredError sqref="D32 C33:C34 B32 C27 B22 B20 C19 D14 B14 C13" formula="1"/>
  </ignoredErrors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13B5A-C308-44EB-8116-F5F94CE3AEC3}">
  <sheetPr>
    <tabColor rgb="FFF2DAB1"/>
    <pageSetUpPr fitToPage="1"/>
  </sheetPr>
  <dimension ref="A1:R38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R26" sqref="R26"/>
    </sheetView>
  </sheetViews>
  <sheetFormatPr baseColWidth="10" defaultColWidth="11.453125" defaultRowHeight="14.5" x14ac:dyDescent="0.35"/>
  <cols>
    <col min="1" max="1" width="18.54296875" customWidth="1"/>
    <col min="2" max="4" width="8.453125" customWidth="1"/>
    <col min="5" max="5" width="1.54296875" customWidth="1"/>
    <col min="6" max="8" width="8.453125" customWidth="1"/>
    <col min="9" max="9" width="1.54296875" customWidth="1"/>
    <col min="10" max="12" width="8.453125" customWidth="1"/>
    <col min="13" max="13" width="2" customWidth="1"/>
    <col min="14" max="16" width="8.453125" customWidth="1"/>
  </cols>
  <sheetData>
    <row r="1" spans="1:18" x14ac:dyDescent="0.35">
      <c r="A1" s="230" t="s">
        <v>403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131"/>
      <c r="R1" s="36"/>
    </row>
    <row r="2" spans="1:18" ht="14.5" customHeight="1" x14ac:dyDescent="0.35">
      <c r="A2" s="231" t="s">
        <v>404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131"/>
      <c r="R2" s="222" t="s">
        <v>1</v>
      </c>
    </row>
    <row r="3" spans="1:18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131"/>
      <c r="R3" s="222"/>
    </row>
    <row r="4" spans="1:18" x14ac:dyDescent="0.35">
      <c r="A4" s="231" t="s">
        <v>398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36"/>
      <c r="R4" s="36"/>
    </row>
    <row r="5" spans="1:18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36"/>
      <c r="R5" s="36"/>
    </row>
    <row r="6" spans="1:18" x14ac:dyDescent="0.35">
      <c r="A6" s="15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36"/>
      <c r="R6" s="36"/>
    </row>
    <row r="7" spans="1:18" x14ac:dyDescent="0.35">
      <c r="A7" s="234" t="s">
        <v>281</v>
      </c>
      <c r="B7" s="229" t="s">
        <v>214</v>
      </c>
      <c r="C7" s="229"/>
      <c r="D7" s="229"/>
      <c r="E7" s="16"/>
      <c r="F7" s="229" t="s">
        <v>246</v>
      </c>
      <c r="G7" s="229"/>
      <c r="H7" s="229"/>
      <c r="I7" s="16"/>
      <c r="J7" s="229" t="s">
        <v>247</v>
      </c>
      <c r="K7" s="229"/>
      <c r="L7" s="229"/>
      <c r="M7" s="16"/>
      <c r="N7" s="229" t="s">
        <v>248</v>
      </c>
      <c r="O7" s="229"/>
      <c r="P7" s="229"/>
      <c r="Q7" s="36"/>
      <c r="R7" s="36"/>
    </row>
    <row r="8" spans="1:18" x14ac:dyDescent="0.35">
      <c r="A8" s="234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36"/>
      <c r="R8" s="36"/>
    </row>
    <row r="9" spans="1:18" s="22" customFormat="1" x14ac:dyDescent="0.35">
      <c r="A9" s="110"/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R9" s="107"/>
    </row>
    <row r="10" spans="1:18" s="22" customFormat="1" x14ac:dyDescent="0.35">
      <c r="A10" s="110" t="s">
        <v>214</v>
      </c>
      <c r="B10" s="75">
        <v>8.1818834853817961</v>
      </c>
      <c r="C10" s="75">
        <v>9.0706620773435915</v>
      </c>
      <c r="D10" s="75">
        <v>7.6931641059897569</v>
      </c>
      <c r="E10" s="75"/>
      <c r="F10" s="75">
        <v>11.099676565715965</v>
      </c>
      <c r="G10" s="75">
        <v>11.813393528969151</v>
      </c>
      <c r="H10" s="75">
        <v>10.641891891891891</v>
      </c>
      <c r="I10" s="75"/>
      <c r="J10" s="75">
        <v>6.7204301075268811</v>
      </c>
      <c r="K10" s="75">
        <v>7.6411960132890364</v>
      </c>
      <c r="L10" s="75">
        <v>6.2798092209856913</v>
      </c>
      <c r="M10" s="75"/>
      <c r="N10" s="75">
        <v>3.9423359811709324</v>
      </c>
      <c r="O10" s="75">
        <v>3.8997214484679668</v>
      </c>
      <c r="P10" s="75">
        <v>3.9621016365202411</v>
      </c>
      <c r="R10" s="107"/>
    </row>
    <row r="11" spans="1:18" s="22" customFormat="1" x14ac:dyDescent="0.35">
      <c r="A11" s="110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R11" s="107"/>
    </row>
    <row r="12" spans="1:18" x14ac:dyDescent="0.35">
      <c r="A12" s="95" t="s">
        <v>282</v>
      </c>
      <c r="B12" s="63">
        <v>0.46403712296983757</v>
      </c>
      <c r="C12" s="63">
        <v>1.1695906432748537</v>
      </c>
      <c r="D12" s="102" t="s">
        <v>276</v>
      </c>
      <c r="E12" s="63"/>
      <c r="F12" s="63">
        <v>0.5181347150259068</v>
      </c>
      <c r="G12" s="63">
        <v>1.2195121951219512</v>
      </c>
      <c r="H12" s="102" t="s">
        <v>276</v>
      </c>
      <c r="I12" s="63"/>
      <c r="J12" s="102" t="s">
        <v>276</v>
      </c>
      <c r="K12" s="102" t="s">
        <v>276</v>
      </c>
      <c r="L12" s="102" t="s">
        <v>276</v>
      </c>
      <c r="M12" s="63"/>
      <c r="N12" s="63">
        <v>0.99009900990099009</v>
      </c>
      <c r="O12" s="63">
        <v>3.3333333333333335</v>
      </c>
      <c r="P12" s="102" t="s">
        <v>276</v>
      </c>
    </row>
    <row r="13" spans="1:18" x14ac:dyDescent="0.35">
      <c r="A13" s="95" t="s">
        <v>283</v>
      </c>
      <c r="B13" s="63">
        <v>2.0109689213893969</v>
      </c>
      <c r="C13" s="63">
        <v>1.1834319526627219</v>
      </c>
      <c r="D13" s="63">
        <v>2.3809523809523809</v>
      </c>
      <c r="E13" s="63"/>
      <c r="F13" s="63">
        <v>1.5503875968992249</v>
      </c>
      <c r="G13" s="102" t="s">
        <v>276</v>
      </c>
      <c r="H13" s="63">
        <v>2.5157232704402519</v>
      </c>
      <c r="I13" s="63"/>
      <c r="J13" s="63">
        <v>3.9215686274509802</v>
      </c>
      <c r="K13" s="63">
        <v>6.4516129032258061</v>
      </c>
      <c r="L13" s="63">
        <v>3.278688524590164</v>
      </c>
      <c r="M13" s="63"/>
      <c r="N13" s="63">
        <v>0.73529411764705876</v>
      </c>
      <c r="O13" s="102" t="s">
        <v>276</v>
      </c>
      <c r="P13" s="63">
        <v>1.0309278350515463</v>
      </c>
    </row>
    <row r="14" spans="1:18" x14ac:dyDescent="0.35">
      <c r="A14" s="95" t="s">
        <v>284</v>
      </c>
      <c r="B14" s="63">
        <v>0.96463022508038598</v>
      </c>
      <c r="C14" s="102" t="s">
        <v>276</v>
      </c>
      <c r="D14" s="63">
        <v>1.5228426395939088</v>
      </c>
      <c r="E14" s="63"/>
      <c r="F14" s="102" t="s">
        <v>276</v>
      </c>
      <c r="G14" s="102" t="s">
        <v>276</v>
      </c>
      <c r="H14" s="102" t="s">
        <v>276</v>
      </c>
      <c r="I14" s="63"/>
      <c r="J14" s="63">
        <v>3.4883720930232558</v>
      </c>
      <c r="K14" s="102" t="s">
        <v>276</v>
      </c>
      <c r="L14" s="63">
        <v>4.838709677419355</v>
      </c>
      <c r="M14" s="63"/>
      <c r="N14" s="102" t="s">
        <v>276</v>
      </c>
      <c r="O14" s="102" t="s">
        <v>276</v>
      </c>
      <c r="P14" s="102" t="s">
        <v>276</v>
      </c>
    </row>
    <row r="15" spans="1:18" x14ac:dyDescent="0.35">
      <c r="A15" s="95" t="s">
        <v>285</v>
      </c>
      <c r="B15" s="63">
        <v>13.632204940530649</v>
      </c>
      <c r="C15" s="63">
        <v>16.359447004608295</v>
      </c>
      <c r="D15" s="63">
        <v>11.836115326251896</v>
      </c>
      <c r="E15" s="63"/>
      <c r="F15" s="63">
        <v>18.426103646833013</v>
      </c>
      <c r="G15" s="63">
        <v>18.894009216589861</v>
      </c>
      <c r="H15" s="63">
        <v>18.092105263157894</v>
      </c>
      <c r="I15" s="63"/>
      <c r="J15" s="63">
        <v>9.9616858237547881</v>
      </c>
      <c r="K15" s="63">
        <v>15.686274509803921</v>
      </c>
      <c r="L15" s="63">
        <v>6.2893081761006293</v>
      </c>
      <c r="M15" s="63"/>
      <c r="N15" s="63">
        <v>8.6816720257234739</v>
      </c>
      <c r="O15" s="63">
        <v>12.173913043478262</v>
      </c>
      <c r="P15" s="63">
        <v>6.6326530612244898</v>
      </c>
    </row>
    <row r="16" spans="1:18" x14ac:dyDescent="0.35">
      <c r="A16" s="95" t="s">
        <v>286</v>
      </c>
      <c r="B16" s="102" t="s">
        <v>276</v>
      </c>
      <c r="C16" s="102" t="s">
        <v>276</v>
      </c>
      <c r="D16" s="102" t="s">
        <v>276</v>
      </c>
      <c r="E16" s="102"/>
      <c r="F16" s="102" t="s">
        <v>276</v>
      </c>
      <c r="G16" s="102" t="s">
        <v>276</v>
      </c>
      <c r="H16" s="102" t="s">
        <v>276</v>
      </c>
      <c r="I16" s="102"/>
      <c r="J16" s="102" t="s">
        <v>276</v>
      </c>
      <c r="K16" s="102" t="s">
        <v>276</v>
      </c>
      <c r="L16" s="102" t="s">
        <v>276</v>
      </c>
      <c r="M16" s="102"/>
      <c r="N16" s="102" t="s">
        <v>276</v>
      </c>
      <c r="O16" s="102" t="s">
        <v>276</v>
      </c>
      <c r="P16" s="102" t="s">
        <v>276</v>
      </c>
    </row>
    <row r="17" spans="1:16" x14ac:dyDescent="0.35">
      <c r="A17" s="95" t="s">
        <v>287</v>
      </c>
      <c r="B17" s="63">
        <v>0.5617977528089888</v>
      </c>
      <c r="C17" s="63">
        <v>1.2269938650306749</v>
      </c>
      <c r="D17" s="63">
        <v>0.26954177897574128</v>
      </c>
      <c r="E17" s="63"/>
      <c r="F17" s="63">
        <v>1.2</v>
      </c>
      <c r="G17" s="63">
        <v>2.1739130434782608</v>
      </c>
      <c r="H17" s="63">
        <v>0.63291139240506333</v>
      </c>
      <c r="I17" s="63"/>
      <c r="J17" s="102" t="s">
        <v>276</v>
      </c>
      <c r="K17" s="102" t="s">
        <v>276</v>
      </c>
      <c r="L17" s="102" t="s">
        <v>276</v>
      </c>
      <c r="M17" s="63"/>
      <c r="N17" s="102" t="s">
        <v>276</v>
      </c>
      <c r="O17" s="102" t="s">
        <v>276</v>
      </c>
      <c r="P17" s="102" t="s">
        <v>276</v>
      </c>
    </row>
    <row r="18" spans="1:16" x14ac:dyDescent="0.35">
      <c r="A18" s="95" t="s">
        <v>288</v>
      </c>
      <c r="B18" s="63">
        <v>0.39370078740157477</v>
      </c>
      <c r="C18" s="102" t="s">
        <v>276</v>
      </c>
      <c r="D18" s="63">
        <v>0.69444444444444442</v>
      </c>
      <c r="E18" s="63"/>
      <c r="F18" s="102" t="s">
        <v>276</v>
      </c>
      <c r="G18" s="102" t="s">
        <v>276</v>
      </c>
      <c r="H18" s="102" t="s">
        <v>276</v>
      </c>
      <c r="I18" s="63"/>
      <c r="J18" s="63">
        <v>1.6666666666666667</v>
      </c>
      <c r="K18" s="102" t="s">
        <v>276</v>
      </c>
      <c r="L18" s="63">
        <v>2.7777777777777777</v>
      </c>
      <c r="M18" s="63"/>
      <c r="N18" s="102" t="s">
        <v>276</v>
      </c>
      <c r="O18" s="102" t="s">
        <v>276</v>
      </c>
      <c r="P18" s="102" t="s">
        <v>276</v>
      </c>
    </row>
    <row r="19" spans="1:16" x14ac:dyDescent="0.35">
      <c r="A19" s="95" t="s">
        <v>289</v>
      </c>
      <c r="B19" s="63">
        <v>9.2816274634456448</v>
      </c>
      <c r="C19" s="63">
        <v>8.2058414464534071</v>
      </c>
      <c r="D19" s="63">
        <v>10.187353629976581</v>
      </c>
      <c r="E19" s="63"/>
      <c r="F19" s="63">
        <v>11.855104281009879</v>
      </c>
      <c r="G19" s="63">
        <v>10.697674418604651</v>
      </c>
      <c r="H19" s="63">
        <v>12.889812889812891</v>
      </c>
      <c r="I19" s="63"/>
      <c r="J19" s="63">
        <v>10.084033613445378</v>
      </c>
      <c r="K19" s="63">
        <v>8.3870967741935498</v>
      </c>
      <c r="L19" s="63">
        <v>11.386138613861387</v>
      </c>
      <c r="M19" s="63"/>
      <c r="N19" s="63">
        <v>0.65573770491803274</v>
      </c>
      <c r="O19" s="102" t="s">
        <v>276</v>
      </c>
      <c r="P19" s="63">
        <v>1.1695906432748537</v>
      </c>
    </row>
    <row r="20" spans="1:16" x14ac:dyDescent="0.35">
      <c r="A20" s="95" t="s">
        <v>290</v>
      </c>
      <c r="B20" s="63">
        <v>0.80645161290322576</v>
      </c>
      <c r="C20" s="63">
        <v>0.6578947368421052</v>
      </c>
      <c r="D20" s="63">
        <v>0.90909090909090906</v>
      </c>
      <c r="E20" s="63"/>
      <c r="F20" s="63">
        <v>1.1560693641618496</v>
      </c>
      <c r="G20" s="102" t="s">
        <v>276</v>
      </c>
      <c r="H20" s="63">
        <v>2.0618556701030926</v>
      </c>
      <c r="I20" s="63"/>
      <c r="J20" s="63">
        <v>0.91743119266055051</v>
      </c>
      <c r="K20" s="63">
        <v>2.7027027027027026</v>
      </c>
      <c r="L20" s="102" t="s">
        <v>276</v>
      </c>
      <c r="M20" s="63"/>
      <c r="N20" s="102" t="s">
        <v>276</v>
      </c>
      <c r="O20" s="102" t="s">
        <v>276</v>
      </c>
      <c r="P20" s="102" t="s">
        <v>276</v>
      </c>
    </row>
    <row r="21" spans="1:16" x14ac:dyDescent="0.35">
      <c r="A21" s="95" t="s">
        <v>291</v>
      </c>
      <c r="B21" s="63">
        <v>3.0588235294117649</v>
      </c>
      <c r="C21" s="63">
        <v>4.3668122270742353</v>
      </c>
      <c r="D21" s="63">
        <v>2.576489533011272</v>
      </c>
      <c r="E21" s="63"/>
      <c r="F21" s="63">
        <v>5.2272727272727266</v>
      </c>
      <c r="G21" s="63">
        <v>6.5217391304347823</v>
      </c>
      <c r="H21" s="63">
        <v>4.6357615894039732</v>
      </c>
      <c r="I21" s="63"/>
      <c r="J21" s="63">
        <v>0.88105726872246704</v>
      </c>
      <c r="K21" s="102" t="s">
        <v>276</v>
      </c>
      <c r="L21" s="63">
        <v>1.1111111111111112</v>
      </c>
      <c r="M21" s="63"/>
      <c r="N21" s="63">
        <v>0.54644808743169404</v>
      </c>
      <c r="O21" s="63">
        <v>2.2727272727272729</v>
      </c>
      <c r="P21" s="102" t="s">
        <v>276</v>
      </c>
    </row>
    <row r="22" spans="1:16" x14ac:dyDescent="0.35">
      <c r="A22" s="95" t="s">
        <v>292</v>
      </c>
      <c r="B22" s="63">
        <v>0.76628352490421447</v>
      </c>
      <c r="C22" s="63">
        <v>2.7397260273972601</v>
      </c>
      <c r="D22" s="102" t="s">
        <v>276</v>
      </c>
      <c r="E22" s="63"/>
      <c r="F22" s="63">
        <v>1.9607843137254901</v>
      </c>
      <c r="G22" s="63">
        <v>5.2631578947368416</v>
      </c>
      <c r="H22" s="102" t="s">
        <v>276</v>
      </c>
      <c r="I22" s="63"/>
      <c r="J22" s="102" t="s">
        <v>276</v>
      </c>
      <c r="K22" s="102" t="s">
        <v>276</v>
      </c>
      <c r="L22" s="102" t="s">
        <v>276</v>
      </c>
      <c r="M22" s="63"/>
      <c r="N22" s="102" t="s">
        <v>276</v>
      </c>
      <c r="O22" s="102" t="s">
        <v>276</v>
      </c>
      <c r="P22" s="102" t="s">
        <v>276</v>
      </c>
    </row>
    <row r="23" spans="1:16" x14ac:dyDescent="0.35">
      <c r="A23" s="122" t="s">
        <v>293</v>
      </c>
      <c r="B23" s="63">
        <v>2.5402201524132093</v>
      </c>
      <c r="C23" s="63">
        <v>2.912621359223301</v>
      </c>
      <c r="D23" s="63">
        <v>2.2522522522522523</v>
      </c>
      <c r="E23" s="63"/>
      <c r="F23" s="63">
        <v>4.7445255474452548</v>
      </c>
      <c r="G23" s="63">
        <v>5.1063829787234036</v>
      </c>
      <c r="H23" s="63">
        <v>4.4728434504792327</v>
      </c>
      <c r="I23" s="63"/>
      <c r="J23" s="63">
        <v>0.86705202312138718</v>
      </c>
      <c r="K23" s="63">
        <v>1.1904761904761905</v>
      </c>
      <c r="L23" s="63">
        <v>0.5617977528089888</v>
      </c>
      <c r="M23" s="63"/>
      <c r="N23" s="63">
        <v>0.34843205574912894</v>
      </c>
      <c r="O23" s="63">
        <v>0.89285714285714279</v>
      </c>
      <c r="P23" s="102" t="s">
        <v>276</v>
      </c>
    </row>
    <row r="24" spans="1:16" x14ac:dyDescent="0.35">
      <c r="A24" s="95" t="s">
        <v>294</v>
      </c>
      <c r="B24" s="63">
        <v>33.80952380952381</v>
      </c>
      <c r="C24" s="63">
        <v>32.258064516129032</v>
      </c>
      <c r="D24" s="63">
        <v>34.45945945945946</v>
      </c>
      <c r="E24" s="63"/>
      <c r="F24" s="63">
        <v>34.042553191489361</v>
      </c>
      <c r="G24" s="63">
        <v>27.27272727272727</v>
      </c>
      <c r="H24" s="63">
        <v>37.704918032786885</v>
      </c>
      <c r="I24" s="63"/>
      <c r="J24" s="63">
        <v>35</v>
      </c>
      <c r="K24" s="63">
        <v>33.333333333333329</v>
      </c>
      <c r="L24" s="63">
        <v>35.483870967741936</v>
      </c>
      <c r="M24" s="63"/>
      <c r="N24" s="63">
        <v>30.555555555555557</v>
      </c>
      <c r="O24" s="63">
        <v>45.454545454545453</v>
      </c>
      <c r="P24" s="63">
        <v>24</v>
      </c>
    </row>
    <row r="25" spans="1:16" x14ac:dyDescent="0.35">
      <c r="A25" s="95" t="s">
        <v>295</v>
      </c>
      <c r="B25" s="63">
        <v>0.20920502092050208</v>
      </c>
      <c r="C25" s="102" t="s">
        <v>276</v>
      </c>
      <c r="D25" s="63">
        <v>0.32786885245901637</v>
      </c>
      <c r="E25" s="63"/>
      <c r="F25" s="63">
        <v>0.36630036630036628</v>
      </c>
      <c r="G25" s="102" t="s">
        <v>276</v>
      </c>
      <c r="H25" s="63">
        <v>0.60606060606060608</v>
      </c>
      <c r="I25" s="63"/>
      <c r="J25" s="102" t="s">
        <v>276</v>
      </c>
      <c r="K25" s="102" t="s">
        <v>276</v>
      </c>
      <c r="L25" s="102" t="s">
        <v>276</v>
      </c>
      <c r="M25" s="63"/>
      <c r="N25" s="102" t="s">
        <v>276</v>
      </c>
      <c r="O25" s="102" t="s">
        <v>276</v>
      </c>
      <c r="P25" s="102" t="s">
        <v>276</v>
      </c>
    </row>
    <row r="26" spans="1:16" x14ac:dyDescent="0.35">
      <c r="A26" s="95" t="s">
        <v>296</v>
      </c>
      <c r="B26" s="63">
        <v>0.88495575221238942</v>
      </c>
      <c r="C26" s="102" t="s">
        <v>276</v>
      </c>
      <c r="D26" s="63">
        <v>1.1494252873563218</v>
      </c>
      <c r="E26" s="63"/>
      <c r="F26" s="102" t="s">
        <v>276</v>
      </c>
      <c r="G26" s="102" t="s">
        <v>276</v>
      </c>
      <c r="H26" s="102" t="s">
        <v>276</v>
      </c>
      <c r="I26" s="63"/>
      <c r="J26" s="102" t="s">
        <v>276</v>
      </c>
      <c r="K26" s="102" t="s">
        <v>276</v>
      </c>
      <c r="L26" s="102" t="s">
        <v>276</v>
      </c>
      <c r="M26" s="63"/>
      <c r="N26" s="63">
        <v>4.3478260869565215</v>
      </c>
      <c r="O26" s="102" t="s">
        <v>276</v>
      </c>
      <c r="P26" s="63">
        <v>5</v>
      </c>
    </row>
    <row r="27" spans="1:16" x14ac:dyDescent="0.35">
      <c r="A27" s="95" t="s">
        <v>297</v>
      </c>
      <c r="B27" s="63">
        <v>3.4129692832764507</v>
      </c>
      <c r="C27" s="63">
        <v>4.0650406504065035</v>
      </c>
      <c r="D27" s="63">
        <v>2.9411764705882351</v>
      </c>
      <c r="E27" s="63"/>
      <c r="F27" s="63">
        <v>4.10958904109589</v>
      </c>
      <c r="G27" s="63">
        <v>5.9701492537313428</v>
      </c>
      <c r="H27" s="63">
        <v>2.5316455696202533</v>
      </c>
      <c r="I27" s="63"/>
      <c r="J27" s="63">
        <v>2.7397260273972601</v>
      </c>
      <c r="K27" s="63">
        <v>3.225806451612903</v>
      </c>
      <c r="L27" s="63">
        <v>2.3809523809523809</v>
      </c>
      <c r="M27" s="63"/>
      <c r="N27" s="63">
        <v>2.7027027027027026</v>
      </c>
      <c r="O27" s="102" t="s">
        <v>276</v>
      </c>
      <c r="P27" s="63">
        <v>4.0816326530612246</v>
      </c>
    </row>
    <row r="28" spans="1:16" x14ac:dyDescent="0.35">
      <c r="A28" s="95" t="s">
        <v>298</v>
      </c>
      <c r="B28" s="63">
        <v>13.117283950617283</v>
      </c>
      <c r="C28" s="63">
        <v>16.129032258064516</v>
      </c>
      <c r="D28" s="63">
        <v>11.600928074245939</v>
      </c>
      <c r="E28" s="63"/>
      <c r="F28" s="63">
        <v>16.187050359712231</v>
      </c>
      <c r="G28" s="63">
        <v>18.584070796460178</v>
      </c>
      <c r="H28" s="63">
        <v>14.545454545454545</v>
      </c>
      <c r="I28" s="63"/>
      <c r="J28" s="63">
        <v>6.7961165048543686</v>
      </c>
      <c r="K28" s="63">
        <v>3.9215686274509802</v>
      </c>
      <c r="L28" s="63">
        <v>7.741935483870968</v>
      </c>
      <c r="M28" s="63"/>
      <c r="N28" s="63">
        <v>15.853658536585366</v>
      </c>
      <c r="O28" s="63">
        <v>22.641509433962266</v>
      </c>
      <c r="P28" s="63">
        <v>12.612612612612612</v>
      </c>
    </row>
    <row r="29" spans="1:16" x14ac:dyDescent="0.35">
      <c r="A29" s="95" t="s">
        <v>299</v>
      </c>
      <c r="B29" s="63">
        <v>10.023584905660378</v>
      </c>
      <c r="C29" s="63">
        <v>15.517241379310345</v>
      </c>
      <c r="D29" s="63">
        <v>7.1684587813620064</v>
      </c>
      <c r="E29" s="63"/>
      <c r="F29" s="63">
        <v>16.927083333333336</v>
      </c>
      <c r="G29" s="63">
        <v>24.050632911392405</v>
      </c>
      <c r="H29" s="63">
        <v>11.946902654867257</v>
      </c>
      <c r="I29" s="63"/>
      <c r="J29" s="63">
        <v>5.8139534883720927</v>
      </c>
      <c r="K29" s="63">
        <v>6.1728395061728394</v>
      </c>
      <c r="L29" s="63">
        <v>5.6497175141242941</v>
      </c>
      <c r="M29" s="63"/>
      <c r="N29" s="63">
        <v>2.4271844660194173</v>
      </c>
      <c r="O29" s="63">
        <v>3.9215686274509802</v>
      </c>
      <c r="P29" s="63">
        <v>1.935483870967742</v>
      </c>
    </row>
    <row r="30" spans="1:16" x14ac:dyDescent="0.35">
      <c r="A30" s="95" t="s">
        <v>300</v>
      </c>
      <c r="B30" s="63">
        <v>24.414715719063544</v>
      </c>
      <c r="C30" s="63">
        <v>20.588235294117645</v>
      </c>
      <c r="D30" s="63">
        <v>27.607361963190186</v>
      </c>
      <c r="E30" s="63"/>
      <c r="F30" s="63">
        <v>27.152317880794701</v>
      </c>
      <c r="G30" s="63">
        <v>23.076923076923077</v>
      </c>
      <c r="H30" s="63">
        <v>30.232558139534881</v>
      </c>
      <c r="I30" s="63"/>
      <c r="J30" s="63">
        <v>26.5625</v>
      </c>
      <c r="K30" s="63">
        <v>27.027027027027028</v>
      </c>
      <c r="L30" s="63">
        <v>25.925925925925924</v>
      </c>
      <c r="M30" s="63"/>
      <c r="N30" s="63">
        <v>17.857142857142858</v>
      </c>
      <c r="O30" s="63">
        <v>8.8235294117647065</v>
      </c>
      <c r="P30" s="63">
        <v>24</v>
      </c>
    </row>
    <row r="31" spans="1:16" x14ac:dyDescent="0.35">
      <c r="A31" s="95" t="s">
        <v>301</v>
      </c>
      <c r="B31" s="63">
        <v>33.668341708542712</v>
      </c>
      <c r="C31" s="63">
        <v>39.285714285714285</v>
      </c>
      <c r="D31" s="63">
        <v>30.620155038759687</v>
      </c>
      <c r="E31" s="63"/>
      <c r="F31" s="63">
        <v>42.96875</v>
      </c>
      <c r="G31" s="63">
        <v>47.916666666666671</v>
      </c>
      <c r="H31" s="63">
        <v>40</v>
      </c>
      <c r="I31" s="63"/>
      <c r="J31" s="63">
        <v>19.402985074626866</v>
      </c>
      <c r="K31" s="63">
        <v>25.925925925925924</v>
      </c>
      <c r="L31" s="63">
        <v>15</v>
      </c>
      <c r="M31" s="63"/>
      <c r="N31" s="63">
        <v>14.666666666666666</v>
      </c>
      <c r="O31" s="63">
        <v>11.76470588235294</v>
      </c>
      <c r="P31" s="63">
        <v>15.517241379310345</v>
      </c>
    </row>
    <row r="32" spans="1:16" x14ac:dyDescent="0.35">
      <c r="A32" s="95" t="s">
        <v>302</v>
      </c>
      <c r="B32" s="63">
        <v>10.331125827814569</v>
      </c>
      <c r="C32" s="63">
        <v>8.6330935251798557</v>
      </c>
      <c r="D32" s="63">
        <v>11.320754716981133</v>
      </c>
      <c r="E32" s="63"/>
      <c r="F32" s="63">
        <v>13.746630727762804</v>
      </c>
      <c r="G32" s="63">
        <v>12.258064516129032</v>
      </c>
      <c r="H32" s="63">
        <v>14.814814814814813</v>
      </c>
      <c r="I32" s="63"/>
      <c r="J32" s="63">
        <v>12.735849056603774</v>
      </c>
      <c r="K32" s="63">
        <v>7.4626865671641784</v>
      </c>
      <c r="L32" s="63">
        <v>15.172413793103448</v>
      </c>
      <c r="M32" s="63"/>
      <c r="N32" s="102" t="s">
        <v>276</v>
      </c>
      <c r="O32" s="102" t="s">
        <v>276</v>
      </c>
      <c r="P32" s="102" t="s">
        <v>276</v>
      </c>
    </row>
    <row r="33" spans="1:16" x14ac:dyDescent="0.35">
      <c r="A33" s="95" t="s">
        <v>303</v>
      </c>
      <c r="B33" s="63">
        <v>33.969465648854964</v>
      </c>
      <c r="C33" s="63">
        <v>32.20338983050847</v>
      </c>
      <c r="D33" s="63">
        <v>34.870317002881848</v>
      </c>
      <c r="E33" s="63"/>
      <c r="F33" s="63">
        <v>42.293906810035843</v>
      </c>
      <c r="G33" s="63">
        <v>38.095238095238095</v>
      </c>
      <c r="H33" s="63">
        <v>44.827586206896555</v>
      </c>
      <c r="I33" s="63"/>
      <c r="J33" s="63">
        <v>32.03125</v>
      </c>
      <c r="K33" s="63">
        <v>42.5</v>
      </c>
      <c r="L33" s="63">
        <v>27.27272727272727</v>
      </c>
      <c r="M33" s="63"/>
      <c r="N33" s="63">
        <v>16.239316239316238</v>
      </c>
      <c r="O33" s="102" t="s">
        <v>276</v>
      </c>
      <c r="P33" s="63">
        <v>22.352941176470591</v>
      </c>
    </row>
    <row r="34" spans="1:16" x14ac:dyDescent="0.35">
      <c r="A34" s="95" t="s">
        <v>304</v>
      </c>
      <c r="B34" s="63">
        <v>0.516795865633075</v>
      </c>
      <c r="C34" s="63">
        <v>0.8771929824561403</v>
      </c>
      <c r="D34" s="63">
        <v>0.36630036630036628</v>
      </c>
      <c r="E34" s="63"/>
      <c r="F34" s="102" t="s">
        <v>276</v>
      </c>
      <c r="G34" s="102" t="s">
        <v>276</v>
      </c>
      <c r="H34" s="102" t="s">
        <v>276</v>
      </c>
      <c r="I34" s="63"/>
      <c r="J34" s="63">
        <v>2.3529411764705883</v>
      </c>
      <c r="K34" s="63">
        <v>3.8461538461538463</v>
      </c>
      <c r="L34" s="63">
        <v>1.6949152542372881</v>
      </c>
      <c r="M34" s="63"/>
      <c r="N34" s="102" t="s">
        <v>276</v>
      </c>
      <c r="O34" s="102" t="s">
        <v>276</v>
      </c>
      <c r="P34" s="102" t="s">
        <v>276</v>
      </c>
    </row>
    <row r="35" spans="1:16" x14ac:dyDescent="0.35">
      <c r="A35" s="95" t="s">
        <v>305</v>
      </c>
      <c r="B35" s="63">
        <v>6.3829787234042552</v>
      </c>
      <c r="C35" s="63">
        <v>6.7415730337078648</v>
      </c>
      <c r="D35" s="63">
        <v>6.2717770034843205</v>
      </c>
      <c r="E35" s="63"/>
      <c r="F35" s="63">
        <v>7.4074074074074066</v>
      </c>
      <c r="G35" s="63">
        <v>8.8888888888888893</v>
      </c>
      <c r="H35" s="63">
        <v>6.9444444444444446</v>
      </c>
      <c r="I35" s="63"/>
      <c r="J35" s="63">
        <v>9.7087378640776691</v>
      </c>
      <c r="K35" s="63">
        <v>9.0909090909090917</v>
      </c>
      <c r="L35" s="63">
        <v>9.8765432098765427</v>
      </c>
      <c r="M35" s="63"/>
      <c r="N35" s="102" t="s">
        <v>276</v>
      </c>
      <c r="O35" s="102" t="s">
        <v>276</v>
      </c>
      <c r="P35" s="102" t="s">
        <v>276</v>
      </c>
    </row>
    <row r="36" spans="1:16" x14ac:dyDescent="0.35">
      <c r="A36" s="95" t="s">
        <v>306</v>
      </c>
      <c r="B36" s="63">
        <v>1.0928961748633881</v>
      </c>
      <c r="C36" s="63">
        <v>2.2058823529411766</v>
      </c>
      <c r="D36" s="63">
        <v>0.83892617449664431</v>
      </c>
      <c r="E36" s="63"/>
      <c r="F36" s="63">
        <v>0.35971223021582738</v>
      </c>
      <c r="G36" s="63">
        <v>1.8518518518518516</v>
      </c>
      <c r="H36" s="102" t="s">
        <v>276</v>
      </c>
      <c r="I36" s="63"/>
      <c r="J36" s="63">
        <v>1.3574660633484164</v>
      </c>
      <c r="K36" s="63">
        <v>6.4516129032258061</v>
      </c>
      <c r="L36" s="63">
        <v>0.52631578947368418</v>
      </c>
      <c r="M36" s="63"/>
      <c r="N36" s="63">
        <v>1.7167381974248928</v>
      </c>
      <c r="O36" s="102" t="s">
        <v>276</v>
      </c>
      <c r="P36" s="63">
        <v>2.197802197802198</v>
      </c>
    </row>
    <row r="37" spans="1:16" ht="15" thickBot="1" x14ac:dyDescent="0.4">
      <c r="A37" s="123" t="s">
        <v>307</v>
      </c>
      <c r="B37" s="64">
        <v>5.1383399209486171</v>
      </c>
      <c r="C37" s="64">
        <v>8.1967213114754092</v>
      </c>
      <c r="D37" s="64">
        <v>4.1666666666666661</v>
      </c>
      <c r="E37" s="64"/>
      <c r="F37" s="64">
        <v>5.6603773584905666</v>
      </c>
      <c r="G37" s="64">
        <v>13.793103448275861</v>
      </c>
      <c r="H37" s="64">
        <v>2.5974025974025974</v>
      </c>
      <c r="I37" s="64"/>
      <c r="J37" s="103" t="s">
        <v>276</v>
      </c>
      <c r="K37" s="103" t="s">
        <v>276</v>
      </c>
      <c r="L37" s="103" t="s">
        <v>276</v>
      </c>
      <c r="M37" s="64"/>
      <c r="N37" s="64">
        <v>10.9375</v>
      </c>
      <c r="O37" s="64">
        <v>5.8823529411764701</v>
      </c>
      <c r="P37" s="64">
        <v>12.76595744680851</v>
      </c>
    </row>
    <row r="38" spans="1:16" x14ac:dyDescent="0.35">
      <c r="A38" s="113" t="s">
        <v>341</v>
      </c>
    </row>
  </sheetData>
  <mergeCells count="11">
    <mergeCell ref="A7:A8"/>
    <mergeCell ref="B7:D7"/>
    <mergeCell ref="F7:H7"/>
    <mergeCell ref="J7:L7"/>
    <mergeCell ref="N7:P7"/>
    <mergeCell ref="A5:P5"/>
    <mergeCell ref="A1:P1"/>
    <mergeCell ref="A2:P2"/>
    <mergeCell ref="R2:R3"/>
    <mergeCell ref="A3:P3"/>
    <mergeCell ref="A4:P4"/>
  </mergeCells>
  <hyperlinks>
    <hyperlink ref="R2" location="INDICE!A1" display="INDICE" xr:uid="{B2A1172D-E097-40E7-9C44-9B66888010BC}"/>
    <hyperlink ref="R2:R3" location="CONTENIDO!A1" display="Contenido" xr:uid="{C0931DA8-E9D9-4510-9ED4-6E28B8488242}"/>
  </hyperlinks>
  <pageMargins left="0.7" right="0.7" top="0.75" bottom="0.75" header="0.3" footer="0.3"/>
  <pageSetup paperSize="9" scale="92" orientation="landscape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30A06-B2F3-4572-A326-ECCCC2B7CFED}">
  <sheetPr>
    <tabColor rgb="FFCFAC65"/>
    <pageSetUpPr fitToPage="1"/>
  </sheetPr>
  <dimension ref="A1:L54"/>
  <sheetViews>
    <sheetView showGridLines="0" zoomScale="80" zoomScaleNormal="80" workbookViewId="0">
      <selection activeCell="L2" sqref="L2:L3"/>
    </sheetView>
  </sheetViews>
  <sheetFormatPr baseColWidth="10" defaultColWidth="11.453125" defaultRowHeight="15" customHeight="1" x14ac:dyDescent="0.3"/>
  <cols>
    <col min="1" max="1" width="5.54296875" style="129" customWidth="1"/>
    <col min="2" max="10" width="11.453125" style="129"/>
    <col min="11" max="11" width="5.54296875" style="129" customWidth="1"/>
    <col min="12" max="16384" width="11.453125" style="129"/>
  </cols>
  <sheetData>
    <row r="1" spans="1:12" ht="15" customHeight="1" thickBot="1" x14ac:dyDescent="0.35"/>
    <row r="2" spans="1:12" ht="15" customHeight="1" x14ac:dyDescent="0.3">
      <c r="B2" s="84"/>
      <c r="C2" s="85"/>
      <c r="D2" s="85"/>
      <c r="E2" s="85"/>
      <c r="F2" s="85"/>
      <c r="G2" s="85"/>
      <c r="H2" s="85"/>
      <c r="I2" s="85"/>
      <c r="J2" s="86"/>
      <c r="L2" s="222" t="s">
        <v>1</v>
      </c>
    </row>
    <row r="3" spans="1:12" ht="15" customHeight="1" x14ac:dyDescent="0.3">
      <c r="B3" s="87"/>
      <c r="C3" s="88"/>
      <c r="D3" s="88"/>
      <c r="E3" s="88"/>
      <c r="F3" s="88"/>
      <c r="G3" s="88"/>
      <c r="H3" s="88"/>
      <c r="I3" s="88"/>
      <c r="J3" s="89"/>
      <c r="L3" s="222"/>
    </row>
    <row r="4" spans="1:12" ht="15" customHeight="1" x14ac:dyDescent="0.3">
      <c r="B4" s="87"/>
      <c r="C4" s="88"/>
      <c r="D4" s="88"/>
      <c r="E4" s="88"/>
      <c r="F4" s="88"/>
      <c r="G4" s="88"/>
      <c r="H4" s="88"/>
      <c r="I4" s="88"/>
      <c r="J4" s="89"/>
    </row>
    <row r="5" spans="1:12" ht="15" customHeight="1" x14ac:dyDescent="0.3">
      <c r="B5" s="87"/>
      <c r="C5" s="88"/>
      <c r="D5" s="88"/>
      <c r="E5" s="88"/>
      <c r="F5" s="88"/>
      <c r="G5" s="88"/>
      <c r="H5" s="88"/>
      <c r="I5" s="88"/>
      <c r="J5" s="89"/>
    </row>
    <row r="6" spans="1:12" ht="15" customHeight="1" x14ac:dyDescent="0.3">
      <c r="B6" s="87"/>
      <c r="C6" s="88"/>
      <c r="D6" s="88"/>
      <c r="E6" s="88"/>
      <c r="F6" s="88"/>
      <c r="G6" s="88"/>
      <c r="H6" s="88"/>
      <c r="I6" s="88"/>
      <c r="J6" s="89"/>
    </row>
    <row r="7" spans="1:12" ht="15" customHeight="1" x14ac:dyDescent="0.3">
      <c r="B7" s="87"/>
      <c r="C7" s="88"/>
      <c r="D7" s="88"/>
      <c r="E7" s="88"/>
      <c r="F7" s="88"/>
      <c r="G7" s="88"/>
      <c r="H7" s="88"/>
      <c r="I7" s="88"/>
      <c r="J7" s="89"/>
    </row>
    <row r="8" spans="1:12" ht="15" customHeight="1" x14ac:dyDescent="0.3">
      <c r="B8" s="87"/>
      <c r="C8" s="88"/>
      <c r="D8" s="88"/>
      <c r="E8" s="88"/>
      <c r="F8" s="88"/>
      <c r="G8" s="88"/>
      <c r="H8" s="88"/>
      <c r="I8" s="88"/>
      <c r="J8" s="89"/>
    </row>
    <row r="9" spans="1:12" ht="15" customHeight="1" x14ac:dyDescent="0.3">
      <c r="B9" s="87"/>
      <c r="C9" s="88"/>
      <c r="D9" s="88"/>
      <c r="E9" s="88"/>
      <c r="F9" s="88"/>
      <c r="G9" s="88"/>
      <c r="H9" s="88"/>
      <c r="I9" s="88"/>
      <c r="J9" s="89"/>
    </row>
    <row r="10" spans="1:12" ht="15" customHeight="1" x14ac:dyDescent="0.3">
      <c r="B10" s="87"/>
      <c r="C10" s="88"/>
      <c r="D10" s="88"/>
      <c r="E10" s="88"/>
      <c r="F10" s="88"/>
      <c r="G10" s="88"/>
      <c r="H10" s="88"/>
      <c r="I10" s="88"/>
      <c r="J10" s="89"/>
    </row>
    <row r="11" spans="1:12" ht="15" customHeight="1" x14ac:dyDescent="0.3">
      <c r="A11" s="130"/>
      <c r="B11" s="87"/>
      <c r="C11" s="88"/>
      <c r="D11" s="88"/>
      <c r="E11" s="88"/>
      <c r="F11" s="88"/>
      <c r="G11" s="88"/>
      <c r="H11" s="88"/>
      <c r="I11" s="88"/>
      <c r="J11" s="89"/>
      <c r="K11" s="130"/>
    </row>
    <row r="12" spans="1:12" ht="15" customHeight="1" x14ac:dyDescent="0.3">
      <c r="A12" s="130"/>
      <c r="B12" s="87"/>
      <c r="C12" s="88"/>
      <c r="D12" s="88"/>
      <c r="E12" s="88"/>
      <c r="F12" s="88"/>
      <c r="G12" s="88"/>
      <c r="H12" s="88"/>
      <c r="I12" s="88"/>
      <c r="J12" s="89"/>
      <c r="K12" s="130"/>
    </row>
    <row r="13" spans="1:12" ht="15" customHeight="1" x14ac:dyDescent="0.3">
      <c r="A13" s="130"/>
      <c r="B13" s="87"/>
      <c r="C13" s="88"/>
      <c r="D13" s="88"/>
      <c r="E13" s="88"/>
      <c r="F13" s="88"/>
      <c r="G13" s="88"/>
      <c r="H13" s="88"/>
      <c r="I13" s="88"/>
      <c r="J13" s="89"/>
      <c r="K13" s="130"/>
    </row>
    <row r="14" spans="1:12" ht="15" customHeight="1" x14ac:dyDescent="0.3">
      <c r="A14" s="130"/>
      <c r="B14" s="87"/>
      <c r="C14" s="88"/>
      <c r="D14" s="88"/>
      <c r="E14" s="88"/>
      <c r="F14" s="88"/>
      <c r="G14" s="88"/>
      <c r="H14" s="88"/>
      <c r="I14" s="88"/>
      <c r="J14" s="89"/>
      <c r="K14" s="130"/>
    </row>
    <row r="15" spans="1:12" ht="15" customHeight="1" x14ac:dyDescent="0.3">
      <c r="A15" s="130"/>
      <c r="B15" s="244" t="s">
        <v>182</v>
      </c>
      <c r="C15" s="245"/>
      <c r="D15" s="245"/>
      <c r="E15" s="245"/>
      <c r="F15" s="245"/>
      <c r="G15" s="245"/>
      <c r="H15" s="245"/>
      <c r="I15" s="245"/>
      <c r="J15" s="246"/>
      <c r="K15" s="130"/>
    </row>
    <row r="16" spans="1:12" ht="15" customHeight="1" x14ac:dyDescent="0.3">
      <c r="A16" s="130"/>
      <c r="B16" s="247"/>
      <c r="C16" s="245"/>
      <c r="D16" s="245"/>
      <c r="E16" s="245"/>
      <c r="F16" s="245"/>
      <c r="G16" s="245"/>
      <c r="H16" s="245"/>
      <c r="I16" s="245"/>
      <c r="J16" s="246"/>
      <c r="K16" s="130"/>
    </row>
    <row r="17" spans="1:11" ht="15" customHeight="1" x14ac:dyDescent="0.3">
      <c r="A17" s="130"/>
      <c r="B17" s="247"/>
      <c r="C17" s="245"/>
      <c r="D17" s="245"/>
      <c r="E17" s="245"/>
      <c r="F17" s="245"/>
      <c r="G17" s="245"/>
      <c r="H17" s="245"/>
      <c r="I17" s="245"/>
      <c r="J17" s="246"/>
      <c r="K17" s="130"/>
    </row>
    <row r="18" spans="1:11" ht="15" customHeight="1" x14ac:dyDescent="0.3">
      <c r="A18" s="130"/>
      <c r="B18" s="247"/>
      <c r="C18" s="245"/>
      <c r="D18" s="245"/>
      <c r="E18" s="245"/>
      <c r="F18" s="245"/>
      <c r="G18" s="245"/>
      <c r="H18" s="245"/>
      <c r="I18" s="245"/>
      <c r="J18" s="246"/>
      <c r="K18" s="130"/>
    </row>
    <row r="19" spans="1:11" ht="15" customHeight="1" x14ac:dyDescent="0.3">
      <c r="A19" s="130"/>
      <c r="B19" s="247"/>
      <c r="C19" s="245"/>
      <c r="D19" s="245"/>
      <c r="E19" s="245"/>
      <c r="F19" s="245"/>
      <c r="G19" s="245"/>
      <c r="H19" s="245"/>
      <c r="I19" s="245"/>
      <c r="J19" s="246"/>
      <c r="K19" s="130"/>
    </row>
    <row r="20" spans="1:11" ht="15" customHeight="1" x14ac:dyDescent="0.3">
      <c r="A20" s="130"/>
      <c r="B20" s="247"/>
      <c r="C20" s="245"/>
      <c r="D20" s="245"/>
      <c r="E20" s="245"/>
      <c r="F20" s="245"/>
      <c r="G20" s="245"/>
      <c r="H20" s="245"/>
      <c r="I20" s="245"/>
      <c r="J20" s="246"/>
      <c r="K20" s="130"/>
    </row>
    <row r="21" spans="1:11" ht="15" customHeight="1" x14ac:dyDescent="0.3">
      <c r="A21" s="130"/>
      <c r="B21" s="247"/>
      <c r="C21" s="245"/>
      <c r="D21" s="245"/>
      <c r="E21" s="245"/>
      <c r="F21" s="245"/>
      <c r="G21" s="245"/>
      <c r="H21" s="245"/>
      <c r="I21" s="245"/>
      <c r="J21" s="246"/>
      <c r="K21" s="130"/>
    </row>
    <row r="22" spans="1:11" ht="15" customHeight="1" x14ac:dyDescent="0.3">
      <c r="A22" s="130"/>
      <c r="B22" s="247"/>
      <c r="C22" s="245"/>
      <c r="D22" s="245"/>
      <c r="E22" s="245"/>
      <c r="F22" s="245"/>
      <c r="G22" s="245"/>
      <c r="H22" s="245"/>
      <c r="I22" s="245"/>
      <c r="J22" s="246"/>
      <c r="K22" s="130"/>
    </row>
    <row r="23" spans="1:11" ht="15" customHeight="1" x14ac:dyDescent="0.3">
      <c r="A23" s="130"/>
      <c r="B23" s="247"/>
      <c r="C23" s="245"/>
      <c r="D23" s="245"/>
      <c r="E23" s="245"/>
      <c r="F23" s="245"/>
      <c r="G23" s="245"/>
      <c r="H23" s="245"/>
      <c r="I23" s="245"/>
      <c r="J23" s="246"/>
      <c r="K23" s="130"/>
    </row>
    <row r="24" spans="1:11" ht="15" customHeight="1" x14ac:dyDescent="0.3">
      <c r="A24" s="130"/>
      <c r="B24" s="247"/>
      <c r="C24" s="245"/>
      <c r="D24" s="245"/>
      <c r="E24" s="245"/>
      <c r="F24" s="245"/>
      <c r="G24" s="245"/>
      <c r="H24" s="245"/>
      <c r="I24" s="245"/>
      <c r="J24" s="246"/>
      <c r="K24" s="130"/>
    </row>
    <row r="25" spans="1:11" ht="15" customHeight="1" x14ac:dyDescent="0.3">
      <c r="A25" s="130"/>
      <c r="B25" s="247"/>
      <c r="C25" s="245"/>
      <c r="D25" s="245"/>
      <c r="E25" s="245"/>
      <c r="F25" s="245"/>
      <c r="G25" s="245"/>
      <c r="H25" s="245"/>
      <c r="I25" s="245"/>
      <c r="J25" s="246"/>
      <c r="K25" s="130"/>
    </row>
    <row r="26" spans="1:11" ht="15" customHeight="1" x14ac:dyDescent="0.3">
      <c r="A26" s="130"/>
      <c r="B26" s="247"/>
      <c r="C26" s="245"/>
      <c r="D26" s="245"/>
      <c r="E26" s="245"/>
      <c r="F26" s="245"/>
      <c r="G26" s="245"/>
      <c r="H26" s="245"/>
      <c r="I26" s="245"/>
      <c r="J26" s="246"/>
      <c r="K26" s="130"/>
    </row>
    <row r="27" spans="1:11" ht="15" customHeight="1" x14ac:dyDescent="0.3">
      <c r="A27" s="130"/>
      <c r="B27" s="247"/>
      <c r="C27" s="245"/>
      <c r="D27" s="245"/>
      <c r="E27" s="245"/>
      <c r="F27" s="245"/>
      <c r="G27" s="245"/>
      <c r="H27" s="245"/>
      <c r="I27" s="245"/>
      <c r="J27" s="246"/>
      <c r="K27" s="130"/>
    </row>
    <row r="28" spans="1:11" ht="15" customHeight="1" x14ac:dyDescent="0.3">
      <c r="A28" s="130"/>
      <c r="B28" s="247"/>
      <c r="C28" s="245"/>
      <c r="D28" s="245"/>
      <c r="E28" s="245"/>
      <c r="F28" s="245"/>
      <c r="G28" s="245"/>
      <c r="H28" s="245"/>
      <c r="I28" s="245"/>
      <c r="J28" s="246"/>
      <c r="K28" s="130"/>
    </row>
    <row r="29" spans="1:11" ht="15" customHeight="1" x14ac:dyDescent="0.3">
      <c r="A29" s="130"/>
      <c r="B29" s="247"/>
      <c r="C29" s="245"/>
      <c r="D29" s="245"/>
      <c r="E29" s="245"/>
      <c r="F29" s="245"/>
      <c r="G29" s="245"/>
      <c r="H29" s="245"/>
      <c r="I29" s="245"/>
      <c r="J29" s="246"/>
      <c r="K29" s="130"/>
    </row>
    <row r="30" spans="1:11" ht="15" customHeight="1" x14ac:dyDescent="0.3">
      <c r="B30" s="247"/>
      <c r="C30" s="245"/>
      <c r="D30" s="245"/>
      <c r="E30" s="245"/>
      <c r="F30" s="245"/>
      <c r="G30" s="245"/>
      <c r="H30" s="245"/>
      <c r="I30" s="245"/>
      <c r="J30" s="246"/>
    </row>
    <row r="31" spans="1:11" ht="15" customHeight="1" x14ac:dyDescent="0.3">
      <c r="B31" s="87"/>
      <c r="C31" s="88"/>
      <c r="D31" s="88"/>
      <c r="E31" s="88"/>
      <c r="F31" s="88"/>
      <c r="G31" s="88"/>
      <c r="H31" s="88"/>
      <c r="I31" s="88"/>
      <c r="J31" s="89"/>
    </row>
    <row r="32" spans="1:11" ht="15" customHeight="1" x14ac:dyDescent="0.3">
      <c r="B32" s="87"/>
      <c r="C32" s="88"/>
      <c r="D32" s="88"/>
      <c r="E32" s="88"/>
      <c r="F32" s="88"/>
      <c r="G32" s="88"/>
      <c r="H32" s="88"/>
      <c r="I32" s="88"/>
      <c r="J32" s="89"/>
    </row>
    <row r="33" spans="2:10" ht="15" customHeight="1" x14ac:dyDescent="0.3">
      <c r="B33" s="87"/>
      <c r="C33" s="88"/>
      <c r="D33" s="88"/>
      <c r="E33" s="88"/>
      <c r="F33" s="88"/>
      <c r="G33" s="88"/>
      <c r="H33" s="88"/>
      <c r="I33" s="88"/>
      <c r="J33" s="89"/>
    </row>
    <row r="34" spans="2:10" ht="15" customHeight="1" x14ac:dyDescent="0.3">
      <c r="B34" s="87"/>
      <c r="C34" s="88"/>
      <c r="D34" s="88"/>
      <c r="E34" s="88"/>
      <c r="F34" s="88"/>
      <c r="G34" s="88"/>
      <c r="H34" s="88"/>
      <c r="I34" s="88"/>
      <c r="J34" s="89"/>
    </row>
    <row r="35" spans="2:10" ht="15" customHeight="1" x14ac:dyDescent="0.3">
      <c r="B35" s="87"/>
      <c r="C35" s="88"/>
      <c r="D35" s="88"/>
      <c r="E35" s="88"/>
      <c r="F35" s="88"/>
      <c r="G35" s="88"/>
      <c r="H35" s="88"/>
      <c r="I35" s="88"/>
      <c r="J35" s="89"/>
    </row>
    <row r="36" spans="2:10" ht="15" customHeight="1" x14ac:dyDescent="0.3">
      <c r="B36" s="87"/>
      <c r="C36" s="88"/>
      <c r="D36" s="88"/>
      <c r="E36" s="88"/>
      <c r="F36" s="88"/>
      <c r="G36" s="88"/>
      <c r="H36" s="88"/>
      <c r="I36" s="88"/>
      <c r="J36" s="89"/>
    </row>
    <row r="37" spans="2:10" ht="15" customHeight="1" x14ac:dyDescent="0.3">
      <c r="B37" s="87"/>
      <c r="C37" s="88"/>
      <c r="D37" s="88"/>
      <c r="E37" s="88"/>
      <c r="F37" s="88"/>
      <c r="G37" s="88"/>
      <c r="H37" s="88"/>
      <c r="I37" s="88"/>
      <c r="J37" s="89"/>
    </row>
    <row r="38" spans="2:10" ht="15" customHeight="1" x14ac:dyDescent="0.3">
      <c r="B38" s="87"/>
      <c r="C38" s="88"/>
      <c r="D38" s="88"/>
      <c r="E38" s="88"/>
      <c r="F38" s="88"/>
      <c r="G38" s="88"/>
      <c r="H38" s="88"/>
      <c r="I38" s="88"/>
      <c r="J38" s="89"/>
    </row>
    <row r="39" spans="2:10" ht="15" customHeight="1" x14ac:dyDescent="0.3">
      <c r="B39" s="87"/>
      <c r="C39" s="88"/>
      <c r="D39" s="88"/>
      <c r="E39" s="88"/>
      <c r="F39" s="88"/>
      <c r="G39" s="88"/>
      <c r="H39" s="88"/>
      <c r="I39" s="88"/>
      <c r="J39" s="89"/>
    </row>
    <row r="40" spans="2:10" ht="15" customHeight="1" x14ac:dyDescent="0.3">
      <c r="B40" s="87"/>
      <c r="C40" s="88"/>
      <c r="D40" s="88"/>
      <c r="E40" s="88"/>
      <c r="F40" s="88"/>
      <c r="G40" s="88"/>
      <c r="H40" s="88"/>
      <c r="I40" s="88"/>
      <c r="J40" s="89"/>
    </row>
    <row r="41" spans="2:10" ht="15" customHeight="1" x14ac:dyDescent="0.3">
      <c r="B41" s="87"/>
      <c r="C41" s="88"/>
      <c r="D41" s="88"/>
      <c r="E41" s="88"/>
      <c r="F41" s="88"/>
      <c r="G41" s="88"/>
      <c r="H41" s="88"/>
      <c r="I41" s="88"/>
      <c r="J41" s="89"/>
    </row>
    <row r="42" spans="2:10" ht="15" customHeight="1" x14ac:dyDescent="0.3">
      <c r="B42" s="87"/>
      <c r="C42" s="88"/>
      <c r="D42" s="88"/>
      <c r="E42" s="88"/>
      <c r="F42" s="88"/>
      <c r="G42" s="88"/>
      <c r="H42" s="88"/>
      <c r="I42" s="88"/>
      <c r="J42" s="89"/>
    </row>
    <row r="43" spans="2:10" ht="15" customHeight="1" x14ac:dyDescent="0.3">
      <c r="B43" s="87"/>
      <c r="C43" s="88"/>
      <c r="D43" s="88"/>
      <c r="E43" s="88"/>
      <c r="F43" s="88"/>
      <c r="G43" s="88"/>
      <c r="H43" s="88"/>
      <c r="I43" s="88"/>
      <c r="J43" s="89"/>
    </row>
    <row r="44" spans="2:10" ht="15" customHeight="1" x14ac:dyDescent="0.3">
      <c r="B44" s="87"/>
      <c r="C44" s="88"/>
      <c r="D44" s="88"/>
      <c r="E44" s="88"/>
      <c r="F44" s="88"/>
      <c r="G44" s="88"/>
      <c r="H44" s="88"/>
      <c r="I44" s="88"/>
      <c r="J44" s="89"/>
    </row>
    <row r="45" spans="2:10" ht="15" customHeight="1" x14ac:dyDescent="0.3">
      <c r="B45" s="87"/>
      <c r="C45" s="88"/>
      <c r="D45" s="88"/>
      <c r="E45" s="88"/>
      <c r="F45" s="88"/>
      <c r="G45" s="88"/>
      <c r="H45" s="88"/>
      <c r="I45" s="88"/>
      <c r="J45" s="89"/>
    </row>
    <row r="46" spans="2:10" ht="15" customHeight="1" x14ac:dyDescent="0.3">
      <c r="B46" s="87"/>
      <c r="C46" s="88"/>
      <c r="D46" s="88"/>
      <c r="E46" s="88"/>
      <c r="F46" s="88"/>
      <c r="G46" s="88"/>
      <c r="H46" s="88"/>
      <c r="I46" s="88"/>
      <c r="J46" s="89"/>
    </row>
    <row r="47" spans="2:10" ht="15" customHeight="1" x14ac:dyDescent="0.3">
      <c r="B47" s="87"/>
      <c r="C47" s="88"/>
      <c r="D47" s="88"/>
      <c r="E47" s="88"/>
      <c r="F47" s="88"/>
      <c r="G47" s="88"/>
      <c r="H47" s="88"/>
      <c r="I47" s="88"/>
      <c r="J47" s="89"/>
    </row>
    <row r="48" spans="2:10" ht="15" customHeight="1" x14ac:dyDescent="0.3">
      <c r="B48" s="87"/>
      <c r="C48" s="88"/>
      <c r="D48" s="88"/>
      <c r="E48" s="88"/>
      <c r="F48" s="88"/>
      <c r="G48" s="88"/>
      <c r="H48" s="88"/>
      <c r="I48" s="88"/>
      <c r="J48" s="89"/>
    </row>
    <row r="49" spans="2:10" ht="15" customHeight="1" x14ac:dyDescent="0.3">
      <c r="B49" s="87"/>
      <c r="C49" s="88"/>
      <c r="D49" s="88"/>
      <c r="E49" s="88"/>
      <c r="F49" s="88"/>
      <c r="G49" s="88"/>
      <c r="H49" s="88"/>
      <c r="I49" s="88"/>
      <c r="J49" s="89"/>
    </row>
    <row r="50" spans="2:10" ht="15" customHeight="1" x14ac:dyDescent="0.3">
      <c r="B50" s="87"/>
      <c r="C50" s="88"/>
      <c r="D50" s="88"/>
      <c r="E50" s="88"/>
      <c r="F50" s="88"/>
      <c r="G50" s="88"/>
      <c r="H50" s="88"/>
      <c r="I50" s="88"/>
      <c r="J50" s="89"/>
    </row>
    <row r="51" spans="2:10" ht="15" customHeight="1" x14ac:dyDescent="0.3">
      <c r="B51" s="87"/>
      <c r="C51" s="88"/>
      <c r="D51" s="88"/>
      <c r="E51" s="88"/>
      <c r="F51" s="88"/>
      <c r="G51" s="88"/>
      <c r="H51" s="88"/>
      <c r="I51" s="88"/>
      <c r="J51" s="89"/>
    </row>
    <row r="52" spans="2:10" ht="15" customHeight="1" x14ac:dyDescent="0.3">
      <c r="B52" s="87"/>
      <c r="C52" s="88"/>
      <c r="D52" s="88"/>
      <c r="E52" s="88"/>
      <c r="F52" s="88"/>
      <c r="G52" s="88"/>
      <c r="H52" s="88"/>
      <c r="I52" s="88"/>
      <c r="J52" s="89"/>
    </row>
    <row r="53" spans="2:10" ht="15" customHeight="1" x14ac:dyDescent="0.3">
      <c r="B53" s="87"/>
      <c r="C53" s="88"/>
      <c r="D53" s="88"/>
      <c r="E53" s="88"/>
      <c r="F53" s="88"/>
      <c r="G53" s="88"/>
      <c r="H53" s="88"/>
      <c r="I53" s="88"/>
      <c r="J53" s="89"/>
    </row>
    <row r="54" spans="2:10" ht="15" customHeight="1" thickBot="1" x14ac:dyDescent="0.35">
      <c r="B54" s="90"/>
      <c r="C54" s="91"/>
      <c r="D54" s="91"/>
      <c r="E54" s="91"/>
      <c r="F54" s="91"/>
      <c r="G54" s="91"/>
      <c r="H54" s="91"/>
      <c r="I54" s="91"/>
      <c r="J54" s="92"/>
    </row>
  </sheetData>
  <mergeCells count="2">
    <mergeCell ref="L2:L3"/>
    <mergeCell ref="B15:J30"/>
  </mergeCells>
  <hyperlinks>
    <hyperlink ref="L2" location="INDICE!A1" display="INDICE" xr:uid="{4FFF6F1A-85B4-4C57-957D-99EB17130724}"/>
    <hyperlink ref="L2:L3" location="CONTENIDO!A1" display="Contenido" xr:uid="{C4721239-72F7-40EC-9E8A-5CACDC3FC2E0}"/>
  </hyperlinks>
  <printOptions horizontalCentered="1"/>
  <pageMargins left="0.70866141732283472" right="0.70866141732283472" top="0.74803149606299213" bottom="0.74803149606299213" header="0.31496062992125984" footer="0.31496062992125984"/>
  <pageSetup scale="61" orientation="landscape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F537C-F27A-481B-A65D-4AE3D70835C3}">
  <sheetPr>
    <tabColor rgb="FFF2DAB1"/>
    <pageSetUpPr fitToPage="1"/>
  </sheetPr>
  <dimension ref="A1:Z44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9" sqref="A9:XFD9"/>
    </sheetView>
  </sheetViews>
  <sheetFormatPr baseColWidth="10" defaultColWidth="11.453125" defaultRowHeight="14.5" x14ac:dyDescent="0.35"/>
  <cols>
    <col min="1" max="1" width="18.54296875" customWidth="1"/>
    <col min="2" max="4" width="8.453125" customWidth="1"/>
    <col min="5" max="5" width="1.453125" customWidth="1"/>
    <col min="6" max="8" width="8.453125" customWidth="1"/>
    <col min="9" max="9" width="1.1796875" customWidth="1"/>
    <col min="10" max="12" width="8.453125" customWidth="1"/>
    <col min="13" max="13" width="1.81640625" customWidth="1"/>
    <col min="14" max="16" width="8.453125" customWidth="1"/>
    <col min="17" max="17" width="1.453125" customWidth="1"/>
    <col min="18" max="20" width="8.453125" customWidth="1"/>
    <col min="21" max="21" width="1.1796875" customWidth="1"/>
    <col min="22" max="24" width="8.453125" customWidth="1"/>
  </cols>
  <sheetData>
    <row r="1" spans="1:26" x14ac:dyDescent="0.35">
      <c r="A1" s="230" t="s">
        <v>405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Z1" s="36"/>
    </row>
    <row r="2" spans="1:26" ht="14.5" customHeight="1" x14ac:dyDescent="0.35">
      <c r="A2" s="230" t="s">
        <v>406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Z2" s="222" t="s">
        <v>1</v>
      </c>
    </row>
    <row r="3" spans="1:26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Z3" s="222"/>
    </row>
    <row r="4" spans="1:26" x14ac:dyDescent="0.35">
      <c r="A4" s="231" t="s">
        <v>315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Z4" s="36"/>
    </row>
    <row r="5" spans="1:26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Z5" s="36"/>
    </row>
    <row r="6" spans="1:26" x14ac:dyDescent="0.35">
      <c r="A6" s="15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Z6" s="36"/>
    </row>
    <row r="7" spans="1:26" x14ac:dyDescent="0.35">
      <c r="A7" s="234" t="s">
        <v>281</v>
      </c>
      <c r="B7" s="229" t="s">
        <v>214</v>
      </c>
      <c r="C7" s="229"/>
      <c r="D7" s="229"/>
      <c r="E7" s="16"/>
      <c r="F7" s="229" t="s">
        <v>242</v>
      </c>
      <c r="G7" s="229"/>
      <c r="H7" s="229"/>
      <c r="I7" s="16"/>
      <c r="J7" s="229" t="s">
        <v>243</v>
      </c>
      <c r="K7" s="229"/>
      <c r="L7" s="229"/>
      <c r="M7" s="16"/>
      <c r="N7" s="229" t="s">
        <v>244</v>
      </c>
      <c r="O7" s="229"/>
      <c r="P7" s="229"/>
      <c r="Q7" s="16"/>
      <c r="R7" s="229" t="s">
        <v>246</v>
      </c>
      <c r="S7" s="229"/>
      <c r="T7" s="229"/>
      <c r="U7" s="16"/>
      <c r="V7" s="229" t="s">
        <v>247</v>
      </c>
      <c r="W7" s="229"/>
      <c r="X7" s="229"/>
      <c r="Z7" s="36"/>
    </row>
    <row r="8" spans="1:26" x14ac:dyDescent="0.35">
      <c r="A8" s="234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Z8" s="36"/>
    </row>
    <row r="9" spans="1:26" x14ac:dyDescent="0.35">
      <c r="A9" s="199" t="s">
        <v>231</v>
      </c>
      <c r="B9" s="200"/>
      <c r="C9" s="200"/>
      <c r="D9" s="200"/>
      <c r="E9" s="200"/>
      <c r="F9" s="200"/>
      <c r="G9" s="200"/>
      <c r="H9" s="200"/>
      <c r="I9" s="200"/>
      <c r="J9" s="200"/>
      <c r="K9" s="200"/>
      <c r="L9" s="200"/>
      <c r="M9" s="200"/>
      <c r="N9" s="200"/>
      <c r="O9" s="200"/>
      <c r="P9" s="200"/>
      <c r="Q9" s="200"/>
      <c r="R9" s="200"/>
      <c r="S9" s="200"/>
      <c r="T9" s="200"/>
      <c r="U9" s="200"/>
      <c r="V9" s="200"/>
      <c r="W9" s="200"/>
      <c r="X9" s="200"/>
      <c r="Z9" s="107"/>
    </row>
    <row r="10" spans="1:26" s="22" customFormat="1" x14ac:dyDescent="0.35">
      <c r="A10" s="24" t="s">
        <v>214</v>
      </c>
      <c r="B10" s="101">
        <f>SUM(B11:B25)</f>
        <v>1577</v>
      </c>
      <c r="C10" s="101">
        <f t="shared" ref="C10:X10" si="0">SUM(C11:C25)</f>
        <v>745</v>
      </c>
      <c r="D10" s="101">
        <f t="shared" si="0"/>
        <v>832</v>
      </c>
      <c r="E10" s="101"/>
      <c r="F10" s="101" t="s">
        <v>276</v>
      </c>
      <c r="G10" s="101" t="s">
        <v>276</v>
      </c>
      <c r="H10" s="101" t="s">
        <v>276</v>
      </c>
      <c r="I10" s="101"/>
      <c r="J10" s="101">
        <f t="shared" si="0"/>
        <v>153</v>
      </c>
      <c r="K10" s="101">
        <f t="shared" si="0"/>
        <v>78</v>
      </c>
      <c r="L10" s="101">
        <f t="shared" si="0"/>
        <v>75</v>
      </c>
      <c r="M10" s="101"/>
      <c r="N10" s="101">
        <f t="shared" si="0"/>
        <v>592</v>
      </c>
      <c r="O10" s="101">
        <f t="shared" si="0"/>
        <v>288</v>
      </c>
      <c r="P10" s="101">
        <f t="shared" si="0"/>
        <v>304</v>
      </c>
      <c r="Q10" s="101"/>
      <c r="R10" s="101">
        <f t="shared" si="0"/>
        <v>341</v>
      </c>
      <c r="S10" s="101">
        <f t="shared" si="0"/>
        <v>158</v>
      </c>
      <c r="T10" s="101">
        <f t="shared" si="0"/>
        <v>183</v>
      </c>
      <c r="U10" s="101"/>
      <c r="V10" s="101">
        <f t="shared" si="0"/>
        <v>491</v>
      </c>
      <c r="W10" s="101">
        <f t="shared" si="0"/>
        <v>221</v>
      </c>
      <c r="X10" s="101">
        <f t="shared" si="0"/>
        <v>270</v>
      </c>
      <c r="Z10" s="107"/>
    </row>
    <row r="11" spans="1:26" x14ac:dyDescent="0.35">
      <c r="A11" s="95" t="s">
        <v>282</v>
      </c>
      <c r="B11" s="102">
        <f>+J11+N11+V11</f>
        <v>76</v>
      </c>
      <c r="C11" s="102">
        <f t="shared" ref="C11:D11" si="1">+K11+O11+W11</f>
        <v>34</v>
      </c>
      <c r="D11" s="102">
        <f t="shared" si="1"/>
        <v>42</v>
      </c>
      <c r="E11" s="102"/>
      <c r="F11" s="102" t="s">
        <v>276</v>
      </c>
      <c r="G11" s="102" t="s">
        <v>276</v>
      </c>
      <c r="H11" s="102" t="s">
        <v>276</v>
      </c>
      <c r="I11" s="102"/>
      <c r="J11" s="102">
        <v>11</v>
      </c>
      <c r="K11" s="102">
        <v>3</v>
      </c>
      <c r="L11" s="102">
        <v>8</v>
      </c>
      <c r="M11" s="102"/>
      <c r="N11" s="102">
        <v>33</v>
      </c>
      <c r="O11" s="102">
        <v>18</v>
      </c>
      <c r="P11" s="102">
        <v>15</v>
      </c>
      <c r="Q11" s="102"/>
      <c r="R11" s="102" t="s">
        <v>276</v>
      </c>
      <c r="S11" s="102" t="s">
        <v>276</v>
      </c>
      <c r="T11" s="102" t="s">
        <v>276</v>
      </c>
      <c r="U11" s="102"/>
      <c r="V11" s="102">
        <v>32</v>
      </c>
      <c r="W11" s="102">
        <v>13</v>
      </c>
      <c r="X11" s="102">
        <v>19</v>
      </c>
    </row>
    <row r="12" spans="1:26" x14ac:dyDescent="0.35">
      <c r="A12" s="95" t="s">
        <v>283</v>
      </c>
      <c r="B12" s="102">
        <f>+N12</f>
        <v>47</v>
      </c>
      <c r="C12" s="102">
        <f t="shared" ref="C12:D12" si="2">+O12</f>
        <v>24</v>
      </c>
      <c r="D12" s="102">
        <f t="shared" si="2"/>
        <v>23</v>
      </c>
      <c r="E12" s="102"/>
      <c r="F12" s="102" t="s">
        <v>276</v>
      </c>
      <c r="G12" s="102" t="s">
        <v>276</v>
      </c>
      <c r="H12" s="102" t="s">
        <v>276</v>
      </c>
      <c r="I12" s="102"/>
      <c r="J12" s="102" t="s">
        <v>276</v>
      </c>
      <c r="K12" s="102" t="s">
        <v>276</v>
      </c>
      <c r="L12" s="102" t="s">
        <v>276</v>
      </c>
      <c r="M12" s="102"/>
      <c r="N12" s="102">
        <v>47</v>
      </c>
      <c r="O12" s="102">
        <v>24</v>
      </c>
      <c r="P12" s="102">
        <v>23</v>
      </c>
      <c r="Q12" s="102"/>
      <c r="R12" s="102" t="s">
        <v>276</v>
      </c>
      <c r="S12" s="102" t="s">
        <v>276</v>
      </c>
      <c r="T12" s="102" t="s">
        <v>276</v>
      </c>
      <c r="U12" s="102"/>
      <c r="V12" s="102" t="s">
        <v>276</v>
      </c>
      <c r="W12" s="102" t="s">
        <v>276</v>
      </c>
      <c r="X12" s="102" t="s">
        <v>276</v>
      </c>
    </row>
    <row r="13" spans="1:26" x14ac:dyDescent="0.35">
      <c r="A13" s="95" t="s">
        <v>284</v>
      </c>
      <c r="B13" s="102">
        <f>+N13+R13</f>
        <v>50</v>
      </c>
      <c r="C13" s="102">
        <f t="shared" ref="C13:D13" si="3">+O13+S13</f>
        <v>23</v>
      </c>
      <c r="D13" s="102">
        <f t="shared" si="3"/>
        <v>27</v>
      </c>
      <c r="E13" s="102"/>
      <c r="F13" s="102" t="s">
        <v>276</v>
      </c>
      <c r="G13" s="102" t="s">
        <v>276</v>
      </c>
      <c r="H13" s="102" t="s">
        <v>276</v>
      </c>
      <c r="I13" s="102"/>
      <c r="J13" s="102" t="s">
        <v>276</v>
      </c>
      <c r="K13" s="102" t="s">
        <v>276</v>
      </c>
      <c r="L13" s="102" t="s">
        <v>276</v>
      </c>
      <c r="M13" s="102"/>
      <c r="N13" s="102">
        <v>31</v>
      </c>
      <c r="O13" s="102">
        <v>12</v>
      </c>
      <c r="P13" s="102">
        <v>19</v>
      </c>
      <c r="Q13" s="102"/>
      <c r="R13" s="102">
        <v>19</v>
      </c>
      <c r="S13" s="102">
        <v>11</v>
      </c>
      <c r="T13" s="102">
        <v>8</v>
      </c>
      <c r="U13" s="102"/>
      <c r="V13" s="102" t="s">
        <v>276</v>
      </c>
      <c r="W13" s="102" t="s">
        <v>276</v>
      </c>
      <c r="X13" s="102" t="s">
        <v>276</v>
      </c>
    </row>
    <row r="14" spans="1:26" x14ac:dyDescent="0.35">
      <c r="A14" s="95" t="s">
        <v>285</v>
      </c>
      <c r="B14" s="102">
        <f>+J14+N14+R14+V14</f>
        <v>742</v>
      </c>
      <c r="C14" s="102">
        <f t="shared" ref="C14:D14" si="4">+K14+O14+S14+W14</f>
        <v>364</v>
      </c>
      <c r="D14" s="102">
        <f t="shared" si="4"/>
        <v>378</v>
      </c>
      <c r="E14" s="102"/>
      <c r="F14" s="102" t="s">
        <v>276</v>
      </c>
      <c r="G14" s="102" t="s">
        <v>276</v>
      </c>
      <c r="H14" s="102" t="s">
        <v>276</v>
      </c>
      <c r="I14" s="102"/>
      <c r="J14" s="102">
        <v>85</v>
      </c>
      <c r="K14" s="102">
        <v>47</v>
      </c>
      <c r="L14" s="102">
        <v>38</v>
      </c>
      <c r="M14" s="102"/>
      <c r="N14" s="102">
        <v>227</v>
      </c>
      <c r="O14" s="102">
        <v>108</v>
      </c>
      <c r="P14" s="102">
        <v>119</v>
      </c>
      <c r="Q14" s="102"/>
      <c r="R14" s="102">
        <v>222</v>
      </c>
      <c r="S14" s="102">
        <v>104</v>
      </c>
      <c r="T14" s="102">
        <v>118</v>
      </c>
      <c r="U14" s="102"/>
      <c r="V14" s="102">
        <v>208</v>
      </c>
      <c r="W14" s="102">
        <v>105</v>
      </c>
      <c r="X14" s="102">
        <v>103</v>
      </c>
    </row>
    <row r="15" spans="1:26" x14ac:dyDescent="0.35">
      <c r="A15" s="95" t="s">
        <v>289</v>
      </c>
      <c r="B15" s="102">
        <f>+J15+N15+R15+V15</f>
        <v>330</v>
      </c>
      <c r="C15" s="102">
        <f t="shared" ref="C15:D15" si="5">+K15+O15+S15+W15</f>
        <v>154</v>
      </c>
      <c r="D15" s="102">
        <f t="shared" si="5"/>
        <v>176</v>
      </c>
      <c r="E15" s="102"/>
      <c r="F15" s="102" t="s">
        <v>276</v>
      </c>
      <c r="G15" s="102" t="s">
        <v>276</v>
      </c>
      <c r="H15" s="102" t="s">
        <v>276</v>
      </c>
      <c r="I15" s="102"/>
      <c r="J15" s="102">
        <v>42</v>
      </c>
      <c r="K15" s="102">
        <v>21</v>
      </c>
      <c r="L15" s="102">
        <v>21</v>
      </c>
      <c r="M15" s="102"/>
      <c r="N15" s="102">
        <v>115</v>
      </c>
      <c r="O15" s="102">
        <v>58</v>
      </c>
      <c r="P15" s="102">
        <v>57</v>
      </c>
      <c r="Q15" s="102"/>
      <c r="R15" s="102">
        <v>59</v>
      </c>
      <c r="S15" s="102">
        <v>27</v>
      </c>
      <c r="T15" s="102">
        <v>32</v>
      </c>
      <c r="U15" s="102"/>
      <c r="V15" s="102">
        <v>114</v>
      </c>
      <c r="W15" s="102">
        <v>48</v>
      </c>
      <c r="X15" s="102">
        <v>66</v>
      </c>
    </row>
    <row r="16" spans="1:26" x14ac:dyDescent="0.35">
      <c r="A16" s="95" t="s">
        <v>290</v>
      </c>
      <c r="B16" s="102">
        <f>+N16+V16</f>
        <v>34</v>
      </c>
      <c r="C16" s="102">
        <f t="shared" ref="C16:D16" si="6">+O16+W16</f>
        <v>22</v>
      </c>
      <c r="D16" s="102">
        <f t="shared" si="6"/>
        <v>12</v>
      </c>
      <c r="E16" s="102"/>
      <c r="F16" s="102" t="s">
        <v>276</v>
      </c>
      <c r="G16" s="102" t="s">
        <v>276</v>
      </c>
      <c r="H16" s="102" t="s">
        <v>276</v>
      </c>
      <c r="I16" s="102"/>
      <c r="J16" s="102" t="s">
        <v>276</v>
      </c>
      <c r="K16" s="102" t="s">
        <v>276</v>
      </c>
      <c r="L16" s="102" t="s">
        <v>276</v>
      </c>
      <c r="M16" s="102"/>
      <c r="N16" s="102">
        <v>14</v>
      </c>
      <c r="O16" s="102">
        <v>10</v>
      </c>
      <c r="P16" s="102">
        <v>4</v>
      </c>
      <c r="Q16" s="102"/>
      <c r="R16" s="102" t="s">
        <v>276</v>
      </c>
      <c r="S16" s="102" t="s">
        <v>276</v>
      </c>
      <c r="T16" s="102" t="s">
        <v>276</v>
      </c>
      <c r="U16" s="102"/>
      <c r="V16" s="102">
        <v>20</v>
      </c>
      <c r="W16" s="102">
        <v>12</v>
      </c>
      <c r="X16" s="102">
        <v>8</v>
      </c>
    </row>
    <row r="17" spans="1:24" x14ac:dyDescent="0.35">
      <c r="A17" s="95" t="s">
        <v>291</v>
      </c>
      <c r="B17" s="102">
        <f>+J17+N17+R17+V17</f>
        <v>99</v>
      </c>
      <c r="C17" s="102">
        <f t="shared" ref="C17:D17" si="7">+K17+O17+S17+W17</f>
        <v>47</v>
      </c>
      <c r="D17" s="102">
        <f t="shared" si="7"/>
        <v>52</v>
      </c>
      <c r="E17" s="102"/>
      <c r="F17" s="102" t="s">
        <v>276</v>
      </c>
      <c r="G17" s="102" t="s">
        <v>276</v>
      </c>
      <c r="H17" s="102" t="s">
        <v>276</v>
      </c>
      <c r="I17" s="102"/>
      <c r="J17" s="102">
        <v>12</v>
      </c>
      <c r="K17" s="102">
        <v>6</v>
      </c>
      <c r="L17" s="102">
        <v>6</v>
      </c>
      <c r="M17" s="102"/>
      <c r="N17" s="102">
        <v>17</v>
      </c>
      <c r="O17" s="102">
        <v>11</v>
      </c>
      <c r="P17" s="102">
        <v>6</v>
      </c>
      <c r="Q17" s="102"/>
      <c r="R17" s="102">
        <v>34</v>
      </c>
      <c r="S17" s="102">
        <v>14</v>
      </c>
      <c r="T17" s="102">
        <v>20</v>
      </c>
      <c r="U17" s="102"/>
      <c r="V17" s="102">
        <v>36</v>
      </c>
      <c r="W17" s="102">
        <v>16</v>
      </c>
      <c r="X17" s="102">
        <v>20</v>
      </c>
    </row>
    <row r="18" spans="1:24" x14ac:dyDescent="0.35">
      <c r="A18" s="95" t="s">
        <v>292</v>
      </c>
      <c r="B18" s="102">
        <f>+N18</f>
        <v>11</v>
      </c>
      <c r="C18" s="102">
        <f t="shared" ref="C18:D18" si="8">+O18</f>
        <v>5</v>
      </c>
      <c r="D18" s="102">
        <f t="shared" si="8"/>
        <v>6</v>
      </c>
      <c r="E18" s="102"/>
      <c r="F18" s="102" t="s">
        <v>276</v>
      </c>
      <c r="G18" s="102" t="s">
        <v>276</v>
      </c>
      <c r="H18" s="102" t="s">
        <v>276</v>
      </c>
      <c r="I18" s="102"/>
      <c r="J18" s="102" t="s">
        <v>276</v>
      </c>
      <c r="K18" s="102" t="s">
        <v>276</v>
      </c>
      <c r="L18" s="102" t="s">
        <v>276</v>
      </c>
      <c r="M18" s="102"/>
      <c r="N18" s="102">
        <v>11</v>
      </c>
      <c r="O18" s="102">
        <v>5</v>
      </c>
      <c r="P18" s="102">
        <v>6</v>
      </c>
      <c r="Q18" s="102"/>
      <c r="R18" s="102" t="s">
        <v>276</v>
      </c>
      <c r="S18" s="102" t="s">
        <v>276</v>
      </c>
      <c r="T18" s="102" t="s">
        <v>276</v>
      </c>
      <c r="U18" s="102"/>
      <c r="V18" s="102" t="s">
        <v>276</v>
      </c>
      <c r="W18" s="102" t="s">
        <v>276</v>
      </c>
      <c r="X18" s="102" t="s">
        <v>276</v>
      </c>
    </row>
    <row r="19" spans="1:24" x14ac:dyDescent="0.35">
      <c r="A19" s="122" t="s">
        <v>293</v>
      </c>
      <c r="B19" s="102">
        <f>+N19</f>
        <v>13</v>
      </c>
      <c r="C19" s="102">
        <f t="shared" ref="C19:D19" si="9">+O19</f>
        <v>4</v>
      </c>
      <c r="D19" s="102">
        <f t="shared" si="9"/>
        <v>9</v>
      </c>
      <c r="E19" s="102"/>
      <c r="F19" s="102" t="s">
        <v>276</v>
      </c>
      <c r="G19" s="102" t="s">
        <v>276</v>
      </c>
      <c r="H19" s="102" t="s">
        <v>276</v>
      </c>
      <c r="I19" s="102"/>
      <c r="J19" s="102" t="s">
        <v>276</v>
      </c>
      <c r="K19" s="102" t="s">
        <v>276</v>
      </c>
      <c r="L19" s="102" t="s">
        <v>276</v>
      </c>
      <c r="M19" s="102"/>
      <c r="N19" s="102">
        <v>13</v>
      </c>
      <c r="O19" s="102">
        <v>4</v>
      </c>
      <c r="P19" s="102">
        <v>9</v>
      </c>
      <c r="Q19" s="102"/>
      <c r="R19" s="102" t="s">
        <v>276</v>
      </c>
      <c r="S19" s="102" t="s">
        <v>276</v>
      </c>
      <c r="T19" s="102" t="s">
        <v>276</v>
      </c>
      <c r="U19" s="102"/>
      <c r="V19" s="102" t="s">
        <v>276</v>
      </c>
      <c r="W19" s="102" t="s">
        <v>276</v>
      </c>
      <c r="X19" s="102" t="s">
        <v>276</v>
      </c>
    </row>
    <row r="20" spans="1:24" x14ac:dyDescent="0.35">
      <c r="A20" s="95" t="s">
        <v>294</v>
      </c>
      <c r="B20" s="102">
        <f>+J20+N20+R20+V20</f>
        <v>58</v>
      </c>
      <c r="C20" s="102">
        <f t="shared" ref="C20:D20" si="10">+K20+O20+S20+W20</f>
        <v>15</v>
      </c>
      <c r="D20" s="102">
        <f t="shared" si="10"/>
        <v>43</v>
      </c>
      <c r="E20" s="102"/>
      <c r="F20" s="102" t="s">
        <v>276</v>
      </c>
      <c r="G20" s="102" t="s">
        <v>276</v>
      </c>
      <c r="H20" s="102" t="s">
        <v>276</v>
      </c>
      <c r="I20" s="102"/>
      <c r="J20" s="102">
        <v>3</v>
      </c>
      <c r="K20" s="102">
        <v>1</v>
      </c>
      <c r="L20" s="102">
        <v>2</v>
      </c>
      <c r="M20" s="102"/>
      <c r="N20" s="102">
        <v>16</v>
      </c>
      <c r="O20" s="102">
        <v>4</v>
      </c>
      <c r="P20" s="102">
        <v>12</v>
      </c>
      <c r="Q20" s="102"/>
      <c r="R20" s="102">
        <v>7</v>
      </c>
      <c r="S20" s="102">
        <v>2</v>
      </c>
      <c r="T20" s="102">
        <v>5</v>
      </c>
      <c r="U20" s="102"/>
      <c r="V20" s="102">
        <v>32</v>
      </c>
      <c r="W20" s="102">
        <v>8</v>
      </c>
      <c r="X20" s="102">
        <v>24</v>
      </c>
    </row>
    <row r="21" spans="1:24" x14ac:dyDescent="0.35">
      <c r="A21" s="95" t="s">
        <v>295</v>
      </c>
      <c r="B21" s="102">
        <f>+N21+V21</f>
        <v>65</v>
      </c>
      <c r="C21" s="102">
        <f t="shared" ref="C21:D21" si="11">+O21+W21</f>
        <v>27</v>
      </c>
      <c r="D21" s="102">
        <f t="shared" si="11"/>
        <v>38</v>
      </c>
      <c r="E21" s="102"/>
      <c r="F21" s="102" t="s">
        <v>276</v>
      </c>
      <c r="G21" s="102" t="s">
        <v>276</v>
      </c>
      <c r="H21" s="102" t="s">
        <v>276</v>
      </c>
      <c r="I21" s="102"/>
      <c r="J21" s="102" t="s">
        <v>276</v>
      </c>
      <c r="K21" s="102" t="s">
        <v>276</v>
      </c>
      <c r="L21" s="102" t="s">
        <v>276</v>
      </c>
      <c r="M21" s="102"/>
      <c r="N21" s="102">
        <v>28</v>
      </c>
      <c r="O21" s="102">
        <v>10</v>
      </c>
      <c r="P21" s="102">
        <v>18</v>
      </c>
      <c r="Q21" s="102"/>
      <c r="R21" s="102" t="s">
        <v>276</v>
      </c>
      <c r="S21" s="102" t="s">
        <v>276</v>
      </c>
      <c r="T21" s="102" t="s">
        <v>276</v>
      </c>
      <c r="U21" s="102"/>
      <c r="V21" s="102">
        <v>37</v>
      </c>
      <c r="W21" s="102">
        <v>17</v>
      </c>
      <c r="X21" s="102">
        <v>20</v>
      </c>
    </row>
    <row r="22" spans="1:24" x14ac:dyDescent="0.35">
      <c r="A22" s="95" t="s">
        <v>297</v>
      </c>
      <c r="B22" s="102">
        <f>+N22+V22</f>
        <v>22</v>
      </c>
      <c r="C22" s="102">
        <f t="shared" ref="C22:D22" si="12">+O22+W22</f>
        <v>7</v>
      </c>
      <c r="D22" s="102">
        <f t="shared" si="12"/>
        <v>15</v>
      </c>
      <c r="E22" s="102"/>
      <c r="F22" s="102" t="s">
        <v>276</v>
      </c>
      <c r="G22" s="102" t="s">
        <v>276</v>
      </c>
      <c r="H22" s="102" t="s">
        <v>276</v>
      </c>
      <c r="I22" s="102"/>
      <c r="J22" s="102" t="s">
        <v>276</v>
      </c>
      <c r="K22" s="102" t="s">
        <v>276</v>
      </c>
      <c r="L22" s="102" t="s">
        <v>276</v>
      </c>
      <c r="M22" s="102"/>
      <c r="N22" s="102">
        <v>10</v>
      </c>
      <c r="O22" s="102">
        <v>5</v>
      </c>
      <c r="P22" s="102">
        <v>5</v>
      </c>
      <c r="Q22" s="102"/>
      <c r="R22" s="102" t="s">
        <v>276</v>
      </c>
      <c r="S22" s="102" t="s">
        <v>276</v>
      </c>
      <c r="T22" s="102" t="s">
        <v>276</v>
      </c>
      <c r="U22" s="102"/>
      <c r="V22" s="102">
        <v>12</v>
      </c>
      <c r="W22" s="102">
        <v>2</v>
      </c>
      <c r="X22" s="102">
        <v>10</v>
      </c>
    </row>
    <row r="23" spans="1:24" x14ac:dyDescent="0.35">
      <c r="A23" s="95" t="s">
        <v>301</v>
      </c>
      <c r="B23" s="102">
        <f>+N23</f>
        <v>10</v>
      </c>
      <c r="C23" s="102">
        <f t="shared" ref="C23:E24" si="13">+O23</f>
        <v>6</v>
      </c>
      <c r="D23" s="102">
        <f t="shared" si="13"/>
        <v>4</v>
      </c>
      <c r="E23" s="102">
        <f t="shared" si="13"/>
        <v>0</v>
      </c>
      <c r="F23" s="102" t="s">
        <v>276</v>
      </c>
      <c r="G23" s="102" t="s">
        <v>276</v>
      </c>
      <c r="H23" s="102" t="s">
        <v>276</v>
      </c>
      <c r="I23" s="102"/>
      <c r="J23" s="102" t="s">
        <v>276</v>
      </c>
      <c r="K23" s="102" t="s">
        <v>276</v>
      </c>
      <c r="L23" s="102" t="s">
        <v>276</v>
      </c>
      <c r="M23" s="102"/>
      <c r="N23" s="102">
        <v>10</v>
      </c>
      <c r="O23" s="102">
        <v>6</v>
      </c>
      <c r="P23" s="102">
        <v>4</v>
      </c>
      <c r="Q23" s="102"/>
      <c r="R23" s="102" t="s">
        <v>276</v>
      </c>
      <c r="S23" s="102" t="s">
        <v>276</v>
      </c>
      <c r="T23" s="102" t="s">
        <v>276</v>
      </c>
      <c r="U23" s="102"/>
      <c r="V23" s="102" t="s">
        <v>276</v>
      </c>
      <c r="W23" s="102" t="s">
        <v>276</v>
      </c>
      <c r="X23" s="102" t="s">
        <v>276</v>
      </c>
    </row>
    <row r="24" spans="1:24" x14ac:dyDescent="0.35">
      <c r="A24" s="95" t="s">
        <v>304</v>
      </c>
      <c r="B24" s="102">
        <f>+N24</f>
        <v>4</v>
      </c>
      <c r="C24" s="102">
        <f t="shared" si="13"/>
        <v>2</v>
      </c>
      <c r="D24" s="102">
        <f t="shared" si="13"/>
        <v>2</v>
      </c>
      <c r="E24" s="102"/>
      <c r="F24" s="102" t="s">
        <v>276</v>
      </c>
      <c r="G24" s="102" t="s">
        <v>276</v>
      </c>
      <c r="H24" s="102" t="s">
        <v>276</v>
      </c>
      <c r="I24" s="102"/>
      <c r="J24" s="102" t="s">
        <v>276</v>
      </c>
      <c r="K24" s="102" t="s">
        <v>276</v>
      </c>
      <c r="L24" s="102" t="s">
        <v>276</v>
      </c>
      <c r="M24" s="102"/>
      <c r="N24" s="102">
        <v>4</v>
      </c>
      <c r="O24" s="102">
        <v>2</v>
      </c>
      <c r="P24" s="102">
        <v>2</v>
      </c>
      <c r="Q24" s="102"/>
      <c r="R24" s="102" t="s">
        <v>276</v>
      </c>
      <c r="S24" s="102" t="s">
        <v>276</v>
      </c>
      <c r="T24" s="102" t="s">
        <v>276</v>
      </c>
      <c r="U24" s="102"/>
      <c r="V24" s="102" t="s">
        <v>276</v>
      </c>
      <c r="W24" s="102" t="s">
        <v>276</v>
      </c>
      <c r="X24" s="102" t="s">
        <v>276</v>
      </c>
    </row>
    <row r="25" spans="1:24" x14ac:dyDescent="0.35">
      <c r="A25" s="95" t="s">
        <v>306</v>
      </c>
      <c r="B25" s="102">
        <f>+N25</f>
        <v>16</v>
      </c>
      <c r="C25" s="102">
        <f t="shared" ref="C25:D25" si="14">+O25</f>
        <v>11</v>
      </c>
      <c r="D25" s="102">
        <f t="shared" si="14"/>
        <v>5</v>
      </c>
      <c r="E25" s="102"/>
      <c r="F25" s="102" t="s">
        <v>276</v>
      </c>
      <c r="G25" s="102" t="s">
        <v>276</v>
      </c>
      <c r="H25" s="102" t="s">
        <v>276</v>
      </c>
      <c r="I25" s="102"/>
      <c r="J25" s="102" t="s">
        <v>276</v>
      </c>
      <c r="K25" s="102" t="s">
        <v>276</v>
      </c>
      <c r="L25" s="102" t="s">
        <v>276</v>
      </c>
      <c r="M25" s="102"/>
      <c r="N25" s="102">
        <v>16</v>
      </c>
      <c r="O25" s="102">
        <v>11</v>
      </c>
      <c r="P25" s="102">
        <v>5</v>
      </c>
      <c r="Q25" s="102"/>
      <c r="R25" s="102" t="s">
        <v>276</v>
      </c>
      <c r="S25" s="102" t="s">
        <v>276</v>
      </c>
      <c r="T25" s="102" t="s">
        <v>276</v>
      </c>
      <c r="U25" s="102"/>
      <c r="V25" s="102" t="s">
        <v>276</v>
      </c>
      <c r="W25" s="102" t="s">
        <v>276</v>
      </c>
      <c r="X25" s="102" t="s">
        <v>276</v>
      </c>
    </row>
    <row r="26" spans="1:24" x14ac:dyDescent="0.35"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</row>
    <row r="27" spans="1:24" x14ac:dyDescent="0.35">
      <c r="A27" s="199" t="s">
        <v>237</v>
      </c>
      <c r="B27" s="198"/>
      <c r="C27" s="198"/>
      <c r="D27" s="198"/>
      <c r="E27" s="198"/>
      <c r="F27" s="198"/>
      <c r="G27" s="198"/>
      <c r="H27" s="198"/>
      <c r="I27" s="198"/>
      <c r="J27" s="198"/>
      <c r="K27" s="198"/>
      <c r="L27" s="198"/>
      <c r="M27" s="198"/>
      <c r="N27" s="198"/>
      <c r="O27" s="198"/>
      <c r="P27" s="198"/>
      <c r="Q27" s="198"/>
      <c r="R27" s="198"/>
      <c r="S27" s="198"/>
      <c r="T27" s="198"/>
      <c r="U27" s="198"/>
      <c r="V27" s="198"/>
      <c r="W27" s="198"/>
      <c r="X27" s="198"/>
    </row>
    <row r="28" spans="1:24" s="22" customFormat="1" x14ac:dyDescent="0.35">
      <c r="A28" s="24" t="s">
        <v>214</v>
      </c>
      <c r="B28" s="75">
        <v>79.888551165146922</v>
      </c>
      <c r="C28" s="75">
        <v>76.410256410256409</v>
      </c>
      <c r="D28" s="75">
        <v>83.283283283283282</v>
      </c>
      <c r="E28" s="75"/>
      <c r="F28" s="134" t="s">
        <v>276</v>
      </c>
      <c r="G28" s="134" t="s">
        <v>276</v>
      </c>
      <c r="H28" s="134" t="s">
        <v>276</v>
      </c>
      <c r="I28" s="75"/>
      <c r="J28" s="75">
        <v>75.369458128078819</v>
      </c>
      <c r="K28" s="75">
        <v>72.89719626168224</v>
      </c>
      <c r="L28" s="75">
        <v>78.125</v>
      </c>
      <c r="M28" s="75"/>
      <c r="N28" s="75">
        <v>73.907615480649184</v>
      </c>
      <c r="O28" s="75">
        <v>68.246445497630333</v>
      </c>
      <c r="P28" s="75">
        <v>80.211081794195252</v>
      </c>
      <c r="Q28" s="75"/>
      <c r="R28" s="75">
        <v>79.302325581395351</v>
      </c>
      <c r="S28" s="75">
        <v>78.606965174129357</v>
      </c>
      <c r="T28" s="75">
        <v>79.91266375545851</v>
      </c>
      <c r="U28" s="75"/>
      <c r="V28" s="75">
        <v>90.925925925925924</v>
      </c>
      <c r="W28" s="75">
        <v>90.204081632653072</v>
      </c>
      <c r="X28" s="75">
        <v>91.525423728813564</v>
      </c>
    </row>
    <row r="29" spans="1:24" x14ac:dyDescent="0.35">
      <c r="A29" s="95" t="s">
        <v>282</v>
      </c>
      <c r="B29" s="63">
        <v>87.356321839080465</v>
      </c>
      <c r="C29" s="63">
        <v>82.926829268292678</v>
      </c>
      <c r="D29" s="63">
        <v>91.304347826086953</v>
      </c>
      <c r="E29" s="63"/>
      <c r="F29" s="65" t="s">
        <v>276</v>
      </c>
      <c r="G29" s="65" t="s">
        <v>276</v>
      </c>
      <c r="H29" s="65" t="s">
        <v>276</v>
      </c>
      <c r="I29" s="63"/>
      <c r="J29" s="63">
        <v>78.571428571428569</v>
      </c>
      <c r="K29" s="63">
        <v>60</v>
      </c>
      <c r="L29" s="63">
        <v>88.888888888888886</v>
      </c>
      <c r="M29" s="63"/>
      <c r="N29" s="63">
        <v>97.058823529411768</v>
      </c>
      <c r="O29" s="63">
        <v>94.73684210526315</v>
      </c>
      <c r="P29" s="63">
        <v>100</v>
      </c>
      <c r="Q29" s="63"/>
      <c r="R29" s="65" t="s">
        <v>276</v>
      </c>
      <c r="S29" s="65" t="s">
        <v>276</v>
      </c>
      <c r="T29" s="65" t="s">
        <v>276</v>
      </c>
      <c r="U29" s="63"/>
      <c r="V29" s="63">
        <v>82.051282051282044</v>
      </c>
      <c r="W29" s="63">
        <v>76.470588235294116</v>
      </c>
      <c r="X29" s="63">
        <v>86.36363636363636</v>
      </c>
    </row>
    <row r="30" spans="1:24" x14ac:dyDescent="0.35">
      <c r="A30" s="95" t="s">
        <v>283</v>
      </c>
      <c r="B30" s="63">
        <v>79.66101694915254</v>
      </c>
      <c r="C30" s="63">
        <v>77.41935483870968</v>
      </c>
      <c r="D30" s="63">
        <v>82.142857142857139</v>
      </c>
      <c r="E30" s="63"/>
      <c r="F30" s="65" t="s">
        <v>276</v>
      </c>
      <c r="G30" s="65" t="s">
        <v>276</v>
      </c>
      <c r="H30" s="65" t="s">
        <v>276</v>
      </c>
      <c r="I30" s="63"/>
      <c r="J30" s="65" t="s">
        <v>276</v>
      </c>
      <c r="K30" s="65" t="s">
        <v>276</v>
      </c>
      <c r="L30" s="65" t="s">
        <v>276</v>
      </c>
      <c r="M30" s="63"/>
      <c r="N30" s="63">
        <v>79.66101694915254</v>
      </c>
      <c r="O30" s="63">
        <v>77.41935483870968</v>
      </c>
      <c r="P30" s="63">
        <v>82.142857142857139</v>
      </c>
      <c r="Q30" s="63"/>
      <c r="R30" s="65" t="s">
        <v>276</v>
      </c>
      <c r="S30" s="65" t="s">
        <v>276</v>
      </c>
      <c r="T30" s="65" t="s">
        <v>276</v>
      </c>
      <c r="U30" s="63"/>
      <c r="V30" s="65" t="s">
        <v>276</v>
      </c>
      <c r="W30" s="65" t="s">
        <v>276</v>
      </c>
      <c r="X30" s="65" t="s">
        <v>276</v>
      </c>
    </row>
    <row r="31" spans="1:24" x14ac:dyDescent="0.35">
      <c r="A31" s="95" t="s">
        <v>284</v>
      </c>
      <c r="B31" s="63">
        <v>66.666666666666657</v>
      </c>
      <c r="C31" s="63">
        <v>58.974358974358978</v>
      </c>
      <c r="D31" s="63">
        <v>75</v>
      </c>
      <c r="E31" s="63"/>
      <c r="F31" s="65" t="s">
        <v>276</v>
      </c>
      <c r="G31" s="65" t="s">
        <v>276</v>
      </c>
      <c r="H31" s="65" t="s">
        <v>276</v>
      </c>
      <c r="I31" s="63"/>
      <c r="J31" s="65" t="s">
        <v>276</v>
      </c>
      <c r="K31" s="65" t="s">
        <v>276</v>
      </c>
      <c r="L31" s="65" t="s">
        <v>276</v>
      </c>
      <c r="M31" s="63"/>
      <c r="N31" s="63">
        <v>55.357142857142861</v>
      </c>
      <c r="O31" s="63">
        <v>42.857142857142854</v>
      </c>
      <c r="P31" s="63">
        <v>67.857142857142861</v>
      </c>
      <c r="Q31" s="63"/>
      <c r="R31" s="63">
        <v>100</v>
      </c>
      <c r="S31" s="63">
        <v>100</v>
      </c>
      <c r="T31" s="63">
        <v>100</v>
      </c>
      <c r="U31" s="63"/>
      <c r="V31" s="65" t="s">
        <v>276</v>
      </c>
      <c r="W31" s="65" t="s">
        <v>276</v>
      </c>
      <c r="X31" s="65" t="s">
        <v>276</v>
      </c>
    </row>
    <row r="32" spans="1:24" x14ac:dyDescent="0.35">
      <c r="A32" s="95" t="s">
        <v>285</v>
      </c>
      <c r="B32" s="63">
        <v>82.8125</v>
      </c>
      <c r="C32" s="63">
        <v>79.649890590809619</v>
      </c>
      <c r="D32" s="63">
        <v>86.104783599088847</v>
      </c>
      <c r="E32" s="63"/>
      <c r="F32" s="65" t="s">
        <v>276</v>
      </c>
      <c r="G32" s="65" t="s">
        <v>276</v>
      </c>
      <c r="H32" s="65" t="s">
        <v>276</v>
      </c>
      <c r="I32" s="63"/>
      <c r="J32" s="63">
        <v>75.221238938053091</v>
      </c>
      <c r="K32" s="63">
        <v>75.806451612903231</v>
      </c>
      <c r="L32" s="63">
        <v>74.509803921568633</v>
      </c>
      <c r="M32" s="63"/>
      <c r="N32" s="63">
        <v>73.941368078175898</v>
      </c>
      <c r="O32" s="63">
        <v>65.853658536585371</v>
      </c>
      <c r="P32" s="63">
        <v>83.216783216783213</v>
      </c>
      <c r="Q32" s="63"/>
      <c r="R32" s="63">
        <v>85.384615384615387</v>
      </c>
      <c r="S32" s="63">
        <v>84.552845528455293</v>
      </c>
      <c r="T32" s="63">
        <v>86.131386861313857</v>
      </c>
      <c r="U32" s="63"/>
      <c r="V32" s="63">
        <v>96.296296296296291</v>
      </c>
      <c r="W32" s="63">
        <v>97.222222222222214</v>
      </c>
      <c r="X32" s="63">
        <v>95.370370370370367</v>
      </c>
    </row>
    <row r="33" spans="1:24" x14ac:dyDescent="0.35">
      <c r="A33" s="95" t="s">
        <v>289</v>
      </c>
      <c r="B33" s="63">
        <v>88</v>
      </c>
      <c r="C33" s="63">
        <v>85.555555555555557</v>
      </c>
      <c r="D33" s="63">
        <v>90.256410256410263</v>
      </c>
      <c r="E33" s="63"/>
      <c r="F33" s="65" t="s">
        <v>276</v>
      </c>
      <c r="G33" s="65" t="s">
        <v>276</v>
      </c>
      <c r="H33" s="65" t="s">
        <v>276</v>
      </c>
      <c r="I33" s="63"/>
      <c r="J33" s="63">
        <v>89.361702127659569</v>
      </c>
      <c r="K33" s="63">
        <v>80.769230769230774</v>
      </c>
      <c r="L33" s="63">
        <v>100</v>
      </c>
      <c r="M33" s="63"/>
      <c r="N33" s="63">
        <v>80.419580419580413</v>
      </c>
      <c r="O33" s="63">
        <v>79.452054794520549</v>
      </c>
      <c r="P33" s="63">
        <v>81.428571428571431</v>
      </c>
      <c r="Q33" s="63"/>
      <c r="R33" s="63">
        <v>84.285714285714292</v>
      </c>
      <c r="S33" s="63">
        <v>81.818181818181827</v>
      </c>
      <c r="T33" s="63">
        <v>86.486486486486484</v>
      </c>
      <c r="U33" s="63"/>
      <c r="V33" s="63">
        <v>99.130434782608702</v>
      </c>
      <c r="W33" s="63">
        <v>100</v>
      </c>
      <c r="X33" s="63">
        <v>98.507462686567166</v>
      </c>
    </row>
    <row r="34" spans="1:24" x14ac:dyDescent="0.35">
      <c r="A34" s="95" t="s">
        <v>290</v>
      </c>
      <c r="B34" s="63">
        <v>100</v>
      </c>
      <c r="C34" s="63">
        <v>100</v>
      </c>
      <c r="D34" s="63">
        <v>100</v>
      </c>
      <c r="E34" s="63"/>
      <c r="F34" s="65" t="s">
        <v>276</v>
      </c>
      <c r="G34" s="65" t="s">
        <v>276</v>
      </c>
      <c r="H34" s="65" t="s">
        <v>276</v>
      </c>
      <c r="I34" s="63"/>
      <c r="J34" s="65" t="s">
        <v>276</v>
      </c>
      <c r="K34" s="65" t="s">
        <v>276</v>
      </c>
      <c r="L34" s="65" t="s">
        <v>276</v>
      </c>
      <c r="M34" s="63"/>
      <c r="N34" s="63">
        <v>100</v>
      </c>
      <c r="O34" s="63">
        <v>100</v>
      </c>
      <c r="P34" s="63">
        <v>100</v>
      </c>
      <c r="Q34" s="63"/>
      <c r="R34" s="65" t="s">
        <v>276</v>
      </c>
      <c r="S34" s="65" t="s">
        <v>276</v>
      </c>
      <c r="T34" s="65" t="s">
        <v>276</v>
      </c>
      <c r="U34" s="63"/>
      <c r="V34" s="63">
        <v>100</v>
      </c>
      <c r="W34" s="63">
        <v>100</v>
      </c>
      <c r="X34" s="63">
        <v>100</v>
      </c>
    </row>
    <row r="35" spans="1:24" x14ac:dyDescent="0.35">
      <c r="A35" s="95" t="s">
        <v>291</v>
      </c>
      <c r="B35" s="63">
        <v>56.571428571428569</v>
      </c>
      <c r="C35" s="63">
        <v>55.952380952380956</v>
      </c>
      <c r="D35" s="63">
        <v>57.142857142857139</v>
      </c>
      <c r="E35" s="63"/>
      <c r="F35" s="65" t="s">
        <v>276</v>
      </c>
      <c r="G35" s="65" t="s">
        <v>276</v>
      </c>
      <c r="H35" s="65" t="s">
        <v>276</v>
      </c>
      <c r="I35" s="63"/>
      <c r="J35" s="63">
        <v>54.54545454545454</v>
      </c>
      <c r="K35" s="63">
        <v>60</v>
      </c>
      <c r="L35" s="63">
        <v>50</v>
      </c>
      <c r="M35" s="63"/>
      <c r="N35" s="63">
        <v>56.666666666666664</v>
      </c>
      <c r="O35" s="63">
        <v>64.705882352941174</v>
      </c>
      <c r="P35" s="63">
        <v>46.153846153846153</v>
      </c>
      <c r="Q35" s="63"/>
      <c r="R35" s="63">
        <v>58.620689655172406</v>
      </c>
      <c r="S35" s="63">
        <v>53.846153846153847</v>
      </c>
      <c r="T35" s="63">
        <v>62.5</v>
      </c>
      <c r="U35" s="63"/>
      <c r="V35" s="63">
        <v>55.384615384615387</v>
      </c>
      <c r="W35" s="63">
        <v>51.612903225806448</v>
      </c>
      <c r="X35" s="63">
        <v>58.82352941176471</v>
      </c>
    </row>
    <row r="36" spans="1:24" x14ac:dyDescent="0.35">
      <c r="A36" s="95" t="s">
        <v>292</v>
      </c>
      <c r="B36" s="63">
        <v>100</v>
      </c>
      <c r="C36" s="63">
        <v>100</v>
      </c>
      <c r="D36" s="63">
        <v>100</v>
      </c>
      <c r="E36" s="63"/>
      <c r="F36" s="65" t="s">
        <v>276</v>
      </c>
      <c r="G36" s="65" t="s">
        <v>276</v>
      </c>
      <c r="H36" s="65" t="s">
        <v>276</v>
      </c>
      <c r="I36" s="63"/>
      <c r="J36" s="65" t="s">
        <v>276</v>
      </c>
      <c r="K36" s="65" t="s">
        <v>276</v>
      </c>
      <c r="L36" s="65" t="s">
        <v>276</v>
      </c>
      <c r="M36" s="63"/>
      <c r="N36" s="63">
        <v>100</v>
      </c>
      <c r="O36" s="63">
        <v>100</v>
      </c>
      <c r="P36" s="63">
        <v>100</v>
      </c>
      <c r="Q36" s="63"/>
      <c r="R36" s="65" t="s">
        <v>276</v>
      </c>
      <c r="S36" s="65" t="s">
        <v>276</v>
      </c>
      <c r="T36" s="65" t="s">
        <v>276</v>
      </c>
      <c r="U36" s="63"/>
      <c r="V36" s="65" t="s">
        <v>276</v>
      </c>
      <c r="W36" s="65" t="s">
        <v>276</v>
      </c>
      <c r="X36" s="65" t="s">
        <v>276</v>
      </c>
    </row>
    <row r="37" spans="1:24" x14ac:dyDescent="0.35">
      <c r="A37" s="122" t="s">
        <v>293</v>
      </c>
      <c r="B37" s="63">
        <v>48.148148148148145</v>
      </c>
      <c r="C37" s="63">
        <v>28.571428571428569</v>
      </c>
      <c r="D37" s="63">
        <v>69.230769230769226</v>
      </c>
      <c r="E37" s="63"/>
      <c r="F37" s="65" t="s">
        <v>276</v>
      </c>
      <c r="G37" s="65" t="s">
        <v>276</v>
      </c>
      <c r="H37" s="65" t="s">
        <v>276</v>
      </c>
      <c r="I37" s="63"/>
      <c r="J37" s="65" t="s">
        <v>276</v>
      </c>
      <c r="K37" s="65" t="s">
        <v>276</v>
      </c>
      <c r="L37" s="65" t="s">
        <v>276</v>
      </c>
      <c r="M37" s="63"/>
      <c r="N37" s="63">
        <v>48.148148148148145</v>
      </c>
      <c r="O37" s="63">
        <v>28.571428571428569</v>
      </c>
      <c r="P37" s="63">
        <v>69.230769230769226</v>
      </c>
      <c r="Q37" s="63"/>
      <c r="R37" s="65" t="s">
        <v>276</v>
      </c>
      <c r="S37" s="65" t="s">
        <v>276</v>
      </c>
      <c r="T37" s="65" t="s">
        <v>276</v>
      </c>
      <c r="U37" s="63"/>
      <c r="V37" s="65" t="s">
        <v>276</v>
      </c>
      <c r="W37" s="65" t="s">
        <v>276</v>
      </c>
      <c r="X37" s="65" t="s">
        <v>276</v>
      </c>
    </row>
    <row r="38" spans="1:24" x14ac:dyDescent="0.35">
      <c r="A38" s="95" t="s">
        <v>294</v>
      </c>
      <c r="B38" s="63">
        <v>70.731707317073173</v>
      </c>
      <c r="C38" s="63">
        <v>57.692307692307686</v>
      </c>
      <c r="D38" s="63">
        <v>76.785714285714292</v>
      </c>
      <c r="E38" s="63"/>
      <c r="F38" s="65" t="s">
        <v>276</v>
      </c>
      <c r="G38" s="65" t="s">
        <v>276</v>
      </c>
      <c r="H38" s="65" t="s">
        <v>276</v>
      </c>
      <c r="I38" s="63"/>
      <c r="J38" s="63">
        <v>42.857142857142854</v>
      </c>
      <c r="K38" s="63">
        <v>25</v>
      </c>
      <c r="L38" s="63">
        <v>66.666666666666657</v>
      </c>
      <c r="M38" s="63"/>
      <c r="N38" s="63">
        <v>88.888888888888886</v>
      </c>
      <c r="O38" s="63">
        <v>66.666666666666657</v>
      </c>
      <c r="P38" s="63">
        <v>100</v>
      </c>
      <c r="Q38" s="63"/>
      <c r="R38" s="63">
        <v>30.434782608695656</v>
      </c>
      <c r="S38" s="63">
        <v>25</v>
      </c>
      <c r="T38" s="63">
        <v>33.333333333333329</v>
      </c>
      <c r="U38" s="63"/>
      <c r="V38" s="63">
        <v>94.117647058823522</v>
      </c>
      <c r="W38" s="63">
        <v>100</v>
      </c>
      <c r="X38" s="63">
        <v>92.307692307692307</v>
      </c>
    </row>
    <row r="39" spans="1:24" x14ac:dyDescent="0.35">
      <c r="A39" s="95" t="s">
        <v>295</v>
      </c>
      <c r="B39" s="63">
        <v>85.526315789473685</v>
      </c>
      <c r="C39" s="63">
        <v>90</v>
      </c>
      <c r="D39" s="63">
        <v>82.608695652173907</v>
      </c>
      <c r="E39" s="63"/>
      <c r="F39" s="65" t="s">
        <v>276</v>
      </c>
      <c r="G39" s="65" t="s">
        <v>276</v>
      </c>
      <c r="H39" s="65" t="s">
        <v>276</v>
      </c>
      <c r="I39" s="63"/>
      <c r="J39" s="65" t="s">
        <v>276</v>
      </c>
      <c r="K39" s="65" t="s">
        <v>276</v>
      </c>
      <c r="L39" s="65" t="s">
        <v>276</v>
      </c>
      <c r="M39" s="63"/>
      <c r="N39" s="63">
        <v>71.794871794871796</v>
      </c>
      <c r="O39" s="63">
        <v>76.923076923076934</v>
      </c>
      <c r="P39" s="63">
        <v>69.230769230769226</v>
      </c>
      <c r="Q39" s="63"/>
      <c r="R39" s="65" t="s">
        <v>276</v>
      </c>
      <c r="S39" s="65" t="s">
        <v>276</v>
      </c>
      <c r="T39" s="65" t="s">
        <v>276</v>
      </c>
      <c r="U39" s="63"/>
      <c r="V39" s="63">
        <v>100</v>
      </c>
      <c r="W39" s="63">
        <v>100</v>
      </c>
      <c r="X39" s="63">
        <v>100</v>
      </c>
    </row>
    <row r="40" spans="1:24" x14ac:dyDescent="0.35">
      <c r="A40" s="95" t="s">
        <v>297</v>
      </c>
      <c r="B40" s="63">
        <v>75.862068965517238</v>
      </c>
      <c r="C40" s="63">
        <v>53.846153846153847</v>
      </c>
      <c r="D40" s="63">
        <v>93.75</v>
      </c>
      <c r="E40" s="63"/>
      <c r="F40" s="65" t="s">
        <v>276</v>
      </c>
      <c r="G40" s="65" t="s">
        <v>276</v>
      </c>
      <c r="H40" s="65" t="s">
        <v>276</v>
      </c>
      <c r="I40" s="63"/>
      <c r="J40" s="65" t="s">
        <v>276</v>
      </c>
      <c r="K40" s="65" t="s">
        <v>276</v>
      </c>
      <c r="L40" s="65" t="s">
        <v>276</v>
      </c>
      <c r="M40" s="63"/>
      <c r="N40" s="63">
        <v>66.666666666666657</v>
      </c>
      <c r="O40" s="63">
        <v>55.555555555555557</v>
      </c>
      <c r="P40" s="63">
        <v>83.333333333333343</v>
      </c>
      <c r="Q40" s="63"/>
      <c r="R40" s="65" t="s">
        <v>276</v>
      </c>
      <c r="S40" s="65" t="s">
        <v>276</v>
      </c>
      <c r="T40" s="65" t="s">
        <v>276</v>
      </c>
      <c r="U40" s="63"/>
      <c r="V40" s="63">
        <v>85.714285714285708</v>
      </c>
      <c r="W40" s="63">
        <v>50</v>
      </c>
      <c r="X40" s="63">
        <v>100</v>
      </c>
    </row>
    <row r="41" spans="1:24" x14ac:dyDescent="0.35">
      <c r="A41" s="95" t="s">
        <v>301</v>
      </c>
      <c r="B41" s="63">
        <v>47.619047619047613</v>
      </c>
      <c r="C41" s="63">
        <v>42.857142857142854</v>
      </c>
      <c r="D41" s="63">
        <v>57.142857142857139</v>
      </c>
      <c r="E41" s="63"/>
      <c r="F41" s="65" t="s">
        <v>276</v>
      </c>
      <c r="G41" s="65" t="s">
        <v>276</v>
      </c>
      <c r="H41" s="65" t="s">
        <v>276</v>
      </c>
      <c r="I41" s="63"/>
      <c r="J41" s="65" t="s">
        <v>276</v>
      </c>
      <c r="K41" s="65" t="s">
        <v>276</v>
      </c>
      <c r="L41" s="65" t="s">
        <v>276</v>
      </c>
      <c r="M41" s="63"/>
      <c r="N41" s="63">
        <v>47.619047619047613</v>
      </c>
      <c r="O41" s="63">
        <v>42.857142857142854</v>
      </c>
      <c r="P41" s="63">
        <v>57.142857142857139</v>
      </c>
      <c r="Q41" s="63"/>
      <c r="R41" s="65" t="s">
        <v>276</v>
      </c>
      <c r="S41" s="65" t="s">
        <v>276</v>
      </c>
      <c r="T41" s="65" t="s">
        <v>276</v>
      </c>
      <c r="U41" s="63"/>
      <c r="V41" s="65" t="s">
        <v>276</v>
      </c>
      <c r="W41" s="65" t="s">
        <v>276</v>
      </c>
      <c r="X41" s="65" t="s">
        <v>276</v>
      </c>
    </row>
    <row r="42" spans="1:24" x14ac:dyDescent="0.35">
      <c r="A42" s="95" t="s">
        <v>304</v>
      </c>
      <c r="B42" s="63">
        <v>100</v>
      </c>
      <c r="C42" s="63">
        <v>100</v>
      </c>
      <c r="D42" s="63">
        <v>100</v>
      </c>
      <c r="E42" s="63"/>
      <c r="F42" s="65" t="s">
        <v>276</v>
      </c>
      <c r="G42" s="65" t="s">
        <v>276</v>
      </c>
      <c r="H42" s="65" t="s">
        <v>276</v>
      </c>
      <c r="I42" s="63"/>
      <c r="J42" s="65" t="s">
        <v>276</v>
      </c>
      <c r="K42" s="65" t="s">
        <v>276</v>
      </c>
      <c r="L42" s="65" t="s">
        <v>276</v>
      </c>
      <c r="M42" s="63"/>
      <c r="N42" s="63">
        <v>100</v>
      </c>
      <c r="O42" s="63">
        <v>100</v>
      </c>
      <c r="P42" s="63">
        <v>100</v>
      </c>
      <c r="Q42" s="63"/>
      <c r="R42" s="65" t="s">
        <v>276</v>
      </c>
      <c r="S42" s="65" t="s">
        <v>276</v>
      </c>
      <c r="T42" s="65" t="s">
        <v>276</v>
      </c>
      <c r="U42" s="63"/>
      <c r="V42" s="65" t="s">
        <v>276</v>
      </c>
      <c r="W42" s="65" t="s">
        <v>276</v>
      </c>
      <c r="X42" s="65" t="s">
        <v>276</v>
      </c>
    </row>
    <row r="43" spans="1:24" ht="15" thickBot="1" x14ac:dyDescent="0.4">
      <c r="A43" s="123" t="s">
        <v>306</v>
      </c>
      <c r="B43" s="64">
        <v>69.565217391304344</v>
      </c>
      <c r="C43" s="64">
        <v>64.705882352941174</v>
      </c>
      <c r="D43" s="64">
        <v>83.333333333333343</v>
      </c>
      <c r="E43" s="64"/>
      <c r="F43" s="66" t="s">
        <v>276</v>
      </c>
      <c r="G43" s="66" t="s">
        <v>276</v>
      </c>
      <c r="H43" s="66" t="s">
        <v>276</v>
      </c>
      <c r="I43" s="64"/>
      <c r="J43" s="66" t="s">
        <v>276</v>
      </c>
      <c r="K43" s="66" t="s">
        <v>276</v>
      </c>
      <c r="L43" s="66" t="s">
        <v>276</v>
      </c>
      <c r="M43" s="64"/>
      <c r="N43" s="64">
        <v>69.565217391304344</v>
      </c>
      <c r="O43" s="64">
        <v>64.705882352941174</v>
      </c>
      <c r="P43" s="64">
        <v>83.333333333333343</v>
      </c>
      <c r="Q43" s="64"/>
      <c r="R43" s="66" t="s">
        <v>276</v>
      </c>
      <c r="S43" s="66" t="s">
        <v>276</v>
      </c>
      <c r="T43" s="66" t="s">
        <v>276</v>
      </c>
      <c r="U43" s="64"/>
      <c r="V43" s="66" t="s">
        <v>276</v>
      </c>
      <c r="W43" s="66" t="s">
        <v>276</v>
      </c>
      <c r="X43" s="66" t="s">
        <v>276</v>
      </c>
    </row>
    <row r="44" spans="1:24" x14ac:dyDescent="0.35">
      <c r="A44" s="113" t="s">
        <v>341</v>
      </c>
    </row>
  </sheetData>
  <mergeCells count="13">
    <mergeCell ref="R7:T7"/>
    <mergeCell ref="V7:X7"/>
    <mergeCell ref="Z2:Z3"/>
    <mergeCell ref="A1:X1"/>
    <mergeCell ref="A2:X2"/>
    <mergeCell ref="A3:X3"/>
    <mergeCell ref="A4:X4"/>
    <mergeCell ref="A5:X5"/>
    <mergeCell ref="A7:A8"/>
    <mergeCell ref="B7:D7"/>
    <mergeCell ref="F7:H7"/>
    <mergeCell ref="J7:L7"/>
    <mergeCell ref="N7:P7"/>
  </mergeCells>
  <hyperlinks>
    <hyperlink ref="Z2" location="INDICE!A1" display="INDICE" xr:uid="{4990EA87-1AC1-43D1-A786-B86F51627CF3}"/>
    <hyperlink ref="Z2:Z3" location="CONTENIDO!A1" display="Contenido" xr:uid="{FD477EFC-F407-44C0-B52D-2F88E93F90B1}"/>
  </hyperlinks>
  <pageMargins left="0.7" right="0.7" top="0.75" bottom="0.75" header="0.3" footer="0.3"/>
  <pageSetup paperSize="9" scale="73" orientation="landscape" r:id="rId1"/>
  <ignoredErrors>
    <ignoredError sqref="B16:D16" formula="1"/>
  </ignoredErrors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615B6E-56FE-4864-BB7D-50A42FC74B0D}">
  <sheetPr>
    <tabColor rgb="FFF2DAB1"/>
    <pageSetUpPr fitToPage="1"/>
  </sheetPr>
  <dimension ref="A1:Z44"/>
  <sheetViews>
    <sheetView showGridLines="0"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9" sqref="A9:XFD9"/>
    </sheetView>
  </sheetViews>
  <sheetFormatPr baseColWidth="10" defaultColWidth="11.453125" defaultRowHeight="14.5" x14ac:dyDescent="0.35"/>
  <cols>
    <col min="1" max="1" width="18.54296875" customWidth="1"/>
    <col min="2" max="4" width="8.453125" customWidth="1"/>
    <col min="5" max="5" width="1.453125" customWidth="1"/>
    <col min="6" max="8" width="8.453125" customWidth="1"/>
    <col min="9" max="9" width="1.1796875" customWidth="1"/>
    <col min="10" max="12" width="8.453125" customWidth="1"/>
    <col min="13" max="13" width="1.81640625" customWidth="1"/>
    <col min="14" max="16" width="8.453125" customWidth="1"/>
    <col min="17" max="17" width="1.453125" customWidth="1"/>
    <col min="18" max="20" width="8.453125" customWidth="1"/>
    <col min="21" max="21" width="1.1796875" customWidth="1"/>
    <col min="22" max="24" width="8.453125" customWidth="1"/>
  </cols>
  <sheetData>
    <row r="1" spans="1:26" x14ac:dyDescent="0.35">
      <c r="A1" s="230" t="s">
        <v>407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Z1" s="36"/>
    </row>
    <row r="2" spans="1:26" ht="14.5" customHeight="1" x14ac:dyDescent="0.35">
      <c r="A2" s="230" t="s">
        <v>408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Z2" s="222" t="s">
        <v>1</v>
      </c>
    </row>
    <row r="3" spans="1:26" ht="14.5" customHeight="1" x14ac:dyDescent="0.35">
      <c r="A3" s="230" t="s">
        <v>280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Z3" s="222"/>
    </row>
    <row r="4" spans="1:26" x14ac:dyDescent="0.35">
      <c r="A4" s="231" t="s">
        <v>315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Z4" s="36"/>
    </row>
    <row r="5" spans="1:26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Z5" s="36"/>
    </row>
    <row r="6" spans="1:26" x14ac:dyDescent="0.35">
      <c r="A6" s="15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Z6" s="36"/>
    </row>
    <row r="7" spans="1:26" x14ac:dyDescent="0.35">
      <c r="A7" s="234" t="s">
        <v>281</v>
      </c>
      <c r="B7" s="229" t="s">
        <v>214</v>
      </c>
      <c r="C7" s="229"/>
      <c r="D7" s="229"/>
      <c r="E7" s="16"/>
      <c r="F7" s="229" t="s">
        <v>242</v>
      </c>
      <c r="G7" s="229"/>
      <c r="H7" s="229"/>
      <c r="I7" s="16"/>
      <c r="J7" s="229" t="s">
        <v>243</v>
      </c>
      <c r="K7" s="229"/>
      <c r="L7" s="229"/>
      <c r="M7" s="16"/>
      <c r="N7" s="229" t="s">
        <v>244</v>
      </c>
      <c r="O7" s="229"/>
      <c r="P7" s="229"/>
      <c r="Q7" s="16"/>
      <c r="R7" s="229" t="s">
        <v>246</v>
      </c>
      <c r="S7" s="229"/>
      <c r="T7" s="229"/>
      <c r="U7" s="16"/>
      <c r="V7" s="229" t="s">
        <v>247</v>
      </c>
      <c r="W7" s="229"/>
      <c r="X7" s="229"/>
      <c r="Z7" s="36"/>
    </row>
    <row r="8" spans="1:26" x14ac:dyDescent="0.35">
      <c r="A8" s="234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Q8" s="16"/>
      <c r="R8" s="17" t="s">
        <v>214</v>
      </c>
      <c r="S8" s="17" t="s">
        <v>269</v>
      </c>
      <c r="T8" s="17" t="s">
        <v>270</v>
      </c>
      <c r="U8" s="16"/>
      <c r="V8" s="17" t="s">
        <v>214</v>
      </c>
      <c r="W8" s="17" t="s">
        <v>269</v>
      </c>
      <c r="X8" s="17" t="s">
        <v>270</v>
      </c>
      <c r="Z8" s="36"/>
    </row>
    <row r="9" spans="1:26" x14ac:dyDescent="0.35">
      <c r="A9" s="199" t="s">
        <v>231</v>
      </c>
      <c r="B9" s="200"/>
      <c r="C9" s="200"/>
      <c r="D9" s="200"/>
      <c r="E9" s="200"/>
      <c r="F9" s="200"/>
      <c r="G9" s="200"/>
      <c r="H9" s="200"/>
      <c r="I9" s="200"/>
      <c r="J9" s="200"/>
      <c r="K9" s="200"/>
      <c r="L9" s="200"/>
      <c r="M9" s="200"/>
      <c r="N9" s="200"/>
      <c r="O9" s="200"/>
      <c r="P9" s="200"/>
      <c r="Q9" s="200"/>
      <c r="R9" s="200"/>
      <c r="S9" s="200"/>
      <c r="T9" s="200"/>
      <c r="U9" s="200"/>
      <c r="V9" s="200"/>
      <c r="W9" s="200"/>
      <c r="X9" s="200"/>
      <c r="Z9" s="107"/>
    </row>
    <row r="10" spans="1:26" s="22" customFormat="1" x14ac:dyDescent="0.35">
      <c r="A10" s="24" t="s">
        <v>214</v>
      </c>
      <c r="B10" s="101">
        <f>SUM(B11:B25)</f>
        <v>397</v>
      </c>
      <c r="C10" s="101">
        <f t="shared" ref="C10:W10" si="0">SUM(C11:C25)</f>
        <v>230</v>
      </c>
      <c r="D10" s="101">
        <f t="shared" si="0"/>
        <v>167</v>
      </c>
      <c r="E10" s="101"/>
      <c r="F10" s="101">
        <f t="shared" si="0"/>
        <v>0</v>
      </c>
      <c r="G10" s="101">
        <f t="shared" si="0"/>
        <v>0</v>
      </c>
      <c r="H10" s="101">
        <f t="shared" si="0"/>
        <v>0</v>
      </c>
      <c r="I10" s="101"/>
      <c r="J10" s="101">
        <f>SUM(J11:J25)</f>
        <v>50</v>
      </c>
      <c r="K10" s="101">
        <f t="shared" si="0"/>
        <v>29</v>
      </c>
      <c r="L10" s="101">
        <f t="shared" si="0"/>
        <v>21</v>
      </c>
      <c r="M10" s="101"/>
      <c r="N10" s="101">
        <f t="shared" si="0"/>
        <v>209</v>
      </c>
      <c r="O10" s="101">
        <f t="shared" si="0"/>
        <v>134</v>
      </c>
      <c r="P10" s="101">
        <f t="shared" si="0"/>
        <v>75</v>
      </c>
      <c r="Q10" s="101"/>
      <c r="R10" s="101">
        <f t="shared" si="0"/>
        <v>89</v>
      </c>
      <c r="S10" s="101">
        <f t="shared" si="0"/>
        <v>43</v>
      </c>
      <c r="T10" s="101">
        <f t="shared" si="0"/>
        <v>46</v>
      </c>
      <c r="U10" s="101"/>
      <c r="V10" s="101">
        <f t="shared" si="0"/>
        <v>49</v>
      </c>
      <c r="W10" s="101">
        <f t="shared" si="0"/>
        <v>24</v>
      </c>
      <c r="X10" s="101">
        <f>SUM(X11:X25)</f>
        <v>25</v>
      </c>
    </row>
    <row r="11" spans="1:26" x14ac:dyDescent="0.35">
      <c r="A11" s="95" t="s">
        <v>282</v>
      </c>
      <c r="B11" s="102">
        <f>+J11+N11+V11</f>
        <v>11</v>
      </c>
      <c r="C11" s="102">
        <f>+K11+O11+W11</f>
        <v>7</v>
      </c>
      <c r="D11" s="102">
        <f>+L11+X11</f>
        <v>4</v>
      </c>
      <c r="E11" s="102"/>
      <c r="F11" s="102" t="s">
        <v>276</v>
      </c>
      <c r="G11" s="102" t="s">
        <v>276</v>
      </c>
      <c r="H11" s="102" t="s">
        <v>276</v>
      </c>
      <c r="I11" s="102"/>
      <c r="J11" s="102">
        <v>3</v>
      </c>
      <c r="K11" s="102">
        <v>2</v>
      </c>
      <c r="L11" s="102">
        <v>1</v>
      </c>
      <c r="M11" s="102"/>
      <c r="N11" s="102">
        <v>1</v>
      </c>
      <c r="O11" s="102">
        <v>1</v>
      </c>
      <c r="P11" s="102" t="s">
        <v>276</v>
      </c>
      <c r="Q11" s="102"/>
      <c r="R11" s="102" t="s">
        <v>276</v>
      </c>
      <c r="S11" s="102" t="s">
        <v>276</v>
      </c>
      <c r="T11" s="102" t="s">
        <v>276</v>
      </c>
      <c r="U11" s="102"/>
      <c r="V11" s="102">
        <v>7</v>
      </c>
      <c r="W11" s="102">
        <v>4</v>
      </c>
      <c r="X11" s="102">
        <v>3</v>
      </c>
    </row>
    <row r="12" spans="1:26" x14ac:dyDescent="0.35">
      <c r="A12" s="95" t="s">
        <v>283</v>
      </c>
      <c r="B12" s="102">
        <f t="shared" ref="B12:D13" si="1">+N12</f>
        <v>12</v>
      </c>
      <c r="C12" s="102">
        <f t="shared" si="1"/>
        <v>7</v>
      </c>
      <c r="D12" s="102">
        <f t="shared" si="1"/>
        <v>5</v>
      </c>
      <c r="E12" s="102"/>
      <c r="F12" s="102" t="s">
        <v>276</v>
      </c>
      <c r="G12" s="102" t="s">
        <v>276</v>
      </c>
      <c r="H12" s="102" t="s">
        <v>276</v>
      </c>
      <c r="I12" s="102"/>
      <c r="J12" s="102" t="s">
        <v>276</v>
      </c>
      <c r="K12" s="102" t="s">
        <v>276</v>
      </c>
      <c r="L12" s="102" t="s">
        <v>276</v>
      </c>
      <c r="M12" s="102"/>
      <c r="N12" s="102">
        <v>12</v>
      </c>
      <c r="O12" s="102">
        <v>7</v>
      </c>
      <c r="P12" s="102">
        <v>5</v>
      </c>
      <c r="Q12" s="102"/>
      <c r="R12" s="102" t="s">
        <v>276</v>
      </c>
      <c r="S12" s="102" t="s">
        <v>276</v>
      </c>
      <c r="T12" s="102" t="s">
        <v>276</v>
      </c>
      <c r="U12" s="102"/>
      <c r="V12" s="102" t="s">
        <v>276</v>
      </c>
      <c r="W12" s="102" t="s">
        <v>276</v>
      </c>
      <c r="X12" s="102" t="s">
        <v>276</v>
      </c>
    </row>
    <row r="13" spans="1:26" x14ac:dyDescent="0.35">
      <c r="A13" s="95" t="s">
        <v>284</v>
      </c>
      <c r="B13" s="102">
        <f t="shared" si="1"/>
        <v>25</v>
      </c>
      <c r="C13" s="102">
        <f t="shared" si="1"/>
        <v>16</v>
      </c>
      <c r="D13" s="102">
        <f t="shared" si="1"/>
        <v>9</v>
      </c>
      <c r="E13" s="102"/>
      <c r="F13" s="102" t="s">
        <v>276</v>
      </c>
      <c r="G13" s="102" t="s">
        <v>276</v>
      </c>
      <c r="H13" s="102" t="s">
        <v>276</v>
      </c>
      <c r="I13" s="102"/>
      <c r="J13" s="102" t="s">
        <v>276</v>
      </c>
      <c r="K13" s="102" t="s">
        <v>276</v>
      </c>
      <c r="L13" s="102" t="s">
        <v>276</v>
      </c>
      <c r="M13" s="102"/>
      <c r="N13" s="102">
        <v>25</v>
      </c>
      <c r="O13" s="102">
        <v>16</v>
      </c>
      <c r="P13" s="102">
        <v>9</v>
      </c>
      <c r="Q13" s="102"/>
      <c r="R13" s="102" t="s">
        <v>276</v>
      </c>
      <c r="S13" s="102" t="s">
        <v>276</v>
      </c>
      <c r="T13" s="102" t="s">
        <v>276</v>
      </c>
      <c r="U13" s="102"/>
      <c r="V13" s="102" t="s">
        <v>276</v>
      </c>
      <c r="W13" s="102" t="s">
        <v>276</v>
      </c>
      <c r="X13" s="102" t="s">
        <v>276</v>
      </c>
    </row>
    <row r="14" spans="1:26" x14ac:dyDescent="0.35">
      <c r="A14" s="95" t="s">
        <v>285</v>
      </c>
      <c r="B14" s="102">
        <f>+J14+N14+R14+V14</f>
        <v>154</v>
      </c>
      <c r="C14" s="102">
        <f>+K14+O14+S14+W14</f>
        <v>93</v>
      </c>
      <c r="D14" s="102">
        <f>+L14+P14+T14+X14</f>
        <v>61</v>
      </c>
      <c r="E14" s="102"/>
      <c r="F14" s="102" t="s">
        <v>276</v>
      </c>
      <c r="G14" s="102" t="s">
        <v>276</v>
      </c>
      <c r="H14" s="102" t="s">
        <v>276</v>
      </c>
      <c r="I14" s="102"/>
      <c r="J14" s="102">
        <v>28</v>
      </c>
      <c r="K14" s="102">
        <v>15</v>
      </c>
      <c r="L14" s="102">
        <v>13</v>
      </c>
      <c r="M14" s="102"/>
      <c r="N14" s="102">
        <v>80</v>
      </c>
      <c r="O14" s="102">
        <v>56</v>
      </c>
      <c r="P14" s="102">
        <v>24</v>
      </c>
      <c r="Q14" s="102"/>
      <c r="R14" s="102">
        <v>38</v>
      </c>
      <c r="S14" s="102">
        <v>19</v>
      </c>
      <c r="T14" s="102">
        <v>19</v>
      </c>
      <c r="U14" s="102"/>
      <c r="V14" s="102">
        <v>8</v>
      </c>
      <c r="W14" s="102">
        <v>3</v>
      </c>
      <c r="X14" s="102">
        <v>5</v>
      </c>
    </row>
    <row r="15" spans="1:26" x14ac:dyDescent="0.35">
      <c r="A15" s="95" t="s">
        <v>289</v>
      </c>
      <c r="B15" s="102">
        <f>+J15+N15+R15+V15</f>
        <v>45</v>
      </c>
      <c r="C15" s="102">
        <f>+K15+O15+S15</f>
        <v>26</v>
      </c>
      <c r="D15" s="102">
        <f>+P15+T15+X15</f>
        <v>19</v>
      </c>
      <c r="E15" s="102"/>
      <c r="F15" s="102" t="s">
        <v>276</v>
      </c>
      <c r="G15" s="102" t="s">
        <v>276</v>
      </c>
      <c r="H15" s="102" t="s">
        <v>276</v>
      </c>
      <c r="I15" s="102"/>
      <c r="J15" s="102">
        <v>5</v>
      </c>
      <c r="K15" s="102">
        <v>5</v>
      </c>
      <c r="L15" s="102">
        <v>0</v>
      </c>
      <c r="M15" s="102"/>
      <c r="N15" s="102">
        <v>28</v>
      </c>
      <c r="O15" s="102">
        <v>15</v>
      </c>
      <c r="P15" s="102">
        <v>13</v>
      </c>
      <c r="Q15" s="102"/>
      <c r="R15" s="102">
        <v>11</v>
      </c>
      <c r="S15" s="102">
        <v>6</v>
      </c>
      <c r="T15" s="102">
        <v>5</v>
      </c>
      <c r="U15" s="102"/>
      <c r="V15" s="102">
        <v>1</v>
      </c>
      <c r="W15" s="102" t="s">
        <v>276</v>
      </c>
      <c r="X15" s="102">
        <v>1</v>
      </c>
    </row>
    <row r="16" spans="1:26" x14ac:dyDescent="0.35">
      <c r="A16" s="95" t="s">
        <v>290</v>
      </c>
      <c r="B16" s="102" t="s">
        <v>276</v>
      </c>
      <c r="C16" s="102" t="s">
        <v>276</v>
      </c>
      <c r="D16" s="102" t="s">
        <v>276</v>
      </c>
      <c r="E16" s="102"/>
      <c r="F16" s="102" t="s">
        <v>276</v>
      </c>
      <c r="G16" s="102" t="s">
        <v>276</v>
      </c>
      <c r="H16" s="102" t="s">
        <v>276</v>
      </c>
      <c r="I16" s="102"/>
      <c r="J16" s="102" t="s">
        <v>276</v>
      </c>
      <c r="K16" s="102" t="s">
        <v>276</v>
      </c>
      <c r="L16" s="102" t="s">
        <v>276</v>
      </c>
      <c r="M16" s="102"/>
      <c r="N16" s="102" t="s">
        <v>276</v>
      </c>
      <c r="O16" s="102" t="s">
        <v>276</v>
      </c>
      <c r="P16" s="102" t="s">
        <v>276</v>
      </c>
      <c r="Q16" s="102"/>
      <c r="R16" s="102" t="s">
        <v>276</v>
      </c>
      <c r="S16" s="102" t="s">
        <v>276</v>
      </c>
      <c r="T16" s="102" t="s">
        <v>276</v>
      </c>
      <c r="U16" s="102"/>
      <c r="V16" s="102" t="s">
        <v>276</v>
      </c>
      <c r="W16" s="102" t="s">
        <v>276</v>
      </c>
      <c r="X16" s="102" t="s">
        <v>276</v>
      </c>
    </row>
    <row r="17" spans="1:26" x14ac:dyDescent="0.35">
      <c r="A17" s="95" t="s">
        <v>291</v>
      </c>
      <c r="B17" s="102">
        <f>+J17+R17+N17+V17</f>
        <v>76</v>
      </c>
      <c r="C17" s="102">
        <f>+K17+O17+S17+W17</f>
        <v>37</v>
      </c>
      <c r="D17" s="102">
        <f>+L17+P17+T17+X17</f>
        <v>39</v>
      </c>
      <c r="E17" s="102"/>
      <c r="F17" s="102" t="s">
        <v>276</v>
      </c>
      <c r="G17" s="102" t="s">
        <v>276</v>
      </c>
      <c r="H17" s="102" t="s">
        <v>276</v>
      </c>
      <c r="I17" s="102"/>
      <c r="J17" s="102">
        <v>10</v>
      </c>
      <c r="K17" s="102">
        <v>4</v>
      </c>
      <c r="L17" s="102">
        <v>6</v>
      </c>
      <c r="M17" s="102"/>
      <c r="N17" s="102">
        <v>13</v>
      </c>
      <c r="O17" s="102">
        <v>6</v>
      </c>
      <c r="P17" s="102">
        <v>7</v>
      </c>
      <c r="Q17" s="102"/>
      <c r="R17" s="102">
        <v>24</v>
      </c>
      <c r="S17" s="102">
        <v>12</v>
      </c>
      <c r="T17" s="102">
        <v>12</v>
      </c>
      <c r="U17" s="102"/>
      <c r="V17" s="102">
        <v>29</v>
      </c>
      <c r="W17" s="102">
        <v>15</v>
      </c>
      <c r="X17" s="102">
        <v>14</v>
      </c>
    </row>
    <row r="18" spans="1:26" x14ac:dyDescent="0.35">
      <c r="A18" s="95" t="s">
        <v>292</v>
      </c>
      <c r="B18" s="102" t="s">
        <v>276</v>
      </c>
      <c r="C18" s="102" t="s">
        <v>276</v>
      </c>
      <c r="D18" s="102" t="s">
        <v>276</v>
      </c>
      <c r="E18" s="102"/>
      <c r="F18" s="102" t="s">
        <v>276</v>
      </c>
      <c r="G18" s="102" t="s">
        <v>276</v>
      </c>
      <c r="H18" s="102" t="s">
        <v>276</v>
      </c>
      <c r="I18" s="102"/>
      <c r="J18" s="102" t="s">
        <v>276</v>
      </c>
      <c r="K18" s="102" t="s">
        <v>276</v>
      </c>
      <c r="L18" s="102" t="s">
        <v>276</v>
      </c>
      <c r="M18" s="102"/>
      <c r="N18" s="102" t="s">
        <v>276</v>
      </c>
      <c r="O18" s="102" t="s">
        <v>276</v>
      </c>
      <c r="P18" s="102" t="s">
        <v>276</v>
      </c>
      <c r="Q18" s="102"/>
      <c r="R18" s="102" t="s">
        <v>276</v>
      </c>
      <c r="S18" s="102" t="s">
        <v>276</v>
      </c>
      <c r="T18" s="102" t="s">
        <v>276</v>
      </c>
      <c r="U18" s="102"/>
      <c r="V18" s="102" t="s">
        <v>276</v>
      </c>
      <c r="W18" s="102" t="s">
        <v>276</v>
      </c>
      <c r="X18" s="102" t="s">
        <v>276</v>
      </c>
    </row>
    <row r="19" spans="1:26" x14ac:dyDescent="0.35">
      <c r="A19" s="122" t="s">
        <v>293</v>
      </c>
      <c r="B19" s="102">
        <f>+N19</f>
        <v>14</v>
      </c>
      <c r="C19" s="102">
        <f>+O19</f>
        <v>10</v>
      </c>
      <c r="D19" s="102">
        <f>+P19</f>
        <v>4</v>
      </c>
      <c r="E19" s="102"/>
      <c r="F19" s="102" t="s">
        <v>276</v>
      </c>
      <c r="G19" s="102" t="s">
        <v>276</v>
      </c>
      <c r="H19" s="102" t="s">
        <v>276</v>
      </c>
      <c r="I19" s="102"/>
      <c r="J19" s="102" t="s">
        <v>276</v>
      </c>
      <c r="K19" s="102" t="s">
        <v>276</v>
      </c>
      <c r="L19" s="102" t="s">
        <v>276</v>
      </c>
      <c r="M19" s="102"/>
      <c r="N19" s="102">
        <v>14</v>
      </c>
      <c r="O19" s="102">
        <v>10</v>
      </c>
      <c r="P19" s="102">
        <v>4</v>
      </c>
      <c r="Q19" s="102"/>
      <c r="R19" s="102" t="s">
        <v>276</v>
      </c>
      <c r="S19" s="102" t="s">
        <v>276</v>
      </c>
      <c r="T19" s="102" t="s">
        <v>276</v>
      </c>
      <c r="U19" s="102"/>
      <c r="V19" s="102" t="s">
        <v>276</v>
      </c>
      <c r="W19" s="102" t="s">
        <v>276</v>
      </c>
      <c r="X19" s="102" t="s">
        <v>276</v>
      </c>
    </row>
    <row r="20" spans="1:26" x14ac:dyDescent="0.35">
      <c r="A20" s="95" t="s">
        <v>294</v>
      </c>
      <c r="B20" s="102">
        <f>+J20+N20+R20+V20</f>
        <v>24</v>
      </c>
      <c r="C20" s="102">
        <f>+K20+O20+S20</f>
        <v>11</v>
      </c>
      <c r="D20" s="102">
        <f>+L20+T20+X20</f>
        <v>13</v>
      </c>
      <c r="E20" s="102"/>
      <c r="F20" s="102" t="s">
        <v>276</v>
      </c>
      <c r="G20" s="102" t="s">
        <v>276</v>
      </c>
      <c r="H20" s="102" t="s">
        <v>276</v>
      </c>
      <c r="I20" s="102"/>
      <c r="J20" s="102">
        <v>4</v>
      </c>
      <c r="K20" s="102">
        <v>3</v>
      </c>
      <c r="L20" s="102">
        <v>1</v>
      </c>
      <c r="M20" s="102"/>
      <c r="N20" s="102">
        <v>2</v>
      </c>
      <c r="O20" s="102">
        <v>2</v>
      </c>
      <c r="P20" s="102" t="s">
        <v>276</v>
      </c>
      <c r="Q20" s="102"/>
      <c r="R20" s="102">
        <v>16</v>
      </c>
      <c r="S20" s="102">
        <v>6</v>
      </c>
      <c r="T20" s="102">
        <v>10</v>
      </c>
      <c r="U20" s="102"/>
      <c r="V20" s="102">
        <v>2</v>
      </c>
      <c r="W20" s="102" t="s">
        <v>276</v>
      </c>
      <c r="X20" s="102">
        <v>2</v>
      </c>
    </row>
    <row r="21" spans="1:26" x14ac:dyDescent="0.35">
      <c r="A21" s="95" t="s">
        <v>295</v>
      </c>
      <c r="B21" s="102">
        <f>+N21</f>
        <v>11</v>
      </c>
      <c r="C21" s="102">
        <f>+O21</f>
        <v>3</v>
      </c>
      <c r="D21" s="102">
        <f>+P21</f>
        <v>8</v>
      </c>
      <c r="E21" s="102"/>
      <c r="F21" s="102" t="s">
        <v>276</v>
      </c>
      <c r="G21" s="102" t="s">
        <v>276</v>
      </c>
      <c r="H21" s="102" t="s">
        <v>276</v>
      </c>
      <c r="I21" s="102"/>
      <c r="J21" s="102" t="s">
        <v>276</v>
      </c>
      <c r="K21" s="102" t="s">
        <v>276</v>
      </c>
      <c r="L21" s="102" t="s">
        <v>276</v>
      </c>
      <c r="M21" s="102"/>
      <c r="N21" s="102">
        <v>11</v>
      </c>
      <c r="O21" s="102">
        <v>3</v>
      </c>
      <c r="P21" s="102">
        <v>8</v>
      </c>
      <c r="Q21" s="102"/>
      <c r="R21" s="102" t="s">
        <v>276</v>
      </c>
      <c r="S21" s="102" t="s">
        <v>276</v>
      </c>
      <c r="T21" s="102" t="s">
        <v>276</v>
      </c>
      <c r="U21" s="102"/>
      <c r="V21" s="102" t="s">
        <v>276</v>
      </c>
      <c r="W21" s="102" t="s">
        <v>276</v>
      </c>
      <c r="X21" s="102" t="s">
        <v>276</v>
      </c>
    </row>
    <row r="22" spans="1:26" x14ac:dyDescent="0.35">
      <c r="A22" s="95" t="s">
        <v>297</v>
      </c>
      <c r="B22" s="102">
        <f>+N22+V22</f>
        <v>7</v>
      </c>
      <c r="C22" s="102">
        <f>+O22+W22</f>
        <v>6</v>
      </c>
      <c r="D22" s="102">
        <f>+P22</f>
        <v>1</v>
      </c>
      <c r="E22" s="102"/>
      <c r="F22" s="102" t="s">
        <v>276</v>
      </c>
      <c r="G22" s="102" t="s">
        <v>276</v>
      </c>
      <c r="H22" s="102" t="s">
        <v>276</v>
      </c>
      <c r="I22" s="102"/>
      <c r="J22" s="102" t="s">
        <v>276</v>
      </c>
      <c r="K22" s="102" t="s">
        <v>276</v>
      </c>
      <c r="L22" s="102" t="s">
        <v>276</v>
      </c>
      <c r="M22" s="102"/>
      <c r="N22" s="102">
        <v>5</v>
      </c>
      <c r="O22" s="102">
        <v>4</v>
      </c>
      <c r="P22" s="102">
        <v>1</v>
      </c>
      <c r="Q22" s="102"/>
      <c r="R22" s="102" t="s">
        <v>276</v>
      </c>
      <c r="S22" s="102" t="s">
        <v>276</v>
      </c>
      <c r="T22" s="102" t="s">
        <v>276</v>
      </c>
      <c r="U22" s="102"/>
      <c r="V22" s="102">
        <v>2</v>
      </c>
      <c r="W22" s="102">
        <v>2</v>
      </c>
      <c r="X22" s="102" t="s">
        <v>276</v>
      </c>
    </row>
    <row r="23" spans="1:26" x14ac:dyDescent="0.35">
      <c r="A23" s="95" t="s">
        <v>301</v>
      </c>
      <c r="B23" s="102">
        <f>+N23</f>
        <v>11</v>
      </c>
      <c r="C23" s="102">
        <f>+O23</f>
        <v>8</v>
      </c>
      <c r="D23" s="102">
        <f>+P23</f>
        <v>3</v>
      </c>
      <c r="E23" s="102"/>
      <c r="F23" s="102" t="s">
        <v>276</v>
      </c>
      <c r="G23" s="102" t="s">
        <v>276</v>
      </c>
      <c r="H23" s="102" t="s">
        <v>276</v>
      </c>
      <c r="I23" s="102"/>
      <c r="J23" s="102" t="s">
        <v>276</v>
      </c>
      <c r="K23" s="102" t="s">
        <v>276</v>
      </c>
      <c r="L23" s="102" t="s">
        <v>276</v>
      </c>
      <c r="M23" s="102"/>
      <c r="N23" s="102">
        <v>11</v>
      </c>
      <c r="O23" s="102">
        <v>8</v>
      </c>
      <c r="P23" s="102">
        <v>3</v>
      </c>
      <c r="Q23" s="102"/>
      <c r="R23" s="102" t="s">
        <v>276</v>
      </c>
      <c r="S23" s="102" t="s">
        <v>276</v>
      </c>
      <c r="T23" s="102" t="s">
        <v>276</v>
      </c>
      <c r="U23" s="102"/>
      <c r="V23" s="102" t="s">
        <v>276</v>
      </c>
      <c r="W23" s="102" t="s">
        <v>276</v>
      </c>
      <c r="X23" s="102" t="s">
        <v>276</v>
      </c>
    </row>
    <row r="24" spans="1:26" x14ac:dyDescent="0.35">
      <c r="A24" s="95" t="s">
        <v>304</v>
      </c>
      <c r="B24" s="102" t="s">
        <v>276</v>
      </c>
      <c r="C24" s="102" t="s">
        <v>276</v>
      </c>
      <c r="D24" s="102" t="s">
        <v>276</v>
      </c>
      <c r="E24" s="102"/>
      <c r="F24" s="102" t="s">
        <v>276</v>
      </c>
      <c r="G24" s="102" t="s">
        <v>276</v>
      </c>
      <c r="H24" s="102" t="s">
        <v>276</v>
      </c>
      <c r="I24" s="102"/>
      <c r="J24" s="102" t="s">
        <v>276</v>
      </c>
      <c r="K24" s="102" t="s">
        <v>276</v>
      </c>
      <c r="L24" s="102" t="s">
        <v>276</v>
      </c>
      <c r="M24" s="102"/>
      <c r="N24" s="102" t="s">
        <v>276</v>
      </c>
      <c r="O24" s="102" t="s">
        <v>276</v>
      </c>
      <c r="P24" s="102" t="s">
        <v>276</v>
      </c>
      <c r="Q24" s="102"/>
      <c r="R24" s="102" t="s">
        <v>276</v>
      </c>
      <c r="S24" s="102" t="s">
        <v>276</v>
      </c>
      <c r="T24" s="102" t="s">
        <v>276</v>
      </c>
      <c r="U24" s="102"/>
      <c r="V24" s="102" t="s">
        <v>276</v>
      </c>
      <c r="W24" s="102" t="s">
        <v>276</v>
      </c>
      <c r="X24" s="102" t="s">
        <v>276</v>
      </c>
    </row>
    <row r="25" spans="1:26" x14ac:dyDescent="0.35">
      <c r="A25" s="95" t="s">
        <v>306</v>
      </c>
      <c r="B25" s="102">
        <f>+N25</f>
        <v>7</v>
      </c>
      <c r="C25" s="102">
        <f>+O25</f>
        <v>6</v>
      </c>
      <c r="D25" s="102">
        <f>+P25</f>
        <v>1</v>
      </c>
      <c r="E25" s="102"/>
      <c r="F25" s="102" t="s">
        <v>276</v>
      </c>
      <c r="G25" s="102" t="s">
        <v>276</v>
      </c>
      <c r="H25" s="102" t="s">
        <v>276</v>
      </c>
      <c r="I25" s="102"/>
      <c r="J25" s="102" t="s">
        <v>276</v>
      </c>
      <c r="K25" s="102" t="s">
        <v>276</v>
      </c>
      <c r="L25" s="102" t="s">
        <v>276</v>
      </c>
      <c r="M25" s="102"/>
      <c r="N25" s="102">
        <v>7</v>
      </c>
      <c r="O25" s="102">
        <v>6</v>
      </c>
      <c r="P25" s="102">
        <v>1</v>
      </c>
      <c r="Q25" s="102"/>
      <c r="R25" s="102" t="s">
        <v>276</v>
      </c>
      <c r="S25" s="102" t="s">
        <v>276</v>
      </c>
      <c r="T25" s="102" t="s">
        <v>276</v>
      </c>
      <c r="U25" s="102"/>
      <c r="V25" s="102" t="s">
        <v>276</v>
      </c>
      <c r="W25" s="102" t="s">
        <v>276</v>
      </c>
      <c r="X25" s="102" t="s">
        <v>276</v>
      </c>
    </row>
    <row r="26" spans="1:26" x14ac:dyDescent="0.35"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</row>
    <row r="27" spans="1:26" x14ac:dyDescent="0.35">
      <c r="A27" s="199" t="s">
        <v>237</v>
      </c>
      <c r="B27" s="198"/>
      <c r="C27" s="198"/>
      <c r="D27" s="198"/>
      <c r="E27" s="198"/>
      <c r="F27" s="198"/>
      <c r="G27" s="198"/>
      <c r="H27" s="198"/>
      <c r="I27" s="198"/>
      <c r="J27" s="198"/>
      <c r="K27" s="198"/>
      <c r="L27" s="198"/>
      <c r="M27" s="198"/>
      <c r="N27" s="198"/>
      <c r="O27" s="198"/>
      <c r="P27" s="198"/>
      <c r="Q27" s="198"/>
      <c r="R27" s="198"/>
      <c r="S27" s="198"/>
      <c r="T27" s="198"/>
      <c r="U27" s="198"/>
      <c r="V27" s="198"/>
      <c r="W27" s="198"/>
      <c r="X27" s="198"/>
    </row>
    <row r="28" spans="1:26" s="22" customFormat="1" x14ac:dyDescent="0.35">
      <c r="A28" s="24" t="s">
        <v>214</v>
      </c>
      <c r="B28" s="75">
        <v>20.111448834853089</v>
      </c>
      <c r="C28" s="75">
        <v>23.589743589743588</v>
      </c>
      <c r="D28" s="75">
        <v>16.716716716716718</v>
      </c>
      <c r="E28" s="75"/>
      <c r="F28" s="75" t="s">
        <v>276</v>
      </c>
      <c r="G28" s="75" t="s">
        <v>276</v>
      </c>
      <c r="H28" s="75" t="s">
        <v>276</v>
      </c>
      <c r="I28" s="75"/>
      <c r="J28" s="75">
        <v>24.630541871921181</v>
      </c>
      <c r="K28" s="75">
        <v>27.102803738317753</v>
      </c>
      <c r="L28" s="75">
        <v>21.875</v>
      </c>
      <c r="M28" s="75"/>
      <c r="N28" s="75">
        <v>26.092384519350816</v>
      </c>
      <c r="O28" s="75">
        <v>31.753554502369667</v>
      </c>
      <c r="P28" s="75">
        <v>19.788918205804748</v>
      </c>
      <c r="Q28" s="75"/>
      <c r="R28" s="75">
        <v>20.697674418604649</v>
      </c>
      <c r="S28" s="75">
        <v>21.393034825870647</v>
      </c>
      <c r="T28" s="75">
        <v>20.087336244541483</v>
      </c>
      <c r="U28" s="75"/>
      <c r="V28" s="75">
        <v>9.0740740740740744</v>
      </c>
      <c r="W28" s="75">
        <v>9.795918367346939</v>
      </c>
      <c r="X28" s="75">
        <v>8.4745762711864394</v>
      </c>
      <c r="Z28" s="107"/>
    </row>
    <row r="29" spans="1:26" x14ac:dyDescent="0.35">
      <c r="A29" s="95" t="s">
        <v>282</v>
      </c>
      <c r="B29" s="63">
        <v>12.643678160919542</v>
      </c>
      <c r="C29" s="63">
        <v>17.073170731707318</v>
      </c>
      <c r="D29" s="63">
        <v>8.695652173913043</v>
      </c>
      <c r="E29" s="63"/>
      <c r="F29" s="63" t="s">
        <v>276</v>
      </c>
      <c r="G29" s="63" t="s">
        <v>276</v>
      </c>
      <c r="H29" s="63" t="s">
        <v>276</v>
      </c>
      <c r="I29" s="63"/>
      <c r="J29" s="63">
        <v>21.428571428571427</v>
      </c>
      <c r="K29" s="63">
        <v>40</v>
      </c>
      <c r="L29" s="63">
        <v>11.111111111111111</v>
      </c>
      <c r="M29" s="63"/>
      <c r="N29" s="63">
        <v>2.9411764705882351</v>
      </c>
      <c r="O29" s="63">
        <v>5.2631578947368416</v>
      </c>
      <c r="P29" s="63" t="s">
        <v>276</v>
      </c>
      <c r="Q29" s="63"/>
      <c r="R29" s="63" t="s">
        <v>276</v>
      </c>
      <c r="S29" s="63" t="s">
        <v>276</v>
      </c>
      <c r="T29" s="63" t="s">
        <v>276</v>
      </c>
      <c r="U29" s="63"/>
      <c r="V29" s="63">
        <v>17.948717948717949</v>
      </c>
      <c r="W29" s="63">
        <v>23.52941176470588</v>
      </c>
      <c r="X29" s="63">
        <v>13.636363636363635</v>
      </c>
      <c r="Z29" s="107"/>
    </row>
    <row r="30" spans="1:26" x14ac:dyDescent="0.35">
      <c r="A30" s="95" t="s">
        <v>283</v>
      </c>
      <c r="B30" s="63">
        <v>20.33898305084746</v>
      </c>
      <c r="C30" s="63">
        <v>22.58064516129032</v>
      </c>
      <c r="D30" s="63">
        <v>17.857142857142858</v>
      </c>
      <c r="E30" s="63"/>
      <c r="F30" s="63" t="s">
        <v>276</v>
      </c>
      <c r="G30" s="63" t="s">
        <v>276</v>
      </c>
      <c r="H30" s="63" t="s">
        <v>276</v>
      </c>
      <c r="I30" s="63"/>
      <c r="J30" s="63" t="s">
        <v>276</v>
      </c>
      <c r="K30" s="63" t="s">
        <v>276</v>
      </c>
      <c r="L30" s="63" t="s">
        <v>276</v>
      </c>
      <c r="M30" s="63"/>
      <c r="N30" s="63">
        <v>20.33898305084746</v>
      </c>
      <c r="O30" s="63">
        <v>22.58064516129032</v>
      </c>
      <c r="P30" s="63">
        <v>17.857142857142858</v>
      </c>
      <c r="Q30" s="63"/>
      <c r="R30" s="63" t="s">
        <v>276</v>
      </c>
      <c r="S30" s="63" t="s">
        <v>276</v>
      </c>
      <c r="T30" s="63" t="s">
        <v>276</v>
      </c>
      <c r="U30" s="63"/>
      <c r="V30" s="63" t="s">
        <v>276</v>
      </c>
      <c r="W30" s="63" t="s">
        <v>276</v>
      </c>
      <c r="X30" s="63" t="s">
        <v>276</v>
      </c>
      <c r="Z30" s="107"/>
    </row>
    <row r="31" spans="1:26" x14ac:dyDescent="0.35">
      <c r="A31" s="95" t="s">
        <v>284</v>
      </c>
      <c r="B31" s="63">
        <v>33.333333333333329</v>
      </c>
      <c r="C31" s="63">
        <v>41.025641025641022</v>
      </c>
      <c r="D31" s="63">
        <v>25</v>
      </c>
      <c r="E31" s="63"/>
      <c r="F31" s="63" t="s">
        <v>276</v>
      </c>
      <c r="G31" s="63" t="s">
        <v>276</v>
      </c>
      <c r="H31" s="63" t="s">
        <v>276</v>
      </c>
      <c r="I31" s="63"/>
      <c r="J31" s="63" t="s">
        <v>276</v>
      </c>
      <c r="K31" s="63" t="s">
        <v>276</v>
      </c>
      <c r="L31" s="63" t="s">
        <v>276</v>
      </c>
      <c r="M31" s="63"/>
      <c r="N31" s="63">
        <v>44.642857142857146</v>
      </c>
      <c r="O31" s="63">
        <v>57.142857142857139</v>
      </c>
      <c r="P31" s="63">
        <v>32.142857142857146</v>
      </c>
      <c r="Q31" s="63"/>
      <c r="R31" s="63" t="s">
        <v>276</v>
      </c>
      <c r="S31" s="63" t="s">
        <v>276</v>
      </c>
      <c r="T31" s="63" t="s">
        <v>276</v>
      </c>
      <c r="U31" s="63"/>
      <c r="V31" s="63" t="s">
        <v>276</v>
      </c>
      <c r="W31" s="63" t="s">
        <v>276</v>
      </c>
      <c r="X31" s="63" t="s">
        <v>276</v>
      </c>
      <c r="Z31" s="107"/>
    </row>
    <row r="32" spans="1:26" x14ac:dyDescent="0.35">
      <c r="A32" s="95" t="s">
        <v>285</v>
      </c>
      <c r="B32" s="63">
        <v>17.1875</v>
      </c>
      <c r="C32" s="63">
        <v>20.350109409190374</v>
      </c>
      <c r="D32" s="63">
        <v>13.895216400911162</v>
      </c>
      <c r="E32" s="63"/>
      <c r="F32" s="63" t="s">
        <v>276</v>
      </c>
      <c r="G32" s="63" t="s">
        <v>276</v>
      </c>
      <c r="H32" s="63" t="s">
        <v>276</v>
      </c>
      <c r="I32" s="63"/>
      <c r="J32" s="63">
        <v>24.778761061946902</v>
      </c>
      <c r="K32" s="63">
        <v>24.193548387096776</v>
      </c>
      <c r="L32" s="63">
        <v>25.490196078431371</v>
      </c>
      <c r="M32" s="63"/>
      <c r="N32" s="63">
        <v>26.058631921824105</v>
      </c>
      <c r="O32" s="63">
        <v>34.146341463414636</v>
      </c>
      <c r="P32" s="63">
        <v>16.783216783216783</v>
      </c>
      <c r="Q32" s="63"/>
      <c r="R32" s="63">
        <v>14.615384615384617</v>
      </c>
      <c r="S32" s="63">
        <v>15.447154471544716</v>
      </c>
      <c r="T32" s="63">
        <v>13.868613138686131</v>
      </c>
      <c r="U32" s="63"/>
      <c r="V32" s="63">
        <v>3.7037037037037033</v>
      </c>
      <c r="W32" s="63">
        <v>2.7777777777777777</v>
      </c>
      <c r="X32" s="63">
        <v>4.6296296296296298</v>
      </c>
      <c r="Z32" s="107"/>
    </row>
    <row r="33" spans="1:26" x14ac:dyDescent="0.35">
      <c r="A33" s="95" t="s">
        <v>289</v>
      </c>
      <c r="B33" s="63">
        <v>12</v>
      </c>
      <c r="C33" s="63">
        <v>14.444444444444443</v>
      </c>
      <c r="D33" s="63">
        <v>9.7435897435897445</v>
      </c>
      <c r="E33" s="63"/>
      <c r="F33" s="63" t="s">
        <v>276</v>
      </c>
      <c r="G33" s="63" t="s">
        <v>276</v>
      </c>
      <c r="H33" s="63" t="s">
        <v>276</v>
      </c>
      <c r="I33" s="63"/>
      <c r="J33" s="63">
        <v>10.638297872340425</v>
      </c>
      <c r="K33" s="63">
        <v>19.230769230769234</v>
      </c>
      <c r="L33" s="63">
        <v>0</v>
      </c>
      <c r="M33" s="63"/>
      <c r="N33" s="63">
        <v>19.58041958041958</v>
      </c>
      <c r="O33" s="63">
        <v>20.547945205479451</v>
      </c>
      <c r="P33" s="63">
        <v>18.571428571428573</v>
      </c>
      <c r="Q33" s="63"/>
      <c r="R33" s="63">
        <v>15.714285714285714</v>
      </c>
      <c r="S33" s="63">
        <v>18.181818181818183</v>
      </c>
      <c r="T33" s="63">
        <v>13.513513513513514</v>
      </c>
      <c r="U33" s="63"/>
      <c r="V33" s="63">
        <v>0.86956521739130432</v>
      </c>
      <c r="W33" s="63" t="s">
        <v>276</v>
      </c>
      <c r="X33" s="63">
        <v>1.4925373134328357</v>
      </c>
      <c r="Z33" s="107"/>
    </row>
    <row r="34" spans="1:26" x14ac:dyDescent="0.35">
      <c r="A34" s="95" t="s">
        <v>290</v>
      </c>
      <c r="B34" s="63" t="s">
        <v>276</v>
      </c>
      <c r="C34" s="63" t="s">
        <v>276</v>
      </c>
      <c r="D34" s="63" t="s">
        <v>276</v>
      </c>
      <c r="E34" s="63"/>
      <c r="F34" s="63" t="s">
        <v>276</v>
      </c>
      <c r="G34" s="63" t="s">
        <v>276</v>
      </c>
      <c r="H34" s="63" t="s">
        <v>276</v>
      </c>
      <c r="I34" s="63"/>
      <c r="J34" s="63" t="s">
        <v>276</v>
      </c>
      <c r="K34" s="63" t="s">
        <v>276</v>
      </c>
      <c r="L34" s="63" t="s">
        <v>276</v>
      </c>
      <c r="M34" s="63"/>
      <c r="N34" s="63" t="s">
        <v>276</v>
      </c>
      <c r="O34" s="63" t="s">
        <v>276</v>
      </c>
      <c r="P34" s="63" t="s">
        <v>276</v>
      </c>
      <c r="Q34" s="63"/>
      <c r="R34" s="63" t="s">
        <v>276</v>
      </c>
      <c r="S34" s="63" t="s">
        <v>276</v>
      </c>
      <c r="T34" s="63" t="s">
        <v>276</v>
      </c>
      <c r="U34" s="63"/>
      <c r="V34" s="63" t="s">
        <v>276</v>
      </c>
      <c r="W34" s="63" t="s">
        <v>276</v>
      </c>
      <c r="X34" s="63" t="s">
        <v>276</v>
      </c>
      <c r="Z34" s="107"/>
    </row>
    <row r="35" spans="1:26" x14ac:dyDescent="0.35">
      <c r="A35" s="95" t="s">
        <v>291</v>
      </c>
      <c r="B35" s="63">
        <v>43.428571428571431</v>
      </c>
      <c r="C35" s="63">
        <v>44.047619047619044</v>
      </c>
      <c r="D35" s="63">
        <v>42.857142857142854</v>
      </c>
      <c r="E35" s="63"/>
      <c r="F35" s="63" t="s">
        <v>276</v>
      </c>
      <c r="G35" s="63" t="s">
        <v>276</v>
      </c>
      <c r="H35" s="63" t="s">
        <v>276</v>
      </c>
      <c r="I35" s="63"/>
      <c r="J35" s="63">
        <v>45.454545454545453</v>
      </c>
      <c r="K35" s="63">
        <v>40</v>
      </c>
      <c r="L35" s="63">
        <v>50</v>
      </c>
      <c r="M35" s="63"/>
      <c r="N35" s="63">
        <v>43.333333333333336</v>
      </c>
      <c r="O35" s="63">
        <v>35.294117647058826</v>
      </c>
      <c r="P35" s="63">
        <v>53.846153846153847</v>
      </c>
      <c r="Q35" s="63"/>
      <c r="R35" s="63">
        <v>41.379310344827587</v>
      </c>
      <c r="S35" s="63">
        <v>46.153846153846153</v>
      </c>
      <c r="T35" s="63">
        <v>37.5</v>
      </c>
      <c r="U35" s="63"/>
      <c r="V35" s="63">
        <v>44.61538461538462</v>
      </c>
      <c r="W35" s="63">
        <v>48.387096774193552</v>
      </c>
      <c r="X35" s="63">
        <v>41.17647058823529</v>
      </c>
      <c r="Z35" s="107"/>
    </row>
    <row r="36" spans="1:26" x14ac:dyDescent="0.35">
      <c r="A36" s="95" t="s">
        <v>292</v>
      </c>
      <c r="B36" s="63" t="s">
        <v>276</v>
      </c>
      <c r="C36" s="63" t="s">
        <v>276</v>
      </c>
      <c r="D36" s="63" t="s">
        <v>276</v>
      </c>
      <c r="E36" s="63"/>
      <c r="F36" s="63" t="s">
        <v>276</v>
      </c>
      <c r="G36" s="63" t="s">
        <v>276</v>
      </c>
      <c r="H36" s="63" t="s">
        <v>276</v>
      </c>
      <c r="I36" s="63"/>
      <c r="J36" s="63" t="s">
        <v>276</v>
      </c>
      <c r="K36" s="63" t="s">
        <v>276</v>
      </c>
      <c r="L36" s="63" t="s">
        <v>276</v>
      </c>
      <c r="M36" s="63"/>
      <c r="N36" s="63" t="s">
        <v>276</v>
      </c>
      <c r="O36" s="63" t="s">
        <v>276</v>
      </c>
      <c r="P36" s="63" t="s">
        <v>276</v>
      </c>
      <c r="Q36" s="63"/>
      <c r="R36" s="63" t="s">
        <v>276</v>
      </c>
      <c r="S36" s="63" t="s">
        <v>276</v>
      </c>
      <c r="T36" s="63" t="s">
        <v>276</v>
      </c>
      <c r="U36" s="63"/>
      <c r="V36" s="63" t="s">
        <v>276</v>
      </c>
      <c r="W36" s="63" t="s">
        <v>276</v>
      </c>
      <c r="X36" s="63" t="s">
        <v>276</v>
      </c>
      <c r="Z36" s="107"/>
    </row>
    <row r="37" spans="1:26" x14ac:dyDescent="0.35">
      <c r="A37" s="122" t="s">
        <v>293</v>
      </c>
      <c r="B37" s="63">
        <v>51.851851851851848</v>
      </c>
      <c r="C37" s="63">
        <v>71.428571428571431</v>
      </c>
      <c r="D37" s="63">
        <v>30.76923076923077</v>
      </c>
      <c r="E37" s="63"/>
      <c r="F37" s="63" t="s">
        <v>276</v>
      </c>
      <c r="G37" s="63" t="s">
        <v>276</v>
      </c>
      <c r="H37" s="63" t="s">
        <v>276</v>
      </c>
      <c r="I37" s="63"/>
      <c r="J37" s="63" t="s">
        <v>276</v>
      </c>
      <c r="K37" s="63" t="s">
        <v>276</v>
      </c>
      <c r="L37" s="63" t="s">
        <v>276</v>
      </c>
      <c r="M37" s="63"/>
      <c r="N37" s="63">
        <v>51.851851851851848</v>
      </c>
      <c r="O37" s="63">
        <v>71.428571428571431</v>
      </c>
      <c r="P37" s="63">
        <v>30.76923076923077</v>
      </c>
      <c r="Q37" s="63"/>
      <c r="R37" s="63" t="s">
        <v>276</v>
      </c>
      <c r="S37" s="63" t="s">
        <v>276</v>
      </c>
      <c r="T37" s="63" t="s">
        <v>276</v>
      </c>
      <c r="U37" s="63"/>
      <c r="V37" s="63" t="s">
        <v>276</v>
      </c>
      <c r="W37" s="63" t="s">
        <v>276</v>
      </c>
      <c r="X37" s="63" t="s">
        <v>276</v>
      </c>
      <c r="Z37" s="107"/>
    </row>
    <row r="38" spans="1:26" x14ac:dyDescent="0.35">
      <c r="A38" s="95" t="s">
        <v>294</v>
      </c>
      <c r="B38" s="63">
        <v>29.268292682926827</v>
      </c>
      <c r="C38" s="63">
        <v>42.307692307692307</v>
      </c>
      <c r="D38" s="63">
        <v>23.214285714285715</v>
      </c>
      <c r="E38" s="63"/>
      <c r="F38" s="63" t="s">
        <v>276</v>
      </c>
      <c r="G38" s="63" t="s">
        <v>276</v>
      </c>
      <c r="H38" s="63" t="s">
        <v>276</v>
      </c>
      <c r="I38" s="63"/>
      <c r="J38" s="63">
        <v>57.142857142857139</v>
      </c>
      <c r="K38" s="63">
        <v>75</v>
      </c>
      <c r="L38" s="63">
        <v>33.333333333333329</v>
      </c>
      <c r="M38" s="63"/>
      <c r="N38" s="63">
        <v>11.111111111111111</v>
      </c>
      <c r="O38" s="63">
        <v>33.333333333333329</v>
      </c>
      <c r="P38" s="63" t="s">
        <v>276</v>
      </c>
      <c r="Q38" s="63"/>
      <c r="R38" s="63">
        <v>69.565217391304344</v>
      </c>
      <c r="S38" s="63">
        <v>75</v>
      </c>
      <c r="T38" s="63">
        <v>66.666666666666657</v>
      </c>
      <c r="U38" s="63"/>
      <c r="V38" s="63">
        <v>5.8823529411764701</v>
      </c>
      <c r="W38" s="63" t="s">
        <v>276</v>
      </c>
      <c r="X38" s="63">
        <v>7.6923076923076925</v>
      </c>
      <c r="Z38" s="107"/>
    </row>
    <row r="39" spans="1:26" x14ac:dyDescent="0.35">
      <c r="A39" s="95" t="s">
        <v>295</v>
      </c>
      <c r="B39" s="63">
        <v>14.473684210526317</v>
      </c>
      <c r="C39" s="63">
        <v>10</v>
      </c>
      <c r="D39" s="63">
        <v>17.391304347826086</v>
      </c>
      <c r="E39" s="63"/>
      <c r="F39" s="63" t="s">
        <v>276</v>
      </c>
      <c r="G39" s="63" t="s">
        <v>276</v>
      </c>
      <c r="H39" s="63" t="s">
        <v>276</v>
      </c>
      <c r="I39" s="63"/>
      <c r="J39" s="63" t="s">
        <v>276</v>
      </c>
      <c r="K39" s="63" t="s">
        <v>276</v>
      </c>
      <c r="L39" s="63" t="s">
        <v>276</v>
      </c>
      <c r="M39" s="63"/>
      <c r="N39" s="63">
        <v>28.205128205128204</v>
      </c>
      <c r="O39" s="63">
        <v>23.076923076923077</v>
      </c>
      <c r="P39" s="63">
        <v>30.76923076923077</v>
      </c>
      <c r="Q39" s="63"/>
      <c r="R39" s="63" t="s">
        <v>276</v>
      </c>
      <c r="S39" s="63" t="s">
        <v>276</v>
      </c>
      <c r="T39" s="63" t="s">
        <v>276</v>
      </c>
      <c r="U39" s="63"/>
      <c r="V39" s="63" t="s">
        <v>276</v>
      </c>
      <c r="W39" s="63" t="s">
        <v>276</v>
      </c>
      <c r="X39" s="63" t="s">
        <v>276</v>
      </c>
      <c r="Z39" s="107"/>
    </row>
    <row r="40" spans="1:26" x14ac:dyDescent="0.35">
      <c r="A40" s="95" t="s">
        <v>297</v>
      </c>
      <c r="B40" s="63">
        <v>24.137931034482758</v>
      </c>
      <c r="C40" s="63">
        <v>46.153846153846153</v>
      </c>
      <c r="D40" s="63">
        <v>6.25</v>
      </c>
      <c r="E40" s="63"/>
      <c r="F40" s="63" t="s">
        <v>276</v>
      </c>
      <c r="G40" s="63" t="s">
        <v>276</v>
      </c>
      <c r="H40" s="63" t="s">
        <v>276</v>
      </c>
      <c r="I40" s="63"/>
      <c r="J40" s="63" t="s">
        <v>276</v>
      </c>
      <c r="K40" s="63" t="s">
        <v>276</v>
      </c>
      <c r="L40" s="63" t="s">
        <v>276</v>
      </c>
      <c r="M40" s="63"/>
      <c r="N40" s="63">
        <v>33.333333333333329</v>
      </c>
      <c r="O40" s="63">
        <v>44.444444444444443</v>
      </c>
      <c r="P40" s="63">
        <v>16.666666666666664</v>
      </c>
      <c r="Q40" s="63"/>
      <c r="R40" s="63" t="s">
        <v>276</v>
      </c>
      <c r="S40" s="63" t="s">
        <v>276</v>
      </c>
      <c r="T40" s="63" t="s">
        <v>276</v>
      </c>
      <c r="U40" s="63"/>
      <c r="V40" s="63">
        <v>14.285714285714285</v>
      </c>
      <c r="W40" s="63">
        <v>50</v>
      </c>
      <c r="X40" s="63" t="s">
        <v>276</v>
      </c>
      <c r="Z40" s="107"/>
    </row>
    <row r="41" spans="1:26" x14ac:dyDescent="0.35">
      <c r="A41" s="95" t="s">
        <v>301</v>
      </c>
      <c r="B41" s="63">
        <v>52.380952380952387</v>
      </c>
      <c r="C41" s="63">
        <v>57.142857142857139</v>
      </c>
      <c r="D41" s="63">
        <v>42.857142857142854</v>
      </c>
      <c r="E41" s="63"/>
      <c r="F41" s="63" t="s">
        <v>276</v>
      </c>
      <c r="G41" s="63" t="s">
        <v>276</v>
      </c>
      <c r="H41" s="63" t="s">
        <v>276</v>
      </c>
      <c r="I41" s="63"/>
      <c r="J41" s="63" t="s">
        <v>276</v>
      </c>
      <c r="K41" s="63" t="s">
        <v>276</v>
      </c>
      <c r="L41" s="63" t="s">
        <v>276</v>
      </c>
      <c r="M41" s="63"/>
      <c r="N41" s="63">
        <v>52.380952380952387</v>
      </c>
      <c r="O41" s="63">
        <v>57.142857142857139</v>
      </c>
      <c r="P41" s="63">
        <v>42.857142857142854</v>
      </c>
      <c r="Q41" s="63"/>
      <c r="R41" s="63" t="s">
        <v>276</v>
      </c>
      <c r="S41" s="63" t="s">
        <v>276</v>
      </c>
      <c r="T41" s="63" t="s">
        <v>276</v>
      </c>
      <c r="U41" s="63"/>
      <c r="V41" s="63" t="s">
        <v>276</v>
      </c>
      <c r="W41" s="63" t="s">
        <v>276</v>
      </c>
      <c r="X41" s="63" t="s">
        <v>276</v>
      </c>
      <c r="Z41" s="107"/>
    </row>
    <row r="42" spans="1:26" x14ac:dyDescent="0.35">
      <c r="A42" s="95" t="s">
        <v>304</v>
      </c>
      <c r="B42" s="63" t="s">
        <v>276</v>
      </c>
      <c r="C42" s="63" t="s">
        <v>276</v>
      </c>
      <c r="D42" s="63" t="s">
        <v>276</v>
      </c>
      <c r="E42" s="63"/>
      <c r="F42" s="63" t="s">
        <v>276</v>
      </c>
      <c r="G42" s="63" t="s">
        <v>276</v>
      </c>
      <c r="H42" s="63" t="s">
        <v>276</v>
      </c>
      <c r="I42" s="63"/>
      <c r="J42" s="63" t="s">
        <v>276</v>
      </c>
      <c r="K42" s="63" t="s">
        <v>276</v>
      </c>
      <c r="L42" s="63" t="s">
        <v>276</v>
      </c>
      <c r="M42" s="63"/>
      <c r="N42" s="63" t="s">
        <v>276</v>
      </c>
      <c r="O42" s="63" t="s">
        <v>276</v>
      </c>
      <c r="P42" s="63" t="s">
        <v>276</v>
      </c>
      <c r="Q42" s="63"/>
      <c r="R42" s="63" t="s">
        <v>276</v>
      </c>
      <c r="S42" s="63" t="s">
        <v>276</v>
      </c>
      <c r="T42" s="63" t="s">
        <v>276</v>
      </c>
      <c r="U42" s="63"/>
      <c r="V42" s="63" t="s">
        <v>276</v>
      </c>
      <c r="W42" s="63" t="s">
        <v>276</v>
      </c>
      <c r="X42" s="63" t="s">
        <v>276</v>
      </c>
      <c r="Z42" s="107"/>
    </row>
    <row r="43" spans="1:26" ht="15" thickBot="1" x14ac:dyDescent="0.4">
      <c r="A43" s="123" t="s">
        <v>306</v>
      </c>
      <c r="B43" s="64">
        <v>30.434782608695656</v>
      </c>
      <c r="C43" s="64">
        <v>35.294117647058826</v>
      </c>
      <c r="D43" s="64">
        <v>16.666666666666664</v>
      </c>
      <c r="E43" s="64"/>
      <c r="F43" s="64" t="s">
        <v>276</v>
      </c>
      <c r="G43" s="64" t="s">
        <v>276</v>
      </c>
      <c r="H43" s="64" t="s">
        <v>276</v>
      </c>
      <c r="I43" s="64"/>
      <c r="J43" s="64" t="s">
        <v>276</v>
      </c>
      <c r="K43" s="64" t="s">
        <v>276</v>
      </c>
      <c r="L43" s="64" t="s">
        <v>276</v>
      </c>
      <c r="M43" s="64"/>
      <c r="N43" s="64">
        <v>30.434782608695656</v>
      </c>
      <c r="O43" s="64">
        <v>35.294117647058826</v>
      </c>
      <c r="P43" s="64">
        <v>16.666666666666664</v>
      </c>
      <c r="Q43" s="64"/>
      <c r="R43" s="64" t="s">
        <v>276</v>
      </c>
      <c r="S43" s="64" t="s">
        <v>276</v>
      </c>
      <c r="T43" s="64" t="s">
        <v>276</v>
      </c>
      <c r="U43" s="64"/>
      <c r="V43" s="64" t="s">
        <v>276</v>
      </c>
      <c r="W43" s="64" t="s">
        <v>276</v>
      </c>
      <c r="X43" s="64" t="s">
        <v>276</v>
      </c>
      <c r="Z43" s="107"/>
    </row>
    <row r="44" spans="1:26" x14ac:dyDescent="0.35">
      <c r="A44" s="113" t="s">
        <v>341</v>
      </c>
    </row>
  </sheetData>
  <mergeCells count="13">
    <mergeCell ref="V7:X7"/>
    <mergeCell ref="A7:A8"/>
    <mergeCell ref="B7:D7"/>
    <mergeCell ref="F7:H7"/>
    <mergeCell ref="J7:L7"/>
    <mergeCell ref="N7:P7"/>
    <mergeCell ref="R7:T7"/>
    <mergeCell ref="A5:X5"/>
    <mergeCell ref="A1:X1"/>
    <mergeCell ref="A2:X2"/>
    <mergeCell ref="Z2:Z3"/>
    <mergeCell ref="A3:X3"/>
    <mergeCell ref="A4:X4"/>
  </mergeCells>
  <hyperlinks>
    <hyperlink ref="Z2" location="INDICE!A1" display="INDICE" xr:uid="{B5584A57-E63D-4F07-9EB7-ADB9375F1A37}"/>
    <hyperlink ref="Z2:Z3" location="CONTENIDO!A1" display="Contenido" xr:uid="{EE0B64B1-159C-4B57-9888-D5AC4E4B4838}"/>
  </hyperlinks>
  <pageMargins left="0.7" right="0.7" top="0.75" bottom="0.75" header="0.3" footer="0.3"/>
  <pageSetup paperSize="9" scale="73" orientation="landscape" r:id="rId1"/>
  <ignoredErrors>
    <ignoredError sqref="B20:D20 B22:C22" formula="1"/>
  </ignoredErrors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6BA98-6C76-4907-A461-188618349396}">
  <sheetPr>
    <tabColor rgb="FFCFAC65"/>
    <pageSetUpPr fitToPage="1"/>
  </sheetPr>
  <dimension ref="A1:L54"/>
  <sheetViews>
    <sheetView showGridLines="0" zoomScale="80" zoomScaleNormal="80" workbookViewId="0">
      <selection activeCell="L2" sqref="L2:L3"/>
    </sheetView>
  </sheetViews>
  <sheetFormatPr baseColWidth="10" defaultColWidth="11.453125" defaultRowHeight="15" customHeight="1" x14ac:dyDescent="0.3"/>
  <cols>
    <col min="1" max="1" width="5.54296875" style="129" customWidth="1"/>
    <col min="2" max="10" width="11.453125" style="129"/>
    <col min="11" max="11" width="5.54296875" style="129" customWidth="1"/>
    <col min="12" max="16384" width="11.453125" style="129"/>
  </cols>
  <sheetData>
    <row r="1" spans="1:12" ht="15" customHeight="1" thickBot="1" x14ac:dyDescent="0.35"/>
    <row r="2" spans="1:12" ht="15" customHeight="1" x14ac:dyDescent="0.3">
      <c r="B2" s="84"/>
      <c r="C2" s="85"/>
      <c r="D2" s="85"/>
      <c r="E2" s="85"/>
      <c r="F2" s="85"/>
      <c r="G2" s="85"/>
      <c r="H2" s="85"/>
      <c r="I2" s="85"/>
      <c r="J2" s="86"/>
      <c r="L2" s="222" t="s">
        <v>1</v>
      </c>
    </row>
    <row r="3" spans="1:12" ht="15" customHeight="1" x14ac:dyDescent="0.3">
      <c r="B3" s="87"/>
      <c r="C3" s="88"/>
      <c r="D3" s="88"/>
      <c r="E3" s="88"/>
      <c r="F3" s="88"/>
      <c r="G3" s="88"/>
      <c r="H3" s="88"/>
      <c r="I3" s="88"/>
      <c r="J3" s="89"/>
      <c r="L3" s="222"/>
    </row>
    <row r="4" spans="1:12" ht="15" customHeight="1" x14ac:dyDescent="0.3">
      <c r="B4" s="87"/>
      <c r="C4" s="88"/>
      <c r="D4" s="88"/>
      <c r="E4" s="88"/>
      <c r="F4" s="88"/>
      <c r="G4" s="88"/>
      <c r="H4" s="88"/>
      <c r="I4" s="88"/>
      <c r="J4" s="89"/>
    </row>
    <row r="5" spans="1:12" ht="15" customHeight="1" x14ac:dyDescent="0.3">
      <c r="B5" s="87"/>
      <c r="C5" s="88"/>
      <c r="D5" s="88"/>
      <c r="E5" s="88"/>
      <c r="F5" s="88"/>
      <c r="G5" s="88"/>
      <c r="H5" s="88"/>
      <c r="I5" s="88"/>
      <c r="J5" s="89"/>
    </row>
    <row r="6" spans="1:12" ht="15" customHeight="1" x14ac:dyDescent="0.3">
      <c r="B6" s="87"/>
      <c r="C6" s="88"/>
      <c r="D6" s="88"/>
      <c r="E6" s="88"/>
      <c r="F6" s="88"/>
      <c r="G6" s="88"/>
      <c r="H6" s="88"/>
      <c r="I6" s="88"/>
      <c r="J6" s="89"/>
    </row>
    <row r="7" spans="1:12" ht="15" customHeight="1" x14ac:dyDescent="0.3">
      <c r="B7" s="87"/>
      <c r="C7" s="88"/>
      <c r="D7" s="88"/>
      <c r="E7" s="88"/>
      <c r="F7" s="88"/>
      <c r="G7" s="88"/>
      <c r="H7" s="88"/>
      <c r="I7" s="88"/>
      <c r="J7" s="89"/>
    </row>
    <row r="8" spans="1:12" ht="15" customHeight="1" x14ac:dyDescent="0.3">
      <c r="B8" s="87"/>
      <c r="C8" s="88"/>
      <c r="D8" s="88"/>
      <c r="E8" s="88"/>
      <c r="F8" s="88"/>
      <c r="G8" s="88"/>
      <c r="H8" s="88"/>
      <c r="I8" s="88"/>
      <c r="J8" s="89"/>
    </row>
    <row r="9" spans="1:12" ht="15" customHeight="1" x14ac:dyDescent="0.3">
      <c r="B9" s="87"/>
      <c r="C9" s="88"/>
      <c r="D9" s="88"/>
      <c r="E9" s="88"/>
      <c r="F9" s="88"/>
      <c r="G9" s="88"/>
      <c r="H9" s="88"/>
      <c r="I9" s="88"/>
      <c r="J9" s="89"/>
    </row>
    <row r="10" spans="1:12" ht="15" customHeight="1" x14ac:dyDescent="0.3">
      <c r="B10" s="87"/>
      <c r="C10" s="88"/>
      <c r="D10" s="88"/>
      <c r="E10" s="88"/>
      <c r="F10" s="88"/>
      <c r="G10" s="88"/>
      <c r="H10" s="88"/>
      <c r="I10" s="88"/>
      <c r="J10" s="89"/>
    </row>
    <row r="11" spans="1:12" ht="15" customHeight="1" x14ac:dyDescent="0.3">
      <c r="A11" s="130"/>
      <c r="B11" s="87"/>
      <c r="C11" s="88"/>
      <c r="D11" s="88"/>
      <c r="E11" s="88"/>
      <c r="F11" s="88"/>
      <c r="G11" s="88"/>
      <c r="H11" s="88"/>
      <c r="I11" s="88"/>
      <c r="J11" s="89"/>
      <c r="K11" s="130"/>
    </row>
    <row r="12" spans="1:12" ht="15" customHeight="1" x14ac:dyDescent="0.3">
      <c r="A12" s="130"/>
      <c r="B12" s="87"/>
      <c r="C12" s="88"/>
      <c r="D12" s="88"/>
      <c r="E12" s="88"/>
      <c r="F12" s="88"/>
      <c r="G12" s="88"/>
      <c r="H12" s="88"/>
      <c r="I12" s="88"/>
      <c r="J12" s="89"/>
      <c r="K12" s="130"/>
    </row>
    <row r="13" spans="1:12" ht="15" customHeight="1" x14ac:dyDescent="0.3">
      <c r="A13" s="130"/>
      <c r="B13" s="87"/>
      <c r="C13" s="88"/>
      <c r="D13" s="88"/>
      <c r="E13" s="88"/>
      <c r="F13" s="88"/>
      <c r="G13" s="88"/>
      <c r="H13" s="88"/>
      <c r="I13" s="88"/>
      <c r="J13" s="89"/>
      <c r="K13" s="130"/>
    </row>
    <row r="14" spans="1:12" ht="15" customHeight="1" x14ac:dyDescent="0.3">
      <c r="A14" s="130"/>
      <c r="B14" s="87"/>
      <c r="C14" s="88"/>
      <c r="D14" s="88"/>
      <c r="E14" s="88"/>
      <c r="F14" s="88"/>
      <c r="G14" s="88"/>
      <c r="H14" s="88"/>
      <c r="I14" s="88"/>
      <c r="J14" s="89"/>
      <c r="K14" s="130"/>
    </row>
    <row r="15" spans="1:12" ht="15" customHeight="1" x14ac:dyDescent="0.3">
      <c r="A15" s="130"/>
      <c r="B15" s="244" t="s">
        <v>409</v>
      </c>
      <c r="C15" s="245"/>
      <c r="D15" s="245"/>
      <c r="E15" s="245"/>
      <c r="F15" s="245"/>
      <c r="G15" s="245"/>
      <c r="H15" s="245"/>
      <c r="I15" s="245"/>
      <c r="J15" s="246"/>
      <c r="K15" s="130"/>
    </row>
    <row r="16" spans="1:12" ht="15" customHeight="1" x14ac:dyDescent="0.3">
      <c r="A16" s="130"/>
      <c r="B16" s="247"/>
      <c r="C16" s="245"/>
      <c r="D16" s="245"/>
      <c r="E16" s="245"/>
      <c r="F16" s="245"/>
      <c r="G16" s="245"/>
      <c r="H16" s="245"/>
      <c r="I16" s="245"/>
      <c r="J16" s="246"/>
      <c r="K16" s="130"/>
    </row>
    <row r="17" spans="1:11" ht="15" customHeight="1" x14ac:dyDescent="0.3">
      <c r="A17" s="130"/>
      <c r="B17" s="247"/>
      <c r="C17" s="245"/>
      <c r="D17" s="245"/>
      <c r="E17" s="245"/>
      <c r="F17" s="245"/>
      <c r="G17" s="245"/>
      <c r="H17" s="245"/>
      <c r="I17" s="245"/>
      <c r="J17" s="246"/>
      <c r="K17" s="130"/>
    </row>
    <row r="18" spans="1:11" ht="15" customHeight="1" x14ac:dyDescent="0.3">
      <c r="A18" s="130"/>
      <c r="B18" s="247"/>
      <c r="C18" s="245"/>
      <c r="D18" s="245"/>
      <c r="E18" s="245"/>
      <c r="F18" s="245"/>
      <c r="G18" s="245"/>
      <c r="H18" s="245"/>
      <c r="I18" s="245"/>
      <c r="J18" s="246"/>
      <c r="K18" s="130"/>
    </row>
    <row r="19" spans="1:11" ht="15" customHeight="1" x14ac:dyDescent="0.3">
      <c r="A19" s="130"/>
      <c r="B19" s="247"/>
      <c r="C19" s="245"/>
      <c r="D19" s="245"/>
      <c r="E19" s="245"/>
      <c r="F19" s="245"/>
      <c r="G19" s="245"/>
      <c r="H19" s="245"/>
      <c r="I19" s="245"/>
      <c r="J19" s="246"/>
      <c r="K19" s="130"/>
    </row>
    <row r="20" spans="1:11" ht="15" customHeight="1" x14ac:dyDescent="0.3">
      <c r="A20" s="130"/>
      <c r="B20" s="247"/>
      <c r="C20" s="245"/>
      <c r="D20" s="245"/>
      <c r="E20" s="245"/>
      <c r="F20" s="245"/>
      <c r="G20" s="245"/>
      <c r="H20" s="245"/>
      <c r="I20" s="245"/>
      <c r="J20" s="246"/>
      <c r="K20" s="130"/>
    </row>
    <row r="21" spans="1:11" ht="15" customHeight="1" x14ac:dyDescent="0.3">
      <c r="A21" s="130"/>
      <c r="B21" s="247"/>
      <c r="C21" s="245"/>
      <c r="D21" s="245"/>
      <c r="E21" s="245"/>
      <c r="F21" s="245"/>
      <c r="G21" s="245"/>
      <c r="H21" s="245"/>
      <c r="I21" s="245"/>
      <c r="J21" s="246"/>
      <c r="K21" s="130"/>
    </row>
    <row r="22" spans="1:11" ht="15" customHeight="1" x14ac:dyDescent="0.3">
      <c r="A22" s="130"/>
      <c r="B22" s="247"/>
      <c r="C22" s="245"/>
      <c r="D22" s="245"/>
      <c r="E22" s="245"/>
      <c r="F22" s="245"/>
      <c r="G22" s="245"/>
      <c r="H22" s="245"/>
      <c r="I22" s="245"/>
      <c r="J22" s="246"/>
      <c r="K22" s="130"/>
    </row>
    <row r="23" spans="1:11" ht="15" customHeight="1" x14ac:dyDescent="0.3">
      <c r="A23" s="130"/>
      <c r="B23" s="247"/>
      <c r="C23" s="245"/>
      <c r="D23" s="245"/>
      <c r="E23" s="245"/>
      <c r="F23" s="245"/>
      <c r="G23" s="245"/>
      <c r="H23" s="245"/>
      <c r="I23" s="245"/>
      <c r="J23" s="246"/>
      <c r="K23" s="130"/>
    </row>
    <row r="24" spans="1:11" ht="15" customHeight="1" x14ac:dyDescent="0.3">
      <c r="A24" s="130"/>
      <c r="B24" s="247"/>
      <c r="C24" s="245"/>
      <c r="D24" s="245"/>
      <c r="E24" s="245"/>
      <c r="F24" s="245"/>
      <c r="G24" s="245"/>
      <c r="H24" s="245"/>
      <c r="I24" s="245"/>
      <c r="J24" s="246"/>
      <c r="K24" s="130"/>
    </row>
    <row r="25" spans="1:11" ht="15" customHeight="1" x14ac:dyDescent="0.3">
      <c r="A25" s="130"/>
      <c r="B25" s="247"/>
      <c r="C25" s="245"/>
      <c r="D25" s="245"/>
      <c r="E25" s="245"/>
      <c r="F25" s="245"/>
      <c r="G25" s="245"/>
      <c r="H25" s="245"/>
      <c r="I25" s="245"/>
      <c r="J25" s="246"/>
      <c r="K25" s="130"/>
    </row>
    <row r="26" spans="1:11" ht="15" customHeight="1" x14ac:dyDescent="0.3">
      <c r="A26" s="130"/>
      <c r="B26" s="247"/>
      <c r="C26" s="245"/>
      <c r="D26" s="245"/>
      <c r="E26" s="245"/>
      <c r="F26" s="245"/>
      <c r="G26" s="245"/>
      <c r="H26" s="245"/>
      <c r="I26" s="245"/>
      <c r="J26" s="246"/>
      <c r="K26" s="130"/>
    </row>
    <row r="27" spans="1:11" ht="15" customHeight="1" x14ac:dyDescent="0.3">
      <c r="A27" s="130"/>
      <c r="B27" s="247"/>
      <c r="C27" s="245"/>
      <c r="D27" s="245"/>
      <c r="E27" s="245"/>
      <c r="F27" s="245"/>
      <c r="G27" s="245"/>
      <c r="H27" s="245"/>
      <c r="I27" s="245"/>
      <c r="J27" s="246"/>
      <c r="K27" s="130"/>
    </row>
    <row r="28" spans="1:11" ht="15" customHeight="1" x14ac:dyDescent="0.3">
      <c r="A28" s="130"/>
      <c r="B28" s="247"/>
      <c r="C28" s="245"/>
      <c r="D28" s="245"/>
      <c r="E28" s="245"/>
      <c r="F28" s="245"/>
      <c r="G28" s="245"/>
      <c r="H28" s="245"/>
      <c r="I28" s="245"/>
      <c r="J28" s="246"/>
      <c r="K28" s="130"/>
    </row>
    <row r="29" spans="1:11" ht="15" customHeight="1" x14ac:dyDescent="0.3">
      <c r="A29" s="130"/>
      <c r="B29" s="247"/>
      <c r="C29" s="245"/>
      <c r="D29" s="245"/>
      <c r="E29" s="245"/>
      <c r="F29" s="245"/>
      <c r="G29" s="245"/>
      <c r="H29" s="245"/>
      <c r="I29" s="245"/>
      <c r="J29" s="246"/>
      <c r="K29" s="130"/>
    </row>
    <row r="30" spans="1:11" ht="15" customHeight="1" x14ac:dyDescent="0.3">
      <c r="B30" s="247"/>
      <c r="C30" s="245"/>
      <c r="D30" s="245"/>
      <c r="E30" s="245"/>
      <c r="F30" s="245"/>
      <c r="G30" s="245"/>
      <c r="H30" s="245"/>
      <c r="I30" s="245"/>
      <c r="J30" s="246"/>
    </row>
    <row r="31" spans="1:11" ht="15" customHeight="1" x14ac:dyDescent="0.3">
      <c r="B31" s="87"/>
      <c r="C31" s="88"/>
      <c r="D31" s="88"/>
      <c r="E31" s="88"/>
      <c r="F31" s="88"/>
      <c r="G31" s="88"/>
      <c r="H31" s="88"/>
      <c r="I31" s="88"/>
      <c r="J31" s="89"/>
    </row>
    <row r="32" spans="1:11" ht="15" customHeight="1" x14ac:dyDescent="0.3">
      <c r="B32" s="87"/>
      <c r="C32" s="88"/>
      <c r="D32" s="88"/>
      <c r="E32" s="88"/>
      <c r="F32" s="88"/>
      <c r="G32" s="88"/>
      <c r="H32" s="88"/>
      <c r="I32" s="88"/>
      <c r="J32" s="89"/>
    </row>
    <row r="33" spans="2:10" ht="15" customHeight="1" x14ac:dyDescent="0.3">
      <c r="B33" s="87"/>
      <c r="C33" s="88"/>
      <c r="D33" s="88"/>
      <c r="E33" s="88"/>
      <c r="F33" s="88"/>
      <c r="G33" s="88"/>
      <c r="H33" s="88"/>
      <c r="I33" s="88"/>
      <c r="J33" s="89"/>
    </row>
    <row r="34" spans="2:10" ht="15" customHeight="1" x14ac:dyDescent="0.3">
      <c r="B34" s="87"/>
      <c r="C34" s="88"/>
      <c r="D34" s="88"/>
      <c r="E34" s="88"/>
      <c r="F34" s="88"/>
      <c r="G34" s="88"/>
      <c r="H34" s="88"/>
      <c r="I34" s="88"/>
      <c r="J34" s="89"/>
    </row>
    <row r="35" spans="2:10" ht="15" customHeight="1" x14ac:dyDescent="0.3">
      <c r="B35" s="87"/>
      <c r="C35" s="88"/>
      <c r="D35" s="88"/>
      <c r="E35" s="88"/>
      <c r="F35" s="88"/>
      <c r="G35" s="88"/>
      <c r="H35" s="88"/>
      <c r="I35" s="88"/>
      <c r="J35" s="89"/>
    </row>
    <row r="36" spans="2:10" ht="15" customHeight="1" x14ac:dyDescent="0.3">
      <c r="B36" s="87"/>
      <c r="C36" s="88"/>
      <c r="D36" s="88"/>
      <c r="E36" s="88"/>
      <c r="F36" s="88"/>
      <c r="G36" s="88"/>
      <c r="H36" s="88"/>
      <c r="I36" s="88"/>
      <c r="J36" s="89"/>
    </row>
    <row r="37" spans="2:10" ht="15" customHeight="1" x14ac:dyDescent="0.3">
      <c r="B37" s="87"/>
      <c r="C37" s="88"/>
      <c r="D37" s="88"/>
      <c r="E37" s="88"/>
      <c r="F37" s="88"/>
      <c r="G37" s="88"/>
      <c r="H37" s="88"/>
      <c r="I37" s="88"/>
      <c r="J37" s="89"/>
    </row>
    <row r="38" spans="2:10" ht="15" customHeight="1" x14ac:dyDescent="0.3">
      <c r="B38" s="87"/>
      <c r="C38" s="88"/>
      <c r="D38" s="88"/>
      <c r="E38" s="88"/>
      <c r="F38" s="88"/>
      <c r="G38" s="88"/>
      <c r="H38" s="88"/>
      <c r="I38" s="88"/>
      <c r="J38" s="89"/>
    </row>
    <row r="39" spans="2:10" ht="15" customHeight="1" x14ac:dyDescent="0.3">
      <c r="B39" s="87"/>
      <c r="C39" s="88"/>
      <c r="D39" s="88"/>
      <c r="E39" s="88"/>
      <c r="F39" s="88"/>
      <c r="G39" s="88"/>
      <c r="H39" s="88"/>
      <c r="I39" s="88"/>
      <c r="J39" s="89"/>
    </row>
    <row r="40" spans="2:10" ht="15" customHeight="1" x14ac:dyDescent="0.3">
      <c r="B40" s="87"/>
      <c r="C40" s="88"/>
      <c r="D40" s="88"/>
      <c r="E40" s="88"/>
      <c r="F40" s="88"/>
      <c r="G40" s="88"/>
      <c r="H40" s="88"/>
      <c r="I40" s="88"/>
      <c r="J40" s="89"/>
    </row>
    <row r="41" spans="2:10" ht="15" customHeight="1" x14ac:dyDescent="0.3">
      <c r="B41" s="87"/>
      <c r="C41" s="88"/>
      <c r="D41" s="88"/>
      <c r="E41" s="88"/>
      <c r="F41" s="88"/>
      <c r="G41" s="88"/>
      <c r="H41" s="88"/>
      <c r="I41" s="88"/>
      <c r="J41" s="89"/>
    </row>
    <row r="42" spans="2:10" ht="15" customHeight="1" x14ac:dyDescent="0.3">
      <c r="B42" s="87"/>
      <c r="C42" s="88"/>
      <c r="D42" s="88"/>
      <c r="E42" s="88"/>
      <c r="F42" s="88"/>
      <c r="G42" s="88"/>
      <c r="H42" s="88"/>
      <c r="I42" s="88"/>
      <c r="J42" s="89"/>
    </row>
    <row r="43" spans="2:10" ht="15" customHeight="1" x14ac:dyDescent="0.3">
      <c r="B43" s="87"/>
      <c r="C43" s="88"/>
      <c r="D43" s="88"/>
      <c r="E43" s="88"/>
      <c r="F43" s="88"/>
      <c r="G43" s="88"/>
      <c r="H43" s="88"/>
      <c r="I43" s="88"/>
      <c r="J43" s="89"/>
    </row>
    <row r="44" spans="2:10" ht="15" customHeight="1" x14ac:dyDescent="0.3">
      <c r="B44" s="87"/>
      <c r="C44" s="88"/>
      <c r="D44" s="88"/>
      <c r="E44" s="88"/>
      <c r="F44" s="88"/>
      <c r="G44" s="88"/>
      <c r="H44" s="88"/>
      <c r="I44" s="88"/>
      <c r="J44" s="89"/>
    </row>
    <row r="45" spans="2:10" ht="15" customHeight="1" x14ac:dyDescent="0.3">
      <c r="B45" s="87"/>
      <c r="C45" s="88"/>
      <c r="D45" s="88"/>
      <c r="E45" s="88"/>
      <c r="F45" s="88"/>
      <c r="G45" s="88"/>
      <c r="H45" s="88"/>
      <c r="I45" s="88"/>
      <c r="J45" s="89"/>
    </row>
    <row r="46" spans="2:10" ht="15" customHeight="1" x14ac:dyDescent="0.3">
      <c r="B46" s="87"/>
      <c r="C46" s="88"/>
      <c r="D46" s="88"/>
      <c r="E46" s="88"/>
      <c r="F46" s="88"/>
      <c r="G46" s="88"/>
      <c r="H46" s="88"/>
      <c r="I46" s="88"/>
      <c r="J46" s="89"/>
    </row>
    <row r="47" spans="2:10" ht="15" customHeight="1" x14ac:dyDescent="0.3">
      <c r="B47" s="87"/>
      <c r="C47" s="88"/>
      <c r="D47" s="88"/>
      <c r="E47" s="88"/>
      <c r="F47" s="88"/>
      <c r="G47" s="88"/>
      <c r="H47" s="88"/>
      <c r="I47" s="88"/>
      <c r="J47" s="89"/>
    </row>
    <row r="48" spans="2:10" ht="15" customHeight="1" x14ac:dyDescent="0.3">
      <c r="B48" s="87"/>
      <c r="C48" s="88"/>
      <c r="D48" s="88"/>
      <c r="E48" s="88"/>
      <c r="F48" s="88"/>
      <c r="G48" s="88"/>
      <c r="H48" s="88"/>
      <c r="I48" s="88"/>
      <c r="J48" s="89"/>
    </row>
    <row r="49" spans="2:10" ht="15" customHeight="1" x14ac:dyDescent="0.3">
      <c r="B49" s="87"/>
      <c r="C49" s="88"/>
      <c r="D49" s="88"/>
      <c r="E49" s="88"/>
      <c r="F49" s="88"/>
      <c r="G49" s="88"/>
      <c r="H49" s="88"/>
      <c r="I49" s="88"/>
      <c r="J49" s="89"/>
    </row>
    <row r="50" spans="2:10" ht="15" customHeight="1" x14ac:dyDescent="0.3">
      <c r="B50" s="87"/>
      <c r="C50" s="88"/>
      <c r="D50" s="88"/>
      <c r="E50" s="88"/>
      <c r="F50" s="88"/>
      <c r="G50" s="88"/>
      <c r="H50" s="88"/>
      <c r="I50" s="88"/>
      <c r="J50" s="89"/>
    </row>
    <row r="51" spans="2:10" ht="15" customHeight="1" x14ac:dyDescent="0.3">
      <c r="B51" s="87"/>
      <c r="C51" s="88"/>
      <c r="D51" s="88"/>
      <c r="E51" s="88"/>
      <c r="F51" s="88"/>
      <c r="G51" s="88"/>
      <c r="H51" s="88"/>
      <c r="I51" s="88"/>
      <c r="J51" s="89"/>
    </row>
    <row r="52" spans="2:10" ht="15" customHeight="1" x14ac:dyDescent="0.3">
      <c r="B52" s="87"/>
      <c r="C52" s="88"/>
      <c r="D52" s="88"/>
      <c r="E52" s="88"/>
      <c r="F52" s="88"/>
      <c r="G52" s="88"/>
      <c r="H52" s="88"/>
      <c r="I52" s="88"/>
      <c r="J52" s="89"/>
    </row>
    <row r="53" spans="2:10" ht="15" customHeight="1" x14ac:dyDescent="0.3">
      <c r="B53" s="87"/>
      <c r="C53" s="88"/>
      <c r="D53" s="88"/>
      <c r="E53" s="88"/>
      <c r="F53" s="88"/>
      <c r="G53" s="88"/>
      <c r="H53" s="88"/>
      <c r="I53" s="88"/>
      <c r="J53" s="89"/>
    </row>
    <row r="54" spans="2:10" ht="15" customHeight="1" thickBot="1" x14ac:dyDescent="0.35">
      <c r="B54" s="90"/>
      <c r="C54" s="91"/>
      <c r="D54" s="91"/>
      <c r="E54" s="91"/>
      <c r="F54" s="91"/>
      <c r="G54" s="91"/>
      <c r="H54" s="91"/>
      <c r="I54" s="91"/>
      <c r="J54" s="92"/>
    </row>
  </sheetData>
  <mergeCells count="2">
    <mergeCell ref="L2:L3"/>
    <mergeCell ref="B15:J30"/>
  </mergeCells>
  <hyperlinks>
    <hyperlink ref="L2" location="INDICE!A1" display="INDICE" xr:uid="{AB66FB1B-E48F-4D46-BB0A-F08F8839036E}"/>
    <hyperlink ref="L2:L3" location="CONTENIDO!A1" display="Contenido" xr:uid="{C5857F9C-BA62-41AB-B42D-A939D87F0218}"/>
  </hyperlinks>
  <printOptions horizontalCentered="1"/>
  <pageMargins left="0.70866141732283472" right="0.70866141732283472" top="0.74803149606299213" bottom="0.74803149606299213" header="0.31496062992125984" footer="0.31496062992125984"/>
  <pageSetup scale="61" orientation="landscape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1EA59-90B6-47A9-979A-00416178527A}">
  <sheetPr>
    <tabColor rgb="FFF2DAB1"/>
    <pageSetUpPr fitToPage="1"/>
  </sheetPr>
  <dimension ref="A1:W36"/>
  <sheetViews>
    <sheetView showGridLines="0"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X14" sqref="X14"/>
    </sheetView>
  </sheetViews>
  <sheetFormatPr baseColWidth="10" defaultColWidth="11.453125" defaultRowHeight="14.5" x14ac:dyDescent="0.35"/>
  <cols>
    <col min="1" max="1" width="18.54296875" customWidth="1"/>
    <col min="2" max="4" width="8.453125" customWidth="1"/>
    <col min="5" max="5" width="1.453125" customWidth="1"/>
    <col min="6" max="8" width="8.453125" customWidth="1"/>
    <col min="9" max="9" width="1.1796875" customWidth="1"/>
    <col min="10" max="12" width="8.453125" customWidth="1"/>
    <col min="13" max="13" width="1.81640625" customWidth="1"/>
    <col min="14" max="17" width="8.453125" customWidth="1"/>
    <col min="18" max="18" width="11.453125" style="129"/>
    <col min="19" max="19" width="8.453125" customWidth="1"/>
    <col min="20" max="20" width="1.453125" customWidth="1"/>
    <col min="21" max="23" width="8.453125" customWidth="1"/>
  </cols>
  <sheetData>
    <row r="1" spans="1:23" x14ac:dyDescent="0.35">
      <c r="A1" s="230" t="s">
        <v>410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138"/>
      <c r="S1" s="138"/>
      <c r="T1" s="138"/>
      <c r="U1" s="138"/>
      <c r="V1" s="138"/>
      <c r="W1" s="138"/>
    </row>
    <row r="2" spans="1:23" ht="14.5" customHeight="1" x14ac:dyDescent="0.35">
      <c r="A2" s="230" t="s">
        <v>411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139"/>
      <c r="R2" s="222" t="s">
        <v>1</v>
      </c>
      <c r="S2" s="139"/>
      <c r="T2" s="139"/>
      <c r="U2" s="139"/>
      <c r="V2" s="139"/>
      <c r="W2" s="139"/>
    </row>
    <row r="3" spans="1:23" ht="14.5" customHeight="1" x14ac:dyDescent="0.35">
      <c r="A3" s="230" t="s">
        <v>412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138"/>
      <c r="R3" s="222"/>
      <c r="S3" s="138"/>
      <c r="T3" s="138"/>
      <c r="U3" s="138"/>
      <c r="V3" s="138"/>
      <c r="W3" s="138"/>
    </row>
    <row r="4" spans="1:23" x14ac:dyDescent="0.35">
      <c r="A4" s="231" t="s">
        <v>315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139"/>
      <c r="S4" s="139"/>
      <c r="T4" s="139"/>
      <c r="U4" s="139"/>
      <c r="V4" s="139"/>
      <c r="W4" s="139"/>
    </row>
    <row r="5" spans="1:23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139"/>
      <c r="S5" s="139"/>
      <c r="T5" s="139"/>
      <c r="U5" s="139"/>
      <c r="V5" s="139"/>
      <c r="W5" s="139"/>
    </row>
    <row r="6" spans="1:23" x14ac:dyDescent="0.35">
      <c r="A6" s="15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S6" s="15"/>
      <c r="T6" s="15"/>
      <c r="U6" s="15"/>
      <c r="V6" s="15"/>
      <c r="W6" s="15"/>
    </row>
    <row r="7" spans="1:23" x14ac:dyDescent="0.35">
      <c r="A7" s="234" t="s">
        <v>281</v>
      </c>
      <c r="B7" s="229" t="s">
        <v>214</v>
      </c>
      <c r="C7" s="229"/>
      <c r="D7" s="229"/>
      <c r="E7" s="16"/>
      <c r="F7" s="229" t="s">
        <v>233</v>
      </c>
      <c r="G7" s="229"/>
      <c r="H7" s="229"/>
      <c r="I7" s="16"/>
      <c r="J7" s="229" t="s">
        <v>234</v>
      </c>
      <c r="K7" s="229"/>
      <c r="L7" s="229"/>
      <c r="M7" s="16"/>
      <c r="N7" s="229" t="s">
        <v>235</v>
      </c>
      <c r="O7" s="229"/>
      <c r="P7" s="229"/>
    </row>
    <row r="8" spans="1:23" x14ac:dyDescent="0.35">
      <c r="A8" s="234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</row>
    <row r="9" spans="1:23" x14ac:dyDescent="0.35">
      <c r="A9" s="199" t="s">
        <v>231</v>
      </c>
      <c r="B9" s="200"/>
      <c r="C9" s="200"/>
      <c r="D9" s="200"/>
      <c r="E9" s="200"/>
      <c r="F9" s="200"/>
      <c r="G9" s="200"/>
      <c r="H9" s="200"/>
      <c r="I9" s="200"/>
      <c r="J9" s="200"/>
      <c r="K9" s="200"/>
      <c r="L9" s="200"/>
      <c r="M9" s="200"/>
      <c r="N9" s="200"/>
      <c r="O9" s="200"/>
      <c r="P9" s="200"/>
    </row>
    <row r="10" spans="1:23" s="22" customFormat="1" x14ac:dyDescent="0.35">
      <c r="A10" s="23" t="s">
        <v>214</v>
      </c>
      <c r="B10" s="101">
        <f>SUM(B11:B21)</f>
        <v>640</v>
      </c>
      <c r="C10" s="101">
        <f t="shared" ref="C10:P10" si="0">SUM(C11:C21)</f>
        <v>384</v>
      </c>
      <c r="D10" s="101">
        <f t="shared" si="0"/>
        <v>256</v>
      </c>
      <c r="E10" s="101"/>
      <c r="F10" s="101">
        <f t="shared" si="0"/>
        <v>39</v>
      </c>
      <c r="G10" s="101">
        <f t="shared" si="0"/>
        <v>29</v>
      </c>
      <c r="H10" s="101">
        <f t="shared" si="0"/>
        <v>10</v>
      </c>
      <c r="I10" s="101"/>
      <c r="J10" s="101">
        <f t="shared" si="0"/>
        <v>187</v>
      </c>
      <c r="K10" s="101">
        <f t="shared" si="0"/>
        <v>118</v>
      </c>
      <c r="L10" s="101">
        <f t="shared" si="0"/>
        <v>69</v>
      </c>
      <c r="M10" s="101"/>
      <c r="N10" s="101">
        <f t="shared" si="0"/>
        <v>414</v>
      </c>
      <c r="O10" s="101">
        <f t="shared" si="0"/>
        <v>237</v>
      </c>
      <c r="P10" s="101">
        <f t="shared" si="0"/>
        <v>177</v>
      </c>
      <c r="R10" s="140"/>
    </row>
    <row r="11" spans="1:23" x14ac:dyDescent="0.35">
      <c r="A11" s="95" t="s">
        <v>282</v>
      </c>
      <c r="B11" s="102">
        <f t="shared" ref="B11:B16" si="1">+F11+J11+N11</f>
        <v>161</v>
      </c>
      <c r="C11" s="102">
        <f t="shared" ref="C11:D20" si="2">+G11+K11+O11</f>
        <v>102</v>
      </c>
      <c r="D11" s="102">
        <f t="shared" si="2"/>
        <v>59</v>
      </c>
      <c r="E11" s="102"/>
      <c r="F11" s="102">
        <v>13</v>
      </c>
      <c r="G11" s="102">
        <v>12</v>
      </c>
      <c r="H11" s="102">
        <v>1</v>
      </c>
      <c r="I11" s="102"/>
      <c r="J11" s="102">
        <v>38</v>
      </c>
      <c r="K11" s="102">
        <v>24</v>
      </c>
      <c r="L11" s="102">
        <v>14</v>
      </c>
      <c r="M11" s="102"/>
      <c r="N11" s="102">
        <v>110</v>
      </c>
      <c r="O11" s="102">
        <v>66</v>
      </c>
      <c r="P11" s="102">
        <v>44</v>
      </c>
    </row>
    <row r="12" spans="1:23" x14ac:dyDescent="0.35">
      <c r="A12" s="95" t="s">
        <v>283</v>
      </c>
      <c r="B12" s="102">
        <f t="shared" si="1"/>
        <v>50</v>
      </c>
      <c r="C12" s="102">
        <f t="shared" si="2"/>
        <v>33</v>
      </c>
      <c r="D12" s="102">
        <f t="shared" si="2"/>
        <v>17</v>
      </c>
      <c r="E12" s="102"/>
      <c r="F12" s="102">
        <v>4</v>
      </c>
      <c r="G12" s="102">
        <v>2</v>
      </c>
      <c r="H12" s="102">
        <v>2</v>
      </c>
      <c r="I12" s="102"/>
      <c r="J12" s="102">
        <v>23</v>
      </c>
      <c r="K12" s="102">
        <v>17</v>
      </c>
      <c r="L12" s="102">
        <v>6</v>
      </c>
      <c r="M12" s="102"/>
      <c r="N12" s="102">
        <v>23</v>
      </c>
      <c r="O12" s="102">
        <v>14</v>
      </c>
      <c r="P12" s="102">
        <v>9</v>
      </c>
    </row>
    <row r="13" spans="1:23" x14ac:dyDescent="0.35">
      <c r="A13" s="95" t="s">
        <v>284</v>
      </c>
      <c r="B13" s="102">
        <f t="shared" si="1"/>
        <v>113</v>
      </c>
      <c r="C13" s="102">
        <f t="shared" si="2"/>
        <v>62</v>
      </c>
      <c r="D13" s="102">
        <f t="shared" si="2"/>
        <v>51</v>
      </c>
      <c r="E13" s="102"/>
      <c r="F13" s="102">
        <v>3</v>
      </c>
      <c r="G13" s="102">
        <v>1</v>
      </c>
      <c r="H13" s="102">
        <v>2</v>
      </c>
      <c r="I13" s="102"/>
      <c r="J13" s="102">
        <v>26</v>
      </c>
      <c r="K13" s="102">
        <v>14</v>
      </c>
      <c r="L13" s="102">
        <v>12</v>
      </c>
      <c r="M13" s="102"/>
      <c r="N13" s="102">
        <v>84</v>
      </c>
      <c r="O13" s="102">
        <v>47</v>
      </c>
      <c r="P13" s="102">
        <v>37</v>
      </c>
    </row>
    <row r="14" spans="1:23" x14ac:dyDescent="0.35">
      <c r="A14" s="95" t="s">
        <v>285</v>
      </c>
      <c r="B14" s="102">
        <f t="shared" si="1"/>
        <v>72</v>
      </c>
      <c r="C14" s="102">
        <f t="shared" si="2"/>
        <v>44</v>
      </c>
      <c r="D14" s="102">
        <f t="shared" si="2"/>
        <v>28</v>
      </c>
      <c r="E14" s="102"/>
      <c r="F14" s="102">
        <v>5</v>
      </c>
      <c r="G14" s="102">
        <v>2</v>
      </c>
      <c r="H14" s="102">
        <v>3</v>
      </c>
      <c r="I14" s="102"/>
      <c r="J14" s="102">
        <v>21</v>
      </c>
      <c r="K14" s="102">
        <v>13</v>
      </c>
      <c r="L14" s="102">
        <v>8</v>
      </c>
      <c r="M14" s="102"/>
      <c r="N14" s="102">
        <v>46</v>
      </c>
      <c r="O14" s="102">
        <v>29</v>
      </c>
      <c r="P14" s="102">
        <v>17</v>
      </c>
    </row>
    <row r="15" spans="1:23" x14ac:dyDescent="0.35">
      <c r="A15" s="95" t="s">
        <v>289</v>
      </c>
      <c r="B15" s="102">
        <f t="shared" si="1"/>
        <v>41</v>
      </c>
      <c r="C15" s="102">
        <f t="shared" si="2"/>
        <v>27</v>
      </c>
      <c r="D15" s="102">
        <f t="shared" si="2"/>
        <v>14</v>
      </c>
      <c r="E15" s="102"/>
      <c r="F15" s="102">
        <v>7</v>
      </c>
      <c r="G15" s="102">
        <v>6</v>
      </c>
      <c r="H15" s="102">
        <v>1</v>
      </c>
      <c r="I15" s="102"/>
      <c r="J15" s="102">
        <v>10</v>
      </c>
      <c r="K15" s="102">
        <v>7</v>
      </c>
      <c r="L15" s="102">
        <v>3</v>
      </c>
      <c r="M15" s="102"/>
      <c r="N15" s="102">
        <v>24</v>
      </c>
      <c r="O15" s="102">
        <v>14</v>
      </c>
      <c r="P15" s="102">
        <v>10</v>
      </c>
    </row>
    <row r="16" spans="1:23" x14ac:dyDescent="0.35">
      <c r="A16" s="95" t="s">
        <v>291</v>
      </c>
      <c r="B16" s="102">
        <f t="shared" si="1"/>
        <v>17</v>
      </c>
      <c r="C16" s="102">
        <f t="shared" si="2"/>
        <v>8</v>
      </c>
      <c r="D16" s="102">
        <f t="shared" si="2"/>
        <v>9</v>
      </c>
      <c r="E16" s="102"/>
      <c r="F16" s="102">
        <v>2</v>
      </c>
      <c r="G16" s="102">
        <v>1</v>
      </c>
      <c r="H16" s="102">
        <v>1</v>
      </c>
      <c r="I16" s="102"/>
      <c r="J16" s="102">
        <v>2</v>
      </c>
      <c r="K16" s="102">
        <v>1</v>
      </c>
      <c r="L16" s="102">
        <v>1</v>
      </c>
      <c r="M16" s="102"/>
      <c r="N16" s="102">
        <v>13</v>
      </c>
      <c r="O16" s="102">
        <v>6</v>
      </c>
      <c r="P16" s="102">
        <v>7</v>
      </c>
    </row>
    <row r="17" spans="1:18" x14ac:dyDescent="0.35">
      <c r="A17" s="95" t="s">
        <v>295</v>
      </c>
      <c r="B17" s="102">
        <f>+J17+N17</f>
        <v>76</v>
      </c>
      <c r="C17" s="102">
        <f t="shared" ref="C17:D17" si="3">+K17+O17</f>
        <v>46</v>
      </c>
      <c r="D17" s="102">
        <f t="shared" si="3"/>
        <v>30</v>
      </c>
      <c r="E17" s="102"/>
      <c r="F17" s="141" t="s">
        <v>276</v>
      </c>
      <c r="G17" s="141" t="s">
        <v>276</v>
      </c>
      <c r="H17" s="141" t="s">
        <v>276</v>
      </c>
      <c r="I17" s="102"/>
      <c r="J17" s="102">
        <v>30</v>
      </c>
      <c r="K17" s="102">
        <v>21</v>
      </c>
      <c r="L17" s="102">
        <v>9</v>
      </c>
      <c r="M17" s="102"/>
      <c r="N17" s="102">
        <v>46</v>
      </c>
      <c r="O17" s="102">
        <v>25</v>
      </c>
      <c r="P17" s="102">
        <v>21</v>
      </c>
    </row>
    <row r="18" spans="1:18" x14ac:dyDescent="0.35">
      <c r="A18" s="95" t="s">
        <v>297</v>
      </c>
      <c r="B18" s="102">
        <f>+F18+J18+N18</f>
        <v>38</v>
      </c>
      <c r="C18" s="102">
        <f t="shared" si="2"/>
        <v>21</v>
      </c>
      <c r="D18" s="102">
        <f>+L18+P18</f>
        <v>17</v>
      </c>
      <c r="E18" s="102"/>
      <c r="F18" s="102">
        <v>2</v>
      </c>
      <c r="G18" s="102">
        <v>2</v>
      </c>
      <c r="H18" s="141" t="s">
        <v>276</v>
      </c>
      <c r="I18" s="102"/>
      <c r="J18" s="102">
        <v>21</v>
      </c>
      <c r="K18" s="102">
        <v>12</v>
      </c>
      <c r="L18" s="102">
        <v>9</v>
      </c>
      <c r="M18" s="102"/>
      <c r="N18" s="102">
        <v>15</v>
      </c>
      <c r="O18" s="102">
        <v>7</v>
      </c>
      <c r="P18" s="102">
        <v>8</v>
      </c>
    </row>
    <row r="19" spans="1:18" x14ac:dyDescent="0.35">
      <c r="A19" s="95" t="s">
        <v>301</v>
      </c>
      <c r="B19" s="102">
        <f>+J19+N19</f>
        <v>23</v>
      </c>
      <c r="C19" s="102">
        <f t="shared" ref="C19:D19" si="4">+K19+O19</f>
        <v>13</v>
      </c>
      <c r="D19" s="102">
        <f t="shared" si="4"/>
        <v>10</v>
      </c>
      <c r="E19" s="102"/>
      <c r="F19" s="141" t="s">
        <v>276</v>
      </c>
      <c r="G19" s="141" t="s">
        <v>276</v>
      </c>
      <c r="H19" s="141" t="s">
        <v>276</v>
      </c>
      <c r="I19" s="102"/>
      <c r="J19" s="102">
        <v>4</v>
      </c>
      <c r="K19" s="102">
        <v>3</v>
      </c>
      <c r="L19" s="102">
        <v>1</v>
      </c>
      <c r="M19" s="102"/>
      <c r="N19" s="102">
        <v>19</v>
      </c>
      <c r="O19" s="102">
        <v>10</v>
      </c>
      <c r="P19" s="102">
        <v>9</v>
      </c>
    </row>
    <row r="20" spans="1:18" x14ac:dyDescent="0.35">
      <c r="A20" s="95" t="s">
        <v>303</v>
      </c>
      <c r="B20" s="102">
        <f>+F20+J20+N20</f>
        <v>33</v>
      </c>
      <c r="C20" s="102">
        <f t="shared" si="2"/>
        <v>22</v>
      </c>
      <c r="D20" s="102">
        <f>+L20+P20</f>
        <v>11</v>
      </c>
      <c r="E20" s="102"/>
      <c r="F20" s="102">
        <v>3</v>
      </c>
      <c r="G20" s="102">
        <v>3</v>
      </c>
      <c r="H20" s="141" t="s">
        <v>276</v>
      </c>
      <c r="I20" s="102"/>
      <c r="J20" s="102">
        <v>10</v>
      </c>
      <c r="K20" s="102">
        <v>6</v>
      </c>
      <c r="L20" s="102">
        <v>4</v>
      </c>
      <c r="M20" s="102"/>
      <c r="N20" s="102">
        <v>20</v>
      </c>
      <c r="O20" s="102">
        <v>13</v>
      </c>
      <c r="P20" s="102">
        <v>7</v>
      </c>
    </row>
    <row r="21" spans="1:18" x14ac:dyDescent="0.35">
      <c r="A21" s="95" t="s">
        <v>306</v>
      </c>
      <c r="B21" s="102">
        <f>+J21+N21</f>
        <v>16</v>
      </c>
      <c r="C21" s="102">
        <f>+O21</f>
        <v>6</v>
      </c>
      <c r="D21" s="102">
        <f t="shared" ref="D21" si="5">+L21+P21</f>
        <v>10</v>
      </c>
      <c r="E21" s="102"/>
      <c r="F21" s="141" t="s">
        <v>276</v>
      </c>
      <c r="G21" s="141" t="s">
        <v>276</v>
      </c>
      <c r="H21" s="141" t="s">
        <v>276</v>
      </c>
      <c r="I21" s="102"/>
      <c r="J21" s="102">
        <v>2</v>
      </c>
      <c r="K21" s="65" t="s">
        <v>276</v>
      </c>
      <c r="L21" s="102">
        <v>2</v>
      </c>
      <c r="M21" s="102"/>
      <c r="N21" s="102">
        <v>14</v>
      </c>
      <c r="O21" s="102">
        <v>6</v>
      </c>
      <c r="P21" s="102">
        <v>8</v>
      </c>
    </row>
    <row r="22" spans="1:18" x14ac:dyDescent="0.35">
      <c r="A22" s="95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</row>
    <row r="23" spans="1:18" x14ac:dyDescent="0.35">
      <c r="A23" s="199" t="s">
        <v>237</v>
      </c>
      <c r="B23" s="198"/>
      <c r="C23" s="198"/>
      <c r="D23" s="198"/>
      <c r="E23" s="198"/>
      <c r="F23" s="198"/>
      <c r="G23" s="198"/>
      <c r="H23" s="198"/>
      <c r="I23" s="198"/>
      <c r="J23" s="198"/>
      <c r="K23" s="198"/>
      <c r="L23" s="198"/>
      <c r="M23" s="198"/>
      <c r="N23" s="198"/>
      <c r="O23" s="198"/>
      <c r="P23" s="198"/>
    </row>
    <row r="24" spans="1:18" s="22" customFormat="1" x14ac:dyDescent="0.35">
      <c r="A24" s="24" t="s">
        <v>214</v>
      </c>
      <c r="B24" s="75">
        <v>94.814814814814824</v>
      </c>
      <c r="C24" s="75">
        <v>95.049504950495049</v>
      </c>
      <c r="D24" s="75">
        <v>94.464944649446494</v>
      </c>
      <c r="E24" s="75"/>
      <c r="F24" s="75">
        <v>86.666666666666671</v>
      </c>
      <c r="G24" s="75">
        <v>90.625</v>
      </c>
      <c r="H24" s="75">
        <v>76.923076923076934</v>
      </c>
      <c r="I24" s="75"/>
      <c r="J24" s="75">
        <v>91.219512195121951</v>
      </c>
      <c r="K24" s="75">
        <v>90.769230769230774</v>
      </c>
      <c r="L24" s="75">
        <v>92</v>
      </c>
      <c r="M24" s="75"/>
      <c r="N24" s="75">
        <v>97.411764705882348</v>
      </c>
      <c r="O24" s="75">
        <v>97.933884297520663</v>
      </c>
      <c r="P24" s="75">
        <v>96.721311475409834</v>
      </c>
      <c r="R24" s="140"/>
    </row>
    <row r="25" spans="1:18" x14ac:dyDescent="0.35">
      <c r="A25" s="95" t="s">
        <v>282</v>
      </c>
      <c r="B25" s="63">
        <v>94.152046783625735</v>
      </c>
      <c r="C25" s="63">
        <v>94.444444444444443</v>
      </c>
      <c r="D25" s="63">
        <v>93.650793650793645</v>
      </c>
      <c r="E25" s="63"/>
      <c r="F25" s="63">
        <v>100</v>
      </c>
      <c r="G25" s="63">
        <v>100</v>
      </c>
      <c r="H25" s="63">
        <v>100</v>
      </c>
      <c r="I25" s="63"/>
      <c r="J25" s="63">
        <v>90.476190476190482</v>
      </c>
      <c r="K25" s="63">
        <v>92.307692307692307</v>
      </c>
      <c r="L25" s="63">
        <v>87.5</v>
      </c>
      <c r="M25" s="63"/>
      <c r="N25" s="63">
        <v>94.827586206896555</v>
      </c>
      <c r="O25" s="63">
        <v>94.285714285714278</v>
      </c>
      <c r="P25" s="63">
        <v>95.652173913043484</v>
      </c>
    </row>
    <row r="26" spans="1:18" x14ac:dyDescent="0.35">
      <c r="A26" s="95" t="s">
        <v>283</v>
      </c>
      <c r="B26" s="63">
        <v>100</v>
      </c>
      <c r="C26" s="63">
        <v>100</v>
      </c>
      <c r="D26" s="63">
        <v>100</v>
      </c>
      <c r="E26" s="63"/>
      <c r="F26" s="63">
        <v>100</v>
      </c>
      <c r="G26" s="63">
        <v>100</v>
      </c>
      <c r="H26" s="63">
        <v>100</v>
      </c>
      <c r="I26" s="63"/>
      <c r="J26" s="63">
        <v>100</v>
      </c>
      <c r="K26" s="63">
        <v>100</v>
      </c>
      <c r="L26" s="63">
        <v>100</v>
      </c>
      <c r="M26" s="63"/>
      <c r="N26" s="63">
        <v>100</v>
      </c>
      <c r="O26" s="63">
        <v>100</v>
      </c>
      <c r="P26" s="63">
        <v>100</v>
      </c>
    </row>
    <row r="27" spans="1:18" x14ac:dyDescent="0.35">
      <c r="A27" s="95" t="s">
        <v>284</v>
      </c>
      <c r="B27" s="63">
        <v>96.581196581196579</v>
      </c>
      <c r="C27" s="63">
        <v>96.875</v>
      </c>
      <c r="D27" s="63">
        <v>96.226415094339629</v>
      </c>
      <c r="E27" s="63"/>
      <c r="F27" s="63">
        <v>100</v>
      </c>
      <c r="G27" s="63">
        <v>100</v>
      </c>
      <c r="H27" s="63">
        <v>100</v>
      </c>
      <c r="I27" s="63"/>
      <c r="J27" s="63">
        <v>89.65517241379311</v>
      </c>
      <c r="K27" s="63">
        <v>87.5</v>
      </c>
      <c r="L27" s="63">
        <v>92.307692307692307</v>
      </c>
      <c r="M27" s="63"/>
      <c r="N27" s="63">
        <v>98.82352941176471</v>
      </c>
      <c r="O27" s="63">
        <v>100</v>
      </c>
      <c r="P27" s="63">
        <v>97.368421052631575</v>
      </c>
    </row>
    <row r="28" spans="1:18" x14ac:dyDescent="0.35">
      <c r="A28" s="95" t="s">
        <v>285</v>
      </c>
      <c r="B28" s="63">
        <v>79.120879120879124</v>
      </c>
      <c r="C28" s="63">
        <v>80</v>
      </c>
      <c r="D28" s="63">
        <v>77.777777777777786</v>
      </c>
      <c r="E28" s="63"/>
      <c r="F28" s="63">
        <v>50</v>
      </c>
      <c r="G28" s="63">
        <v>40</v>
      </c>
      <c r="H28" s="63">
        <v>60</v>
      </c>
      <c r="I28" s="63"/>
      <c r="J28" s="63">
        <v>67.741935483870961</v>
      </c>
      <c r="K28" s="63">
        <v>65</v>
      </c>
      <c r="L28" s="63">
        <v>72.727272727272734</v>
      </c>
      <c r="M28" s="63"/>
      <c r="N28" s="63">
        <v>92</v>
      </c>
      <c r="O28" s="63">
        <v>96.666666666666671</v>
      </c>
      <c r="P28" s="63">
        <v>85</v>
      </c>
    </row>
    <row r="29" spans="1:18" x14ac:dyDescent="0.35">
      <c r="A29" s="95" t="s">
        <v>289</v>
      </c>
      <c r="B29" s="63">
        <v>95.348837209302332</v>
      </c>
      <c r="C29" s="63">
        <v>96.428571428571431</v>
      </c>
      <c r="D29" s="63">
        <v>93.333333333333329</v>
      </c>
      <c r="E29" s="63"/>
      <c r="F29" s="63">
        <v>87.5</v>
      </c>
      <c r="G29" s="63">
        <v>100</v>
      </c>
      <c r="H29" s="63">
        <v>50</v>
      </c>
      <c r="I29" s="63"/>
      <c r="J29" s="63">
        <v>90.909090909090907</v>
      </c>
      <c r="K29" s="63">
        <v>87.5</v>
      </c>
      <c r="L29" s="63">
        <v>100</v>
      </c>
      <c r="M29" s="63"/>
      <c r="N29" s="63">
        <v>100</v>
      </c>
      <c r="O29" s="63">
        <v>100</v>
      </c>
      <c r="P29" s="63">
        <v>100</v>
      </c>
    </row>
    <row r="30" spans="1:18" x14ac:dyDescent="0.35">
      <c r="A30" s="95" t="s">
        <v>291</v>
      </c>
      <c r="B30" s="63">
        <v>100</v>
      </c>
      <c r="C30" s="63">
        <v>100</v>
      </c>
      <c r="D30" s="63">
        <v>100</v>
      </c>
      <c r="E30" s="63"/>
      <c r="F30" s="63">
        <v>100</v>
      </c>
      <c r="G30" s="63">
        <v>100</v>
      </c>
      <c r="H30" s="63">
        <v>100</v>
      </c>
      <c r="I30" s="63"/>
      <c r="J30" s="63">
        <v>100</v>
      </c>
      <c r="K30" s="63">
        <v>100</v>
      </c>
      <c r="L30" s="63">
        <v>100</v>
      </c>
      <c r="M30" s="63"/>
      <c r="N30" s="63">
        <v>100</v>
      </c>
      <c r="O30" s="63">
        <v>100</v>
      </c>
      <c r="P30" s="63">
        <v>100</v>
      </c>
    </row>
    <row r="31" spans="1:18" x14ac:dyDescent="0.35">
      <c r="A31" s="95" t="s">
        <v>295</v>
      </c>
      <c r="B31" s="63">
        <v>100</v>
      </c>
      <c r="C31" s="63">
        <v>100</v>
      </c>
      <c r="D31" s="63">
        <v>100</v>
      </c>
      <c r="E31" s="63"/>
      <c r="F31" s="142" t="s">
        <v>276</v>
      </c>
      <c r="G31" s="142" t="s">
        <v>276</v>
      </c>
      <c r="H31" s="142" t="s">
        <v>276</v>
      </c>
      <c r="I31" s="63"/>
      <c r="J31" s="63">
        <v>100</v>
      </c>
      <c r="K31" s="63">
        <v>100</v>
      </c>
      <c r="L31" s="63">
        <v>100</v>
      </c>
      <c r="M31" s="63"/>
      <c r="N31" s="63">
        <v>100</v>
      </c>
      <c r="O31" s="63">
        <v>100</v>
      </c>
      <c r="P31" s="63">
        <v>100</v>
      </c>
    </row>
    <row r="32" spans="1:18" x14ac:dyDescent="0.35">
      <c r="A32" s="95" t="s">
        <v>297</v>
      </c>
      <c r="B32" s="63">
        <v>100</v>
      </c>
      <c r="C32" s="63">
        <v>100</v>
      </c>
      <c r="D32" s="63">
        <v>100</v>
      </c>
      <c r="E32" s="63"/>
      <c r="F32" s="63">
        <v>100</v>
      </c>
      <c r="G32" s="63">
        <v>100</v>
      </c>
      <c r="H32" s="142" t="s">
        <v>276</v>
      </c>
      <c r="I32" s="63"/>
      <c r="J32" s="63">
        <v>100</v>
      </c>
      <c r="K32" s="63">
        <v>100</v>
      </c>
      <c r="L32" s="63">
        <v>100</v>
      </c>
      <c r="M32" s="63"/>
      <c r="N32" s="63">
        <v>100</v>
      </c>
      <c r="O32" s="63">
        <v>100</v>
      </c>
      <c r="P32" s="63">
        <v>100</v>
      </c>
    </row>
    <row r="33" spans="1:16" x14ac:dyDescent="0.35">
      <c r="A33" s="95" t="s">
        <v>301</v>
      </c>
      <c r="B33" s="63">
        <v>100</v>
      </c>
      <c r="C33" s="63">
        <v>100</v>
      </c>
      <c r="D33" s="63">
        <v>100</v>
      </c>
      <c r="E33" s="63"/>
      <c r="F33" s="142" t="s">
        <v>276</v>
      </c>
      <c r="G33" s="142" t="s">
        <v>276</v>
      </c>
      <c r="H33" s="142" t="s">
        <v>276</v>
      </c>
      <c r="I33" s="63"/>
      <c r="J33" s="63">
        <v>100</v>
      </c>
      <c r="K33" s="63">
        <v>100</v>
      </c>
      <c r="L33" s="63">
        <v>100</v>
      </c>
      <c r="M33" s="63"/>
      <c r="N33" s="63">
        <v>100</v>
      </c>
      <c r="O33" s="63">
        <v>100</v>
      </c>
      <c r="P33" s="63">
        <v>100</v>
      </c>
    </row>
    <row r="34" spans="1:16" x14ac:dyDescent="0.35">
      <c r="A34" s="95" t="s">
        <v>303</v>
      </c>
      <c r="B34" s="63">
        <v>100</v>
      </c>
      <c r="C34" s="63">
        <v>100</v>
      </c>
      <c r="D34" s="63">
        <v>100</v>
      </c>
      <c r="E34" s="63"/>
      <c r="F34" s="63">
        <v>100</v>
      </c>
      <c r="G34" s="63">
        <v>100</v>
      </c>
      <c r="H34" s="142" t="s">
        <v>276</v>
      </c>
      <c r="I34" s="63"/>
      <c r="J34" s="63">
        <v>100</v>
      </c>
      <c r="K34" s="63">
        <v>100</v>
      </c>
      <c r="L34" s="63">
        <v>100</v>
      </c>
      <c r="M34" s="63"/>
      <c r="N34" s="63">
        <v>100</v>
      </c>
      <c r="O34" s="63">
        <v>100</v>
      </c>
      <c r="P34" s="63">
        <v>100</v>
      </c>
    </row>
    <row r="35" spans="1:16" ht="15" thickBot="1" x14ac:dyDescent="0.4">
      <c r="A35" s="123" t="s">
        <v>306</v>
      </c>
      <c r="B35" s="64">
        <v>100</v>
      </c>
      <c r="C35" s="64">
        <v>100</v>
      </c>
      <c r="D35" s="64">
        <v>100</v>
      </c>
      <c r="E35" s="64"/>
      <c r="F35" s="143" t="s">
        <v>276</v>
      </c>
      <c r="G35" s="143" t="s">
        <v>276</v>
      </c>
      <c r="H35" s="143" t="s">
        <v>276</v>
      </c>
      <c r="I35" s="64"/>
      <c r="J35" s="64">
        <v>100</v>
      </c>
      <c r="K35" s="143" t="s">
        <v>276</v>
      </c>
      <c r="L35" s="64">
        <v>100</v>
      </c>
      <c r="M35" s="64"/>
      <c r="N35" s="64">
        <v>100</v>
      </c>
      <c r="O35" s="64">
        <v>100</v>
      </c>
      <c r="P35" s="64">
        <v>100</v>
      </c>
    </row>
    <row r="36" spans="1:16" x14ac:dyDescent="0.35">
      <c r="A36" s="113" t="s">
        <v>341</v>
      </c>
    </row>
  </sheetData>
  <mergeCells count="11">
    <mergeCell ref="A5:P5"/>
    <mergeCell ref="A7:A8"/>
    <mergeCell ref="B7:D7"/>
    <mergeCell ref="F7:H7"/>
    <mergeCell ref="J7:L7"/>
    <mergeCell ref="N7:P7"/>
    <mergeCell ref="R2:R3"/>
    <mergeCell ref="A1:P1"/>
    <mergeCell ref="A2:P2"/>
    <mergeCell ref="A3:P3"/>
    <mergeCell ref="A4:P4"/>
  </mergeCells>
  <hyperlinks>
    <hyperlink ref="R2" location="INDICE!A1" display="INDICE" xr:uid="{45F70707-9078-44AC-848C-79E9E362543B}"/>
    <hyperlink ref="R2:R3" location="CONTENIDO!A1" display="Contenido" xr:uid="{9D42CBBE-0A58-4A31-B847-9F888039A073}"/>
  </hyperlinks>
  <pageMargins left="0.7" right="0.7" top="0.75" bottom="0.75" header="0.3" footer="0.3"/>
  <pageSetup paperSize="9" scale="92" orientation="landscape" r:id="rId1"/>
  <ignoredErrors>
    <ignoredError sqref="B17:C17 B19:C19 C21 B18:C18 B20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47B7D7-2E69-46BB-BDD0-093BEE6CD236}">
  <sheetPr>
    <tabColor rgb="FFF2DAB1"/>
    <pageSetUpPr fitToPage="1"/>
  </sheetPr>
  <dimension ref="A1:X42"/>
  <sheetViews>
    <sheetView showGridLines="0" zoomScale="90" zoomScaleNormal="9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B7" sqref="B7:V7"/>
    </sheetView>
  </sheetViews>
  <sheetFormatPr baseColWidth="10" defaultColWidth="11.453125" defaultRowHeight="14.5" x14ac:dyDescent="0.35"/>
  <cols>
    <col min="1" max="1" width="18.54296875" customWidth="1"/>
    <col min="2" max="22" width="8.453125" customWidth="1"/>
  </cols>
  <sheetData>
    <row r="1" spans="1:24" x14ac:dyDescent="0.35">
      <c r="A1" s="224" t="s">
        <v>226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31"/>
      <c r="X1" s="36"/>
    </row>
    <row r="2" spans="1:24" ht="14.5" customHeight="1" x14ac:dyDescent="0.35">
      <c r="A2" s="224" t="s">
        <v>227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31"/>
      <c r="X2" s="222" t="s">
        <v>1</v>
      </c>
    </row>
    <row r="3" spans="1:24" ht="14.5" customHeight="1" x14ac:dyDescent="0.35">
      <c r="A3" s="224" t="s">
        <v>228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31"/>
      <c r="X3" s="222"/>
    </row>
    <row r="4" spans="1:24" x14ac:dyDescent="0.35">
      <c r="A4" s="224" t="s">
        <v>229</v>
      </c>
      <c r="B4" s="224"/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224"/>
      <c r="R4" s="224"/>
      <c r="S4" s="224"/>
      <c r="T4" s="224"/>
      <c r="U4" s="224"/>
      <c r="V4" s="31"/>
      <c r="X4" s="36"/>
    </row>
    <row r="5" spans="1:24" x14ac:dyDescent="0.35">
      <c r="A5" s="224" t="s">
        <v>211</v>
      </c>
      <c r="B5" s="224"/>
      <c r="C5" s="224"/>
      <c r="D5" s="224"/>
      <c r="E5" s="224"/>
      <c r="F5" s="224"/>
      <c r="G5" s="224"/>
      <c r="H5" s="224"/>
      <c r="I5" s="224"/>
      <c r="J5" s="224"/>
      <c r="K5" s="224"/>
      <c r="L5" s="224"/>
      <c r="M5" s="224"/>
      <c r="N5" s="224"/>
      <c r="O5" s="224"/>
      <c r="P5" s="224"/>
      <c r="Q5" s="224"/>
      <c r="R5" s="224"/>
      <c r="S5" s="224"/>
      <c r="T5" s="224"/>
      <c r="U5" s="224"/>
      <c r="V5" s="31"/>
      <c r="X5" s="36"/>
    </row>
    <row r="6" spans="1:24" x14ac:dyDescent="0.35">
      <c r="A6" s="225"/>
      <c r="B6" s="225"/>
      <c r="C6" s="225"/>
      <c r="D6" s="225"/>
      <c r="E6" s="225"/>
      <c r="F6" s="225"/>
      <c r="G6" s="225"/>
      <c r="H6" s="225"/>
      <c r="I6" s="225"/>
      <c r="J6" s="225"/>
      <c r="K6" s="225"/>
      <c r="L6" s="225"/>
      <c r="M6" s="225"/>
      <c r="N6" s="225"/>
      <c r="O6" s="225"/>
      <c r="P6" s="225"/>
      <c r="Q6" s="225"/>
      <c r="R6" s="225"/>
      <c r="S6" s="225"/>
      <c r="T6" s="225"/>
      <c r="U6" s="4"/>
      <c r="V6" s="4"/>
      <c r="X6" s="36"/>
    </row>
    <row r="7" spans="1:24" x14ac:dyDescent="0.35">
      <c r="A7" s="193" t="s">
        <v>230</v>
      </c>
      <c r="B7" s="202">
        <v>2002</v>
      </c>
      <c r="C7" s="202">
        <v>2003</v>
      </c>
      <c r="D7" s="202">
        <v>2004</v>
      </c>
      <c r="E7" s="202">
        <v>2005</v>
      </c>
      <c r="F7" s="202">
        <v>2006</v>
      </c>
      <c r="G7" s="202">
        <v>2007</v>
      </c>
      <c r="H7" s="202">
        <v>2008</v>
      </c>
      <c r="I7" s="202">
        <v>2009</v>
      </c>
      <c r="J7" s="202">
        <v>2010</v>
      </c>
      <c r="K7" s="202">
        <v>2011</v>
      </c>
      <c r="L7" s="202">
        <v>2012</v>
      </c>
      <c r="M7" s="202">
        <v>2013</v>
      </c>
      <c r="N7" s="202">
        <v>2014</v>
      </c>
      <c r="O7" s="202">
        <v>2015</v>
      </c>
      <c r="P7" s="202">
        <v>2016</v>
      </c>
      <c r="Q7" s="202">
        <v>2017</v>
      </c>
      <c r="R7" s="202">
        <v>2018</v>
      </c>
      <c r="S7" s="202">
        <v>2019</v>
      </c>
      <c r="T7" s="202">
        <v>2020</v>
      </c>
      <c r="U7" s="202">
        <v>2021</v>
      </c>
      <c r="V7" s="202">
        <v>2022</v>
      </c>
      <c r="X7" s="36"/>
    </row>
    <row r="8" spans="1:24" x14ac:dyDescent="0.35">
      <c r="A8" s="194" t="s">
        <v>231</v>
      </c>
      <c r="B8" s="194"/>
      <c r="C8" s="194"/>
      <c r="D8" s="194"/>
      <c r="E8" s="194"/>
      <c r="F8" s="194"/>
      <c r="G8" s="194"/>
      <c r="H8" s="194"/>
      <c r="I8" s="194"/>
      <c r="J8" s="194"/>
      <c r="K8" s="194"/>
      <c r="L8" s="194"/>
      <c r="M8" s="194"/>
      <c r="N8" s="194"/>
      <c r="O8" s="194"/>
      <c r="P8" s="194"/>
      <c r="Q8" s="194"/>
      <c r="R8" s="194"/>
      <c r="S8" s="194"/>
      <c r="T8" s="194"/>
      <c r="U8" s="195"/>
      <c r="V8" s="195"/>
      <c r="X8" s="107"/>
    </row>
    <row r="9" spans="1:24" x14ac:dyDescent="0.35">
      <c r="A9" s="33" t="s">
        <v>223</v>
      </c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4"/>
      <c r="V9" s="4"/>
      <c r="X9" s="22"/>
    </row>
    <row r="10" spans="1:24" x14ac:dyDescent="0.35">
      <c r="A10" s="33" t="s">
        <v>232</v>
      </c>
      <c r="B10" s="67">
        <f t="shared" ref="B10:T10" si="0">SUM(B11:B14)</f>
        <v>647</v>
      </c>
      <c r="C10" s="67">
        <f t="shared" si="0"/>
        <v>596</v>
      </c>
      <c r="D10" s="67">
        <f t="shared" si="0"/>
        <v>575</v>
      </c>
      <c r="E10" s="67">
        <f t="shared" si="0"/>
        <v>337</v>
      </c>
      <c r="F10" s="67">
        <f t="shared" si="0"/>
        <v>329</v>
      </c>
      <c r="G10" s="67">
        <f t="shared" si="0"/>
        <v>239</v>
      </c>
      <c r="H10" s="67">
        <f t="shared" si="0"/>
        <v>297</v>
      </c>
      <c r="I10" s="67">
        <f t="shared" si="0"/>
        <v>298</v>
      </c>
      <c r="J10" s="67">
        <f t="shared" si="0"/>
        <v>337</v>
      </c>
      <c r="K10" s="67">
        <f t="shared" si="0"/>
        <v>259</v>
      </c>
      <c r="L10" s="67">
        <f t="shared" si="0"/>
        <v>239</v>
      </c>
      <c r="M10" s="67">
        <f t="shared" si="0"/>
        <v>205</v>
      </c>
      <c r="N10" s="67">
        <f t="shared" si="0"/>
        <v>176</v>
      </c>
      <c r="O10" s="67">
        <f t="shared" si="0"/>
        <v>187</v>
      </c>
      <c r="P10" s="67">
        <f t="shared" si="0"/>
        <v>177</v>
      </c>
      <c r="Q10" s="67">
        <f t="shared" si="0"/>
        <v>208</v>
      </c>
      <c r="R10" s="67">
        <f t="shared" si="0"/>
        <v>226</v>
      </c>
      <c r="S10" s="67">
        <f t="shared" si="0"/>
        <v>188</v>
      </c>
      <c r="T10" s="67">
        <f t="shared" si="0"/>
        <v>233</v>
      </c>
      <c r="U10" s="67">
        <v>292</v>
      </c>
      <c r="V10" s="67">
        <v>227</v>
      </c>
    </row>
    <row r="11" spans="1:24" x14ac:dyDescent="0.35">
      <c r="A11" s="3" t="s">
        <v>233</v>
      </c>
      <c r="B11" s="68">
        <v>96</v>
      </c>
      <c r="C11" s="68">
        <v>89</v>
      </c>
      <c r="D11" s="68">
        <v>85</v>
      </c>
      <c r="E11" s="68">
        <v>42</v>
      </c>
      <c r="F11" s="68">
        <v>42</v>
      </c>
      <c r="G11" s="68">
        <v>30</v>
      </c>
      <c r="H11" s="68">
        <v>46</v>
      </c>
      <c r="I11" s="68">
        <v>42</v>
      </c>
      <c r="J11" s="68">
        <v>42</v>
      </c>
      <c r="K11" s="68">
        <v>34</v>
      </c>
      <c r="L11" s="68">
        <v>38</v>
      </c>
      <c r="M11" s="68">
        <v>42</v>
      </c>
      <c r="N11" s="68">
        <v>37</v>
      </c>
      <c r="O11" s="68">
        <v>32</v>
      </c>
      <c r="P11" s="68">
        <v>36</v>
      </c>
      <c r="Q11" s="68">
        <v>29</v>
      </c>
      <c r="R11" s="68">
        <v>31</v>
      </c>
      <c r="S11" s="68">
        <v>36</v>
      </c>
      <c r="T11" s="68">
        <v>45</v>
      </c>
      <c r="U11" s="68">
        <v>64</v>
      </c>
      <c r="V11" s="68">
        <v>42</v>
      </c>
    </row>
    <row r="12" spans="1:24" x14ac:dyDescent="0.35">
      <c r="A12" s="3" t="s">
        <v>234</v>
      </c>
      <c r="B12" s="68">
        <v>85</v>
      </c>
      <c r="C12" s="68">
        <v>113</v>
      </c>
      <c r="D12" s="68">
        <v>92</v>
      </c>
      <c r="E12" s="68">
        <v>58</v>
      </c>
      <c r="F12" s="68">
        <v>58</v>
      </c>
      <c r="G12" s="68">
        <v>37</v>
      </c>
      <c r="H12" s="68">
        <v>51</v>
      </c>
      <c r="I12" s="68">
        <v>51</v>
      </c>
      <c r="J12" s="68">
        <v>41</v>
      </c>
      <c r="K12" s="68">
        <v>48</v>
      </c>
      <c r="L12" s="68">
        <v>31</v>
      </c>
      <c r="M12" s="68">
        <v>47</v>
      </c>
      <c r="N12" s="68">
        <v>25</v>
      </c>
      <c r="O12" s="68">
        <v>33</v>
      </c>
      <c r="P12" s="68">
        <v>39</v>
      </c>
      <c r="Q12" s="68">
        <v>50</v>
      </c>
      <c r="R12" s="68">
        <v>47</v>
      </c>
      <c r="S12" s="68">
        <v>28</v>
      </c>
      <c r="T12" s="68">
        <v>51</v>
      </c>
      <c r="U12" s="68">
        <v>78</v>
      </c>
      <c r="V12" s="68">
        <v>57</v>
      </c>
    </row>
    <row r="13" spans="1:24" x14ac:dyDescent="0.35">
      <c r="A13" s="3" t="s">
        <v>235</v>
      </c>
      <c r="B13" s="68">
        <v>175</v>
      </c>
      <c r="C13" s="68">
        <v>152</v>
      </c>
      <c r="D13" s="68">
        <v>175</v>
      </c>
      <c r="E13" s="68">
        <v>80</v>
      </c>
      <c r="F13" s="68">
        <v>78</v>
      </c>
      <c r="G13" s="68">
        <v>68</v>
      </c>
      <c r="H13" s="68">
        <v>64</v>
      </c>
      <c r="I13" s="68">
        <v>69</v>
      </c>
      <c r="J13" s="68">
        <v>91</v>
      </c>
      <c r="K13" s="68">
        <v>54</v>
      </c>
      <c r="L13" s="68">
        <v>70</v>
      </c>
      <c r="M13" s="68">
        <v>52</v>
      </c>
      <c r="N13" s="68">
        <v>47</v>
      </c>
      <c r="O13" s="68">
        <v>45</v>
      </c>
      <c r="P13" s="68">
        <v>42</v>
      </c>
      <c r="Q13" s="68">
        <v>55</v>
      </c>
      <c r="R13" s="68">
        <v>57</v>
      </c>
      <c r="S13" s="68">
        <v>59</v>
      </c>
      <c r="T13" s="68">
        <v>56</v>
      </c>
      <c r="U13" s="68">
        <v>68</v>
      </c>
      <c r="V13" s="68">
        <v>62</v>
      </c>
    </row>
    <row r="14" spans="1:24" x14ac:dyDescent="0.35">
      <c r="A14" s="3" t="s">
        <v>236</v>
      </c>
      <c r="B14" s="68">
        <v>291</v>
      </c>
      <c r="C14" s="68">
        <v>242</v>
      </c>
      <c r="D14" s="68">
        <v>223</v>
      </c>
      <c r="E14" s="68">
        <v>157</v>
      </c>
      <c r="F14" s="68">
        <v>151</v>
      </c>
      <c r="G14" s="68">
        <v>104</v>
      </c>
      <c r="H14" s="68">
        <v>136</v>
      </c>
      <c r="I14" s="68">
        <v>136</v>
      </c>
      <c r="J14" s="68">
        <v>163</v>
      </c>
      <c r="K14" s="68">
        <v>123</v>
      </c>
      <c r="L14" s="68">
        <v>100</v>
      </c>
      <c r="M14" s="68">
        <v>64</v>
      </c>
      <c r="N14" s="68">
        <v>67</v>
      </c>
      <c r="O14" s="68">
        <v>77</v>
      </c>
      <c r="P14" s="68">
        <v>60</v>
      </c>
      <c r="Q14" s="68">
        <v>74</v>
      </c>
      <c r="R14" s="68">
        <v>91</v>
      </c>
      <c r="S14" s="68">
        <v>65</v>
      </c>
      <c r="T14" s="68">
        <v>81</v>
      </c>
      <c r="U14" s="68">
        <v>82</v>
      </c>
      <c r="V14" s="68">
        <v>66</v>
      </c>
    </row>
    <row r="15" spans="1:24" x14ac:dyDescent="0.35">
      <c r="A15" s="33" t="s">
        <v>224</v>
      </c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5"/>
      <c r="V15" s="45"/>
    </row>
    <row r="16" spans="1:24" x14ac:dyDescent="0.35">
      <c r="A16" s="33" t="s">
        <v>232</v>
      </c>
      <c r="B16" s="67">
        <f t="shared" ref="B16:T16" si="1">SUM(B17:B20)</f>
        <v>100</v>
      </c>
      <c r="C16" s="67">
        <f t="shared" si="1"/>
        <v>57</v>
      </c>
      <c r="D16" s="67">
        <f t="shared" si="1"/>
        <v>85</v>
      </c>
      <c r="E16" s="67">
        <f t="shared" si="1"/>
        <v>33</v>
      </c>
      <c r="F16" s="67">
        <f t="shared" si="1"/>
        <v>41</v>
      </c>
      <c r="G16" s="67">
        <f t="shared" si="1"/>
        <v>12</v>
      </c>
      <c r="H16" s="67">
        <f t="shared" si="1"/>
        <v>26</v>
      </c>
      <c r="I16" s="67">
        <f t="shared" si="1"/>
        <v>20</v>
      </c>
      <c r="J16" s="67">
        <f t="shared" si="1"/>
        <v>20</v>
      </c>
      <c r="K16" s="67">
        <f t="shared" si="1"/>
        <v>43</v>
      </c>
      <c r="L16" s="67">
        <f t="shared" si="1"/>
        <v>40</v>
      </c>
      <c r="M16" s="67">
        <f t="shared" si="1"/>
        <v>19</v>
      </c>
      <c r="N16" s="67">
        <f t="shared" si="1"/>
        <v>12</v>
      </c>
      <c r="O16" s="67">
        <f t="shared" si="1"/>
        <v>14</v>
      </c>
      <c r="P16" s="67">
        <f t="shared" si="1"/>
        <v>8</v>
      </c>
      <c r="Q16" s="67">
        <f t="shared" si="1"/>
        <v>1</v>
      </c>
      <c r="R16" s="67">
        <f t="shared" si="1"/>
        <v>6</v>
      </c>
      <c r="S16" s="67">
        <f t="shared" si="1"/>
        <v>14</v>
      </c>
      <c r="T16" s="67">
        <f t="shared" si="1"/>
        <v>29</v>
      </c>
      <c r="U16" s="44">
        <v>0</v>
      </c>
      <c r="V16" s="44">
        <v>56</v>
      </c>
    </row>
    <row r="17" spans="1:24" x14ac:dyDescent="0.35">
      <c r="A17" s="3" t="s">
        <v>233</v>
      </c>
      <c r="B17" s="68">
        <v>19</v>
      </c>
      <c r="C17" s="68">
        <v>10</v>
      </c>
      <c r="D17" s="68">
        <v>26</v>
      </c>
      <c r="E17" s="68">
        <v>8</v>
      </c>
      <c r="F17" s="68">
        <v>8</v>
      </c>
      <c r="G17" s="68">
        <v>3</v>
      </c>
      <c r="H17" s="68">
        <v>6</v>
      </c>
      <c r="I17" s="68">
        <v>10</v>
      </c>
      <c r="J17" s="68">
        <v>5</v>
      </c>
      <c r="K17" s="68">
        <v>14</v>
      </c>
      <c r="L17" s="68">
        <v>13</v>
      </c>
      <c r="M17" s="68">
        <v>7</v>
      </c>
      <c r="N17" s="68">
        <v>0</v>
      </c>
      <c r="O17" s="68">
        <v>0</v>
      </c>
      <c r="P17" s="68">
        <v>0</v>
      </c>
      <c r="Q17" s="68">
        <v>0</v>
      </c>
      <c r="R17" s="68">
        <v>0</v>
      </c>
      <c r="S17" s="68">
        <v>0</v>
      </c>
      <c r="T17" s="68">
        <v>0</v>
      </c>
      <c r="U17" s="45">
        <v>0</v>
      </c>
      <c r="V17" s="45">
        <v>3</v>
      </c>
    </row>
    <row r="18" spans="1:24" x14ac:dyDescent="0.35">
      <c r="A18" s="3" t="s">
        <v>234</v>
      </c>
      <c r="B18" s="68">
        <v>22</v>
      </c>
      <c r="C18" s="68">
        <v>18</v>
      </c>
      <c r="D18" s="68">
        <v>13</v>
      </c>
      <c r="E18" s="68">
        <v>6</v>
      </c>
      <c r="F18" s="68">
        <v>6</v>
      </c>
      <c r="G18" s="68">
        <v>3</v>
      </c>
      <c r="H18" s="68">
        <v>7</v>
      </c>
      <c r="I18" s="68">
        <v>6</v>
      </c>
      <c r="J18" s="68">
        <v>9</v>
      </c>
      <c r="K18" s="68">
        <v>11</v>
      </c>
      <c r="L18" s="68">
        <v>14</v>
      </c>
      <c r="M18" s="68">
        <v>6</v>
      </c>
      <c r="N18" s="68">
        <v>6</v>
      </c>
      <c r="O18" s="68">
        <v>8</v>
      </c>
      <c r="P18" s="68">
        <v>4</v>
      </c>
      <c r="Q18" s="68">
        <v>0</v>
      </c>
      <c r="R18" s="68">
        <v>3</v>
      </c>
      <c r="S18" s="68">
        <v>6</v>
      </c>
      <c r="T18" s="68">
        <v>11</v>
      </c>
      <c r="U18" s="45">
        <v>0</v>
      </c>
      <c r="V18" s="45">
        <v>28</v>
      </c>
    </row>
    <row r="19" spans="1:24" x14ac:dyDescent="0.35">
      <c r="A19" s="3" t="s">
        <v>235</v>
      </c>
      <c r="B19" s="68">
        <v>37</v>
      </c>
      <c r="C19" s="68">
        <v>23</v>
      </c>
      <c r="D19" s="68">
        <v>27</v>
      </c>
      <c r="E19" s="68">
        <v>12</v>
      </c>
      <c r="F19" s="68">
        <v>14</v>
      </c>
      <c r="G19" s="68">
        <v>4</v>
      </c>
      <c r="H19" s="68">
        <v>7</v>
      </c>
      <c r="I19" s="68">
        <v>0</v>
      </c>
      <c r="J19" s="68">
        <v>6</v>
      </c>
      <c r="K19" s="68">
        <v>15</v>
      </c>
      <c r="L19" s="68">
        <v>11</v>
      </c>
      <c r="M19" s="68">
        <v>6</v>
      </c>
      <c r="N19" s="68">
        <v>6</v>
      </c>
      <c r="O19" s="68">
        <v>5</v>
      </c>
      <c r="P19" s="68">
        <v>4</v>
      </c>
      <c r="Q19" s="68">
        <v>0</v>
      </c>
      <c r="R19" s="68">
        <v>0</v>
      </c>
      <c r="S19" s="68">
        <v>7</v>
      </c>
      <c r="T19" s="68">
        <v>9</v>
      </c>
      <c r="U19" s="45">
        <v>0</v>
      </c>
      <c r="V19" s="45">
        <v>19</v>
      </c>
    </row>
    <row r="20" spans="1:24" x14ac:dyDescent="0.35">
      <c r="A20" s="3" t="s">
        <v>236</v>
      </c>
      <c r="B20" s="52">
        <v>22</v>
      </c>
      <c r="C20" s="52">
        <v>6</v>
      </c>
      <c r="D20" s="52">
        <v>19</v>
      </c>
      <c r="E20" s="52">
        <v>7</v>
      </c>
      <c r="F20" s="52">
        <v>13</v>
      </c>
      <c r="G20" s="52">
        <v>2</v>
      </c>
      <c r="H20" s="52">
        <v>6</v>
      </c>
      <c r="I20" s="52">
        <v>4</v>
      </c>
      <c r="J20" s="52">
        <v>0</v>
      </c>
      <c r="K20" s="52">
        <v>3</v>
      </c>
      <c r="L20" s="52">
        <v>2</v>
      </c>
      <c r="M20" s="52">
        <v>0</v>
      </c>
      <c r="N20" s="52">
        <v>0</v>
      </c>
      <c r="O20" s="52">
        <v>1</v>
      </c>
      <c r="P20" s="52">
        <v>0</v>
      </c>
      <c r="Q20" s="52">
        <v>1</v>
      </c>
      <c r="R20" s="52">
        <v>3</v>
      </c>
      <c r="S20" s="52">
        <v>1</v>
      </c>
      <c r="T20" s="52">
        <v>9</v>
      </c>
      <c r="U20" s="45">
        <v>0</v>
      </c>
      <c r="V20" s="45">
        <v>6</v>
      </c>
    </row>
    <row r="21" spans="1:24" x14ac:dyDescent="0.35">
      <c r="A21" s="3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46"/>
      <c r="V21" s="46"/>
    </row>
    <row r="22" spans="1:24" x14ac:dyDescent="0.35">
      <c r="A22" s="194" t="s">
        <v>237</v>
      </c>
      <c r="B22" s="194"/>
      <c r="C22" s="194"/>
      <c r="D22" s="194"/>
      <c r="E22" s="194"/>
      <c r="F22" s="194"/>
      <c r="G22" s="194"/>
      <c r="H22" s="194"/>
      <c r="I22" s="194"/>
      <c r="J22" s="194"/>
      <c r="K22" s="194"/>
      <c r="L22" s="194"/>
      <c r="M22" s="194"/>
      <c r="N22" s="194"/>
      <c r="O22" s="194"/>
      <c r="P22" s="194"/>
      <c r="Q22" s="194"/>
      <c r="R22" s="194"/>
      <c r="S22" s="194"/>
      <c r="T22" s="194"/>
      <c r="U22" s="196"/>
      <c r="V22" s="196"/>
    </row>
    <row r="23" spans="1:24" x14ac:dyDescent="0.35">
      <c r="A23" s="33" t="s">
        <v>223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6"/>
      <c r="V23" s="6"/>
    </row>
    <row r="24" spans="1:24" x14ac:dyDescent="0.35">
      <c r="A24" s="33" t="s">
        <v>232</v>
      </c>
      <c r="B24" s="48">
        <f t="shared" ref="B24:T28" si="2">+B10/(B10+B16)*100</f>
        <v>86.613119143239629</v>
      </c>
      <c r="C24" s="48">
        <f t="shared" si="2"/>
        <v>91.271056661562028</v>
      </c>
      <c r="D24" s="48">
        <f t="shared" si="2"/>
        <v>87.121212121212125</v>
      </c>
      <c r="E24" s="48">
        <f t="shared" si="2"/>
        <v>91.081081081081081</v>
      </c>
      <c r="F24" s="48">
        <f t="shared" si="2"/>
        <v>88.918918918918919</v>
      </c>
      <c r="G24" s="48">
        <f t="shared" si="2"/>
        <v>95.2191235059761</v>
      </c>
      <c r="H24" s="48">
        <f t="shared" si="2"/>
        <v>91.950464396284829</v>
      </c>
      <c r="I24" s="48">
        <f t="shared" si="2"/>
        <v>93.710691823899367</v>
      </c>
      <c r="J24" s="48">
        <f t="shared" si="2"/>
        <v>94.397759103641448</v>
      </c>
      <c r="K24" s="48">
        <f t="shared" si="2"/>
        <v>85.761589403973517</v>
      </c>
      <c r="L24" s="48">
        <f t="shared" si="2"/>
        <v>85.663082437275989</v>
      </c>
      <c r="M24" s="48">
        <f t="shared" si="2"/>
        <v>91.517857142857139</v>
      </c>
      <c r="N24" s="48">
        <f t="shared" si="2"/>
        <v>93.61702127659575</v>
      </c>
      <c r="O24" s="48">
        <f t="shared" si="2"/>
        <v>93.03482587064677</v>
      </c>
      <c r="P24" s="48">
        <f t="shared" si="2"/>
        <v>95.675675675675677</v>
      </c>
      <c r="Q24" s="48">
        <f t="shared" si="2"/>
        <v>99.52153110047847</v>
      </c>
      <c r="R24" s="48">
        <f t="shared" si="2"/>
        <v>97.41379310344827</v>
      </c>
      <c r="S24" s="48">
        <f t="shared" si="2"/>
        <v>93.069306930693074</v>
      </c>
      <c r="T24" s="48">
        <f t="shared" si="2"/>
        <v>88.931297709923669</v>
      </c>
      <c r="U24" s="69">
        <v>100</v>
      </c>
      <c r="V24" s="69">
        <v>80.21201413427562</v>
      </c>
    </row>
    <row r="25" spans="1:24" x14ac:dyDescent="0.35">
      <c r="A25" s="3" t="s">
        <v>233</v>
      </c>
      <c r="B25" s="49">
        <f t="shared" si="2"/>
        <v>83.478260869565219</v>
      </c>
      <c r="C25" s="49">
        <f t="shared" si="2"/>
        <v>89.898989898989896</v>
      </c>
      <c r="D25" s="49">
        <f t="shared" si="2"/>
        <v>76.576576576576571</v>
      </c>
      <c r="E25" s="49">
        <f t="shared" si="2"/>
        <v>84</v>
      </c>
      <c r="F25" s="49">
        <f t="shared" si="2"/>
        <v>84</v>
      </c>
      <c r="G25" s="49">
        <f t="shared" si="2"/>
        <v>90.909090909090907</v>
      </c>
      <c r="H25" s="49">
        <f t="shared" si="2"/>
        <v>88.461538461538453</v>
      </c>
      <c r="I25" s="49">
        <f t="shared" si="2"/>
        <v>80.769230769230774</v>
      </c>
      <c r="J25" s="49">
        <f t="shared" si="2"/>
        <v>89.361702127659569</v>
      </c>
      <c r="K25" s="49">
        <f t="shared" si="2"/>
        <v>70.833333333333343</v>
      </c>
      <c r="L25" s="49">
        <f t="shared" si="2"/>
        <v>74.509803921568633</v>
      </c>
      <c r="M25" s="49">
        <f t="shared" si="2"/>
        <v>85.714285714285708</v>
      </c>
      <c r="N25" s="49">
        <f t="shared" si="2"/>
        <v>100</v>
      </c>
      <c r="O25" s="49">
        <f t="shared" si="2"/>
        <v>100</v>
      </c>
      <c r="P25" s="49">
        <f t="shared" si="2"/>
        <v>100</v>
      </c>
      <c r="Q25" s="49">
        <f t="shared" si="2"/>
        <v>100</v>
      </c>
      <c r="R25" s="49">
        <f t="shared" si="2"/>
        <v>100</v>
      </c>
      <c r="S25" s="49">
        <f t="shared" si="2"/>
        <v>100</v>
      </c>
      <c r="T25" s="49">
        <f t="shared" si="2"/>
        <v>100</v>
      </c>
      <c r="U25" s="37">
        <v>100</v>
      </c>
      <c r="V25" s="37">
        <v>93.333333333333329</v>
      </c>
    </row>
    <row r="26" spans="1:24" x14ac:dyDescent="0.35">
      <c r="A26" s="3" t="s">
        <v>234</v>
      </c>
      <c r="B26" s="49">
        <f t="shared" si="2"/>
        <v>79.43925233644859</v>
      </c>
      <c r="C26" s="49">
        <f t="shared" si="2"/>
        <v>86.25954198473282</v>
      </c>
      <c r="D26" s="49">
        <f t="shared" si="2"/>
        <v>87.61904761904762</v>
      </c>
      <c r="E26" s="49">
        <f t="shared" si="2"/>
        <v>90.625</v>
      </c>
      <c r="F26" s="49">
        <f t="shared" si="2"/>
        <v>90.625</v>
      </c>
      <c r="G26" s="49">
        <f t="shared" si="2"/>
        <v>92.5</v>
      </c>
      <c r="H26" s="49">
        <f t="shared" si="2"/>
        <v>87.931034482758619</v>
      </c>
      <c r="I26" s="49">
        <f t="shared" si="2"/>
        <v>89.473684210526315</v>
      </c>
      <c r="J26" s="49">
        <f t="shared" si="2"/>
        <v>82</v>
      </c>
      <c r="K26" s="49">
        <f t="shared" si="2"/>
        <v>81.355932203389841</v>
      </c>
      <c r="L26" s="49">
        <f t="shared" si="2"/>
        <v>68.888888888888886</v>
      </c>
      <c r="M26" s="49">
        <f t="shared" si="2"/>
        <v>88.679245283018872</v>
      </c>
      <c r="N26" s="49">
        <f t="shared" si="2"/>
        <v>80.645161290322577</v>
      </c>
      <c r="O26" s="49">
        <f t="shared" si="2"/>
        <v>80.487804878048792</v>
      </c>
      <c r="P26" s="49">
        <f t="shared" si="2"/>
        <v>90.697674418604649</v>
      </c>
      <c r="Q26" s="49">
        <f t="shared" si="2"/>
        <v>100</v>
      </c>
      <c r="R26" s="49">
        <f t="shared" si="2"/>
        <v>94</v>
      </c>
      <c r="S26" s="49">
        <f t="shared" si="2"/>
        <v>82.35294117647058</v>
      </c>
      <c r="T26" s="49">
        <f t="shared" si="2"/>
        <v>82.258064516129039</v>
      </c>
      <c r="U26" s="37">
        <v>100</v>
      </c>
      <c r="V26" s="37">
        <v>67.058823529411754</v>
      </c>
    </row>
    <row r="27" spans="1:24" x14ac:dyDescent="0.35">
      <c r="A27" s="3" t="s">
        <v>235</v>
      </c>
      <c r="B27" s="49">
        <f t="shared" si="2"/>
        <v>82.547169811320757</v>
      </c>
      <c r="C27" s="49">
        <f t="shared" si="2"/>
        <v>86.857142857142861</v>
      </c>
      <c r="D27" s="49">
        <f t="shared" si="2"/>
        <v>86.633663366336634</v>
      </c>
      <c r="E27" s="49">
        <f t="shared" si="2"/>
        <v>86.956521739130437</v>
      </c>
      <c r="F27" s="49">
        <f t="shared" si="2"/>
        <v>84.782608695652172</v>
      </c>
      <c r="G27" s="49">
        <f t="shared" si="2"/>
        <v>94.444444444444443</v>
      </c>
      <c r="H27" s="49">
        <f t="shared" si="2"/>
        <v>90.140845070422543</v>
      </c>
      <c r="I27" s="49">
        <f t="shared" si="2"/>
        <v>100</v>
      </c>
      <c r="J27" s="49">
        <f t="shared" si="2"/>
        <v>93.814432989690715</v>
      </c>
      <c r="K27" s="49">
        <f t="shared" si="2"/>
        <v>78.260869565217391</v>
      </c>
      <c r="L27" s="49">
        <f t="shared" si="2"/>
        <v>86.419753086419746</v>
      </c>
      <c r="M27" s="49">
        <f t="shared" si="2"/>
        <v>89.65517241379311</v>
      </c>
      <c r="N27" s="49">
        <f t="shared" si="2"/>
        <v>88.679245283018872</v>
      </c>
      <c r="O27" s="49">
        <f t="shared" si="2"/>
        <v>90</v>
      </c>
      <c r="P27" s="49">
        <f t="shared" si="2"/>
        <v>91.304347826086953</v>
      </c>
      <c r="Q27" s="49">
        <f t="shared" si="2"/>
        <v>100</v>
      </c>
      <c r="R27" s="49">
        <f t="shared" si="2"/>
        <v>100</v>
      </c>
      <c r="S27" s="49">
        <f t="shared" si="2"/>
        <v>89.393939393939391</v>
      </c>
      <c r="T27" s="49">
        <f t="shared" si="2"/>
        <v>86.15384615384616</v>
      </c>
      <c r="U27" s="37">
        <v>100</v>
      </c>
      <c r="V27" s="37">
        <v>76.543209876543202</v>
      </c>
      <c r="X27" s="107"/>
    </row>
    <row r="28" spans="1:24" x14ac:dyDescent="0.35">
      <c r="A28" s="3" t="s">
        <v>236</v>
      </c>
      <c r="B28" s="49">
        <f t="shared" si="2"/>
        <v>92.971246006389777</v>
      </c>
      <c r="C28" s="49">
        <f t="shared" si="2"/>
        <v>97.58064516129032</v>
      </c>
      <c r="D28" s="49">
        <f t="shared" si="2"/>
        <v>92.148760330578511</v>
      </c>
      <c r="E28" s="49">
        <f t="shared" si="2"/>
        <v>95.731707317073173</v>
      </c>
      <c r="F28" s="49">
        <f t="shared" si="2"/>
        <v>92.073170731707322</v>
      </c>
      <c r="G28" s="49">
        <f t="shared" si="2"/>
        <v>98.113207547169807</v>
      </c>
      <c r="H28" s="49">
        <f t="shared" si="2"/>
        <v>95.774647887323937</v>
      </c>
      <c r="I28" s="49">
        <f t="shared" si="2"/>
        <v>97.142857142857139</v>
      </c>
      <c r="J28" s="49">
        <f t="shared" si="2"/>
        <v>100</v>
      </c>
      <c r="K28" s="49">
        <f t="shared" si="2"/>
        <v>97.61904761904762</v>
      </c>
      <c r="L28" s="49">
        <f t="shared" si="2"/>
        <v>98.039215686274503</v>
      </c>
      <c r="M28" s="49">
        <f t="shared" si="2"/>
        <v>100</v>
      </c>
      <c r="N28" s="49">
        <f t="shared" si="2"/>
        <v>100</v>
      </c>
      <c r="O28" s="49">
        <f t="shared" si="2"/>
        <v>98.71794871794873</v>
      </c>
      <c r="P28" s="49">
        <f t="shared" si="2"/>
        <v>100</v>
      </c>
      <c r="Q28" s="49">
        <f t="shared" si="2"/>
        <v>98.666666666666671</v>
      </c>
      <c r="R28" s="49">
        <f t="shared" si="2"/>
        <v>96.808510638297875</v>
      </c>
      <c r="S28" s="49">
        <f t="shared" si="2"/>
        <v>98.484848484848484</v>
      </c>
      <c r="T28" s="49">
        <f t="shared" si="2"/>
        <v>90</v>
      </c>
      <c r="U28" s="37">
        <v>100</v>
      </c>
      <c r="V28" s="37">
        <v>91.666666666666657</v>
      </c>
      <c r="X28" s="107"/>
    </row>
    <row r="29" spans="1:24" x14ac:dyDescent="0.35">
      <c r="A29" s="33" t="s">
        <v>224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37"/>
      <c r="V29" s="37"/>
      <c r="X29" s="107"/>
    </row>
    <row r="30" spans="1:24" x14ac:dyDescent="0.35">
      <c r="A30" s="33" t="s">
        <v>232</v>
      </c>
      <c r="B30" s="48">
        <f t="shared" ref="B30:T34" si="3">+B16/(B16+B10)*100</f>
        <v>13.386880856760374</v>
      </c>
      <c r="C30" s="48">
        <f t="shared" si="3"/>
        <v>8.7289433384379791</v>
      </c>
      <c r="D30" s="48">
        <f t="shared" si="3"/>
        <v>12.878787878787879</v>
      </c>
      <c r="E30" s="48">
        <f t="shared" si="3"/>
        <v>8.9189189189189193</v>
      </c>
      <c r="F30" s="48">
        <f t="shared" si="3"/>
        <v>11.081081081081082</v>
      </c>
      <c r="G30" s="48">
        <f t="shared" si="3"/>
        <v>4.7808764940239046</v>
      </c>
      <c r="H30" s="48">
        <f t="shared" si="3"/>
        <v>8.0495356037151709</v>
      </c>
      <c r="I30" s="48">
        <f t="shared" si="3"/>
        <v>6.2893081761006293</v>
      </c>
      <c r="J30" s="48">
        <f t="shared" si="3"/>
        <v>5.6022408963585439</v>
      </c>
      <c r="K30" s="48">
        <f t="shared" si="3"/>
        <v>14.23841059602649</v>
      </c>
      <c r="L30" s="48">
        <f t="shared" si="3"/>
        <v>14.336917562724013</v>
      </c>
      <c r="M30" s="48">
        <f t="shared" si="3"/>
        <v>8.4821428571428577</v>
      </c>
      <c r="N30" s="48">
        <f t="shared" si="3"/>
        <v>6.3829787234042552</v>
      </c>
      <c r="O30" s="48">
        <f t="shared" si="3"/>
        <v>6.9651741293532341</v>
      </c>
      <c r="P30" s="48">
        <f t="shared" si="3"/>
        <v>4.3243243243243246</v>
      </c>
      <c r="Q30" s="48">
        <f t="shared" si="3"/>
        <v>0.4784688995215311</v>
      </c>
      <c r="R30" s="48">
        <f t="shared" si="3"/>
        <v>2.5862068965517242</v>
      </c>
      <c r="S30" s="48">
        <f t="shared" si="3"/>
        <v>6.9306930693069315</v>
      </c>
      <c r="T30" s="48">
        <f t="shared" si="3"/>
        <v>11.068702290076336</v>
      </c>
      <c r="U30" s="69">
        <v>0</v>
      </c>
      <c r="V30" s="69">
        <v>19.78798586572438</v>
      </c>
      <c r="X30" s="107"/>
    </row>
    <row r="31" spans="1:24" x14ac:dyDescent="0.35">
      <c r="A31" s="3" t="s">
        <v>233</v>
      </c>
      <c r="B31" s="49">
        <f t="shared" si="3"/>
        <v>16.521739130434781</v>
      </c>
      <c r="C31" s="49">
        <f t="shared" si="3"/>
        <v>10.1010101010101</v>
      </c>
      <c r="D31" s="49">
        <f t="shared" si="3"/>
        <v>23.423423423423422</v>
      </c>
      <c r="E31" s="49">
        <f t="shared" si="3"/>
        <v>16</v>
      </c>
      <c r="F31" s="49">
        <f t="shared" si="3"/>
        <v>16</v>
      </c>
      <c r="G31" s="49">
        <f t="shared" si="3"/>
        <v>9.0909090909090917</v>
      </c>
      <c r="H31" s="49">
        <f t="shared" si="3"/>
        <v>11.538461538461538</v>
      </c>
      <c r="I31" s="49">
        <f t="shared" si="3"/>
        <v>19.230769230769234</v>
      </c>
      <c r="J31" s="49">
        <f t="shared" si="3"/>
        <v>10.638297872340425</v>
      </c>
      <c r="K31" s="49">
        <f t="shared" si="3"/>
        <v>29.166666666666668</v>
      </c>
      <c r="L31" s="49">
        <f t="shared" si="3"/>
        <v>25.490196078431371</v>
      </c>
      <c r="M31" s="49">
        <f t="shared" si="3"/>
        <v>14.285714285714285</v>
      </c>
      <c r="N31" s="49">
        <f t="shared" si="3"/>
        <v>0</v>
      </c>
      <c r="O31" s="49">
        <f t="shared" si="3"/>
        <v>0</v>
      </c>
      <c r="P31" s="49">
        <f t="shared" si="3"/>
        <v>0</v>
      </c>
      <c r="Q31" s="49">
        <f t="shared" si="3"/>
        <v>0</v>
      </c>
      <c r="R31" s="49">
        <f t="shared" si="3"/>
        <v>0</v>
      </c>
      <c r="S31" s="49">
        <f t="shared" si="3"/>
        <v>0</v>
      </c>
      <c r="T31" s="49">
        <f t="shared" si="3"/>
        <v>0</v>
      </c>
      <c r="U31" s="37">
        <v>0</v>
      </c>
      <c r="V31" s="37">
        <v>6.666666666666667</v>
      </c>
      <c r="X31" s="107"/>
    </row>
    <row r="32" spans="1:24" x14ac:dyDescent="0.35">
      <c r="A32" s="3" t="s">
        <v>234</v>
      </c>
      <c r="B32" s="49">
        <f t="shared" si="3"/>
        <v>20.5607476635514</v>
      </c>
      <c r="C32" s="49">
        <f t="shared" si="3"/>
        <v>13.740458015267176</v>
      </c>
      <c r="D32" s="49">
        <f t="shared" si="3"/>
        <v>12.380952380952381</v>
      </c>
      <c r="E32" s="49">
        <f t="shared" si="3"/>
        <v>9.375</v>
      </c>
      <c r="F32" s="49">
        <f t="shared" si="3"/>
        <v>9.375</v>
      </c>
      <c r="G32" s="49">
        <f t="shared" si="3"/>
        <v>7.5</v>
      </c>
      <c r="H32" s="49">
        <f t="shared" si="3"/>
        <v>12.068965517241379</v>
      </c>
      <c r="I32" s="49">
        <f t="shared" si="3"/>
        <v>10.526315789473683</v>
      </c>
      <c r="J32" s="49">
        <f t="shared" si="3"/>
        <v>18</v>
      </c>
      <c r="K32" s="49">
        <f t="shared" si="3"/>
        <v>18.64406779661017</v>
      </c>
      <c r="L32" s="49">
        <f t="shared" si="3"/>
        <v>31.111111111111111</v>
      </c>
      <c r="M32" s="49">
        <f t="shared" si="3"/>
        <v>11.320754716981133</v>
      </c>
      <c r="N32" s="49">
        <f t="shared" si="3"/>
        <v>19.35483870967742</v>
      </c>
      <c r="O32" s="49">
        <f t="shared" si="3"/>
        <v>19.512195121951219</v>
      </c>
      <c r="P32" s="49">
        <f t="shared" si="3"/>
        <v>9.3023255813953494</v>
      </c>
      <c r="Q32" s="49">
        <f t="shared" si="3"/>
        <v>0</v>
      </c>
      <c r="R32" s="49">
        <f t="shared" si="3"/>
        <v>6</v>
      </c>
      <c r="S32" s="49">
        <f t="shared" si="3"/>
        <v>17.647058823529413</v>
      </c>
      <c r="T32" s="49">
        <f t="shared" si="3"/>
        <v>17.741935483870968</v>
      </c>
      <c r="U32" s="37">
        <v>0</v>
      </c>
      <c r="V32" s="37">
        <v>32.941176470588232</v>
      </c>
      <c r="X32" s="107"/>
    </row>
    <row r="33" spans="1:24" x14ac:dyDescent="0.35">
      <c r="A33" s="3" t="s">
        <v>235</v>
      </c>
      <c r="B33" s="49">
        <f t="shared" si="3"/>
        <v>17.452830188679243</v>
      </c>
      <c r="C33" s="49">
        <f t="shared" si="3"/>
        <v>13.142857142857142</v>
      </c>
      <c r="D33" s="49">
        <f t="shared" si="3"/>
        <v>13.366336633663368</v>
      </c>
      <c r="E33" s="49">
        <f t="shared" si="3"/>
        <v>13.043478260869565</v>
      </c>
      <c r="F33" s="49">
        <f t="shared" si="3"/>
        <v>15.217391304347828</v>
      </c>
      <c r="G33" s="49">
        <f t="shared" si="3"/>
        <v>5.5555555555555554</v>
      </c>
      <c r="H33" s="49">
        <f t="shared" si="3"/>
        <v>9.8591549295774641</v>
      </c>
      <c r="I33" s="49">
        <f t="shared" si="3"/>
        <v>0</v>
      </c>
      <c r="J33" s="49">
        <f t="shared" si="3"/>
        <v>6.1855670103092786</v>
      </c>
      <c r="K33" s="49">
        <f t="shared" si="3"/>
        <v>21.739130434782609</v>
      </c>
      <c r="L33" s="49">
        <f t="shared" si="3"/>
        <v>13.580246913580247</v>
      </c>
      <c r="M33" s="49">
        <f t="shared" si="3"/>
        <v>10.344827586206897</v>
      </c>
      <c r="N33" s="49">
        <f t="shared" si="3"/>
        <v>11.320754716981133</v>
      </c>
      <c r="O33" s="49">
        <f t="shared" si="3"/>
        <v>10</v>
      </c>
      <c r="P33" s="49">
        <f t="shared" si="3"/>
        <v>8.695652173913043</v>
      </c>
      <c r="Q33" s="49">
        <f t="shared" si="3"/>
        <v>0</v>
      </c>
      <c r="R33" s="49">
        <f t="shared" si="3"/>
        <v>0</v>
      </c>
      <c r="S33" s="49">
        <f t="shared" si="3"/>
        <v>10.606060606060606</v>
      </c>
      <c r="T33" s="49">
        <f t="shared" si="3"/>
        <v>13.846153846153847</v>
      </c>
      <c r="U33" s="37">
        <v>0</v>
      </c>
      <c r="V33" s="37">
        <v>23.456790123456788</v>
      </c>
      <c r="X33" s="107"/>
    </row>
    <row r="34" spans="1:24" ht="15" thickBot="1" x14ac:dyDescent="0.4">
      <c r="A34" s="47" t="s">
        <v>236</v>
      </c>
      <c r="B34" s="50">
        <f t="shared" si="3"/>
        <v>7.0287539936102235</v>
      </c>
      <c r="C34" s="50">
        <f t="shared" si="3"/>
        <v>2.4193548387096775</v>
      </c>
      <c r="D34" s="50">
        <f t="shared" si="3"/>
        <v>7.8512396694214877</v>
      </c>
      <c r="E34" s="50">
        <f t="shared" si="3"/>
        <v>4.2682926829268295</v>
      </c>
      <c r="F34" s="50">
        <f t="shared" si="3"/>
        <v>7.9268292682926829</v>
      </c>
      <c r="G34" s="50">
        <f t="shared" si="3"/>
        <v>1.8867924528301887</v>
      </c>
      <c r="H34" s="50">
        <f t="shared" si="3"/>
        <v>4.225352112676056</v>
      </c>
      <c r="I34" s="50">
        <f t="shared" si="3"/>
        <v>2.8571428571428572</v>
      </c>
      <c r="J34" s="50">
        <f t="shared" si="3"/>
        <v>0</v>
      </c>
      <c r="K34" s="50">
        <f t="shared" si="3"/>
        <v>2.3809523809523809</v>
      </c>
      <c r="L34" s="50">
        <f t="shared" si="3"/>
        <v>1.9607843137254901</v>
      </c>
      <c r="M34" s="50">
        <f t="shared" si="3"/>
        <v>0</v>
      </c>
      <c r="N34" s="50">
        <f t="shared" si="3"/>
        <v>0</v>
      </c>
      <c r="O34" s="50">
        <f t="shared" si="3"/>
        <v>1.2820512820512819</v>
      </c>
      <c r="P34" s="50">
        <f t="shared" si="3"/>
        <v>0</v>
      </c>
      <c r="Q34" s="50">
        <f t="shared" si="3"/>
        <v>1.3333333333333335</v>
      </c>
      <c r="R34" s="50">
        <f t="shared" si="3"/>
        <v>3.1914893617021276</v>
      </c>
      <c r="S34" s="50">
        <f t="shared" si="3"/>
        <v>1.5151515151515151</v>
      </c>
      <c r="T34" s="50">
        <f t="shared" si="3"/>
        <v>10</v>
      </c>
      <c r="U34" s="39">
        <v>0</v>
      </c>
      <c r="V34" s="70">
        <v>8.3333333333333321</v>
      </c>
      <c r="X34" s="107"/>
    </row>
    <row r="35" spans="1:24" x14ac:dyDescent="0.35">
      <c r="A35" s="227" t="s">
        <v>205</v>
      </c>
      <c r="B35" s="223"/>
      <c r="C35" s="223"/>
      <c r="D35" s="223"/>
      <c r="E35" s="223"/>
      <c r="F35" s="223"/>
      <c r="G35" s="223"/>
      <c r="H35" s="223"/>
      <c r="I35" s="223"/>
      <c r="J35" s="223"/>
      <c r="K35" s="223"/>
      <c r="L35" s="223"/>
      <c r="M35" s="223"/>
      <c r="N35" s="223"/>
      <c r="O35" s="223"/>
      <c r="P35" s="223"/>
      <c r="Q35" s="223"/>
      <c r="R35" s="223"/>
      <c r="S35" s="223"/>
      <c r="T35" s="223"/>
      <c r="U35" s="4"/>
      <c r="V35" s="4"/>
      <c r="X35" s="107"/>
    </row>
    <row r="36" spans="1:24" x14ac:dyDescent="0.35">
      <c r="X36" s="107"/>
    </row>
    <row r="37" spans="1:24" x14ac:dyDescent="0.35">
      <c r="X37" s="107"/>
    </row>
    <row r="38" spans="1:24" x14ac:dyDescent="0.35">
      <c r="X38" s="107"/>
    </row>
    <row r="39" spans="1:24" x14ac:dyDescent="0.35">
      <c r="X39" s="107"/>
    </row>
    <row r="40" spans="1:24" x14ac:dyDescent="0.35">
      <c r="X40" s="107"/>
    </row>
    <row r="41" spans="1:24" x14ac:dyDescent="0.35">
      <c r="X41" s="107"/>
    </row>
    <row r="42" spans="1:24" x14ac:dyDescent="0.35">
      <c r="X42" s="107"/>
    </row>
  </sheetData>
  <mergeCells count="8">
    <mergeCell ref="X2:X3"/>
    <mergeCell ref="A35:T35"/>
    <mergeCell ref="A1:U1"/>
    <mergeCell ref="A2:U2"/>
    <mergeCell ref="A3:U3"/>
    <mergeCell ref="A4:U4"/>
    <mergeCell ref="A5:U5"/>
    <mergeCell ref="A6:T6"/>
  </mergeCells>
  <hyperlinks>
    <hyperlink ref="X2" location="INDICE!A1" display="INDICE" xr:uid="{FAE1546B-3198-46BA-B10C-839F4344BAE8}"/>
    <hyperlink ref="X2:X3" location="CONTENIDO!A1" display="Contenido" xr:uid="{F01CF859-B6EB-4CD1-9DB5-8A3328B71CD7}"/>
  </hyperlinks>
  <pageMargins left="0.7" right="0.7" top="0.75" bottom="0.75" header="0.3" footer="0.3"/>
  <pageSetup paperSize="9" scale="63" orientation="landscape"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EC3AC7-E5A5-4A25-9B87-AE36F2AFBAE6}">
  <sheetPr>
    <tabColor rgb="FFF2DAB1"/>
    <pageSetUpPr fitToPage="1"/>
  </sheetPr>
  <dimension ref="A1:S36"/>
  <sheetViews>
    <sheetView showGridLines="0" zoomScale="90" zoomScaleNormal="9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L20" sqref="L20"/>
    </sheetView>
  </sheetViews>
  <sheetFormatPr baseColWidth="10" defaultColWidth="11.453125" defaultRowHeight="14.5" x14ac:dyDescent="0.35"/>
  <cols>
    <col min="1" max="1" width="18.54296875" customWidth="1"/>
    <col min="2" max="4" width="8.453125" customWidth="1"/>
    <col min="5" max="5" width="1.54296875" customWidth="1"/>
    <col min="6" max="8" width="8.453125" customWidth="1"/>
    <col min="9" max="9" width="1.453125" customWidth="1"/>
    <col min="10" max="12" width="8.453125" customWidth="1"/>
    <col min="13" max="13" width="1.54296875" customWidth="1"/>
    <col min="14" max="16" width="8.453125" customWidth="1"/>
  </cols>
  <sheetData>
    <row r="1" spans="1:19" x14ac:dyDescent="0.35">
      <c r="A1" s="230" t="s">
        <v>413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138"/>
      <c r="R1" s="129"/>
      <c r="S1" s="138"/>
    </row>
    <row r="2" spans="1:19" ht="14.5" customHeight="1" x14ac:dyDescent="0.35">
      <c r="A2" s="230" t="s">
        <v>414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139"/>
      <c r="R2" s="222" t="s">
        <v>1</v>
      </c>
      <c r="S2" s="139"/>
    </row>
    <row r="3" spans="1:19" ht="14.5" customHeight="1" x14ac:dyDescent="0.35">
      <c r="A3" s="230" t="s">
        <v>412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138"/>
      <c r="R3" s="222"/>
      <c r="S3" s="138"/>
    </row>
    <row r="4" spans="1:19" x14ac:dyDescent="0.35">
      <c r="A4" s="231" t="s">
        <v>315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139"/>
      <c r="R4" s="129"/>
      <c r="S4" s="139"/>
    </row>
    <row r="5" spans="1:19" x14ac:dyDescent="0.35">
      <c r="A5" s="231" t="s">
        <v>267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139"/>
      <c r="R5" s="129"/>
      <c r="S5" s="139"/>
    </row>
    <row r="6" spans="1:19" x14ac:dyDescent="0.35">
      <c r="A6" s="15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29"/>
      <c r="S6" s="15"/>
    </row>
    <row r="7" spans="1:19" x14ac:dyDescent="0.35">
      <c r="A7" s="234" t="s">
        <v>281</v>
      </c>
      <c r="B7" s="229" t="s">
        <v>214</v>
      </c>
      <c r="C7" s="229"/>
      <c r="D7" s="229"/>
      <c r="E7" s="16"/>
      <c r="F7" s="229" t="s">
        <v>233</v>
      </c>
      <c r="G7" s="229"/>
      <c r="H7" s="229"/>
      <c r="I7" s="16"/>
      <c r="J7" s="229" t="s">
        <v>234</v>
      </c>
      <c r="K7" s="229"/>
      <c r="L7" s="229"/>
      <c r="M7" s="16"/>
      <c r="N7" s="229" t="s">
        <v>235</v>
      </c>
      <c r="O7" s="229"/>
      <c r="P7" s="229"/>
      <c r="R7" s="129"/>
    </row>
    <row r="8" spans="1:19" x14ac:dyDescent="0.35">
      <c r="A8" s="234"/>
      <c r="B8" s="17" t="s">
        <v>214</v>
      </c>
      <c r="C8" s="17" t="s">
        <v>269</v>
      </c>
      <c r="D8" s="17" t="s">
        <v>270</v>
      </c>
      <c r="E8" s="16"/>
      <c r="F8" s="17" t="s">
        <v>214</v>
      </c>
      <c r="G8" s="17" t="s">
        <v>269</v>
      </c>
      <c r="H8" s="17" t="s">
        <v>270</v>
      </c>
      <c r="I8" s="16"/>
      <c r="J8" s="17" t="s">
        <v>214</v>
      </c>
      <c r="K8" s="17" t="s">
        <v>269</v>
      </c>
      <c r="L8" s="17" t="s">
        <v>270</v>
      </c>
      <c r="M8" s="16"/>
      <c r="N8" s="17" t="s">
        <v>214</v>
      </c>
      <c r="O8" s="17" t="s">
        <v>269</v>
      </c>
      <c r="P8" s="17" t="s">
        <v>270</v>
      </c>
      <c r="R8" s="129"/>
    </row>
    <row r="9" spans="1:19" x14ac:dyDescent="0.35">
      <c r="A9" s="199" t="s">
        <v>231</v>
      </c>
      <c r="B9" s="200"/>
      <c r="C9" s="200"/>
      <c r="D9" s="200"/>
      <c r="E9" s="200"/>
      <c r="F9" s="200"/>
      <c r="G9" s="200"/>
      <c r="H9" s="200"/>
      <c r="I9" s="200"/>
      <c r="J9" s="200"/>
      <c r="K9" s="200"/>
      <c r="L9" s="200"/>
      <c r="M9" s="200"/>
      <c r="N9" s="200"/>
      <c r="O9" s="200"/>
      <c r="P9" s="200"/>
    </row>
    <row r="10" spans="1:19" s="22" customFormat="1" x14ac:dyDescent="0.35">
      <c r="A10" s="23" t="s">
        <v>214</v>
      </c>
      <c r="B10" s="101">
        <f>SUM(B11:B21)</f>
        <v>35</v>
      </c>
      <c r="C10" s="101">
        <f t="shared" ref="C10:P10" si="0">SUM(C11:C21)</f>
        <v>20</v>
      </c>
      <c r="D10" s="101">
        <f t="shared" si="0"/>
        <v>15</v>
      </c>
      <c r="E10" s="101"/>
      <c r="F10" s="101">
        <f t="shared" si="0"/>
        <v>6</v>
      </c>
      <c r="G10" s="101">
        <f t="shared" si="0"/>
        <v>3</v>
      </c>
      <c r="H10" s="101">
        <f t="shared" si="0"/>
        <v>3</v>
      </c>
      <c r="I10" s="101"/>
      <c r="J10" s="101">
        <f t="shared" si="0"/>
        <v>18</v>
      </c>
      <c r="K10" s="101">
        <f t="shared" si="0"/>
        <v>12</v>
      </c>
      <c r="L10" s="101">
        <f t="shared" si="0"/>
        <v>6</v>
      </c>
      <c r="M10" s="101"/>
      <c r="N10" s="101">
        <f t="shared" si="0"/>
        <v>11</v>
      </c>
      <c r="O10" s="101">
        <f t="shared" si="0"/>
        <v>5</v>
      </c>
      <c r="P10" s="101">
        <f t="shared" si="0"/>
        <v>6</v>
      </c>
    </row>
    <row r="11" spans="1:19" x14ac:dyDescent="0.35">
      <c r="A11" s="95" t="s">
        <v>282</v>
      </c>
      <c r="B11" s="102">
        <f>+J11+N11</f>
        <v>10</v>
      </c>
      <c r="C11" s="102">
        <f t="shared" ref="C11:D11" si="1">+K11+O11</f>
        <v>6</v>
      </c>
      <c r="D11" s="102">
        <f t="shared" si="1"/>
        <v>4</v>
      </c>
      <c r="E11" s="102"/>
      <c r="F11" s="102" t="s">
        <v>276</v>
      </c>
      <c r="G11" s="102" t="s">
        <v>276</v>
      </c>
      <c r="H11" s="102" t="s">
        <v>276</v>
      </c>
      <c r="I11" s="102"/>
      <c r="J11" s="102">
        <v>4</v>
      </c>
      <c r="K11" s="102">
        <v>2</v>
      </c>
      <c r="L11" s="102">
        <v>2</v>
      </c>
      <c r="M11" s="102"/>
      <c r="N11" s="102">
        <v>6</v>
      </c>
      <c r="O11" s="102">
        <v>4</v>
      </c>
      <c r="P11" s="102">
        <v>2</v>
      </c>
    </row>
    <row r="12" spans="1:19" x14ac:dyDescent="0.35">
      <c r="A12" s="95" t="s">
        <v>283</v>
      </c>
      <c r="B12" s="102" t="s">
        <v>276</v>
      </c>
      <c r="C12" s="102" t="s">
        <v>276</v>
      </c>
      <c r="D12" s="102" t="s">
        <v>276</v>
      </c>
      <c r="E12" s="102"/>
      <c r="F12" s="102" t="s">
        <v>276</v>
      </c>
      <c r="G12" s="102" t="s">
        <v>276</v>
      </c>
      <c r="H12" s="102" t="s">
        <v>276</v>
      </c>
      <c r="I12" s="102"/>
      <c r="J12" s="102" t="s">
        <v>276</v>
      </c>
      <c r="K12" s="102" t="s">
        <v>276</v>
      </c>
      <c r="L12" s="102" t="s">
        <v>276</v>
      </c>
      <c r="M12" s="102"/>
      <c r="N12" s="102" t="s">
        <v>276</v>
      </c>
      <c r="O12" s="102" t="s">
        <v>276</v>
      </c>
      <c r="P12" s="102" t="s">
        <v>276</v>
      </c>
    </row>
    <row r="13" spans="1:19" x14ac:dyDescent="0.35">
      <c r="A13" s="95" t="s">
        <v>284</v>
      </c>
      <c r="B13" s="102">
        <f>+J13+N13</f>
        <v>4</v>
      </c>
      <c r="C13" s="102">
        <f>+K13</f>
        <v>2</v>
      </c>
      <c r="D13" s="102">
        <f t="shared" ref="D13" si="2">+L13+P13</f>
        <v>2</v>
      </c>
      <c r="E13" s="102"/>
      <c r="F13" s="102" t="s">
        <v>276</v>
      </c>
      <c r="G13" s="102" t="s">
        <v>276</v>
      </c>
      <c r="H13" s="102" t="s">
        <v>276</v>
      </c>
      <c r="I13" s="102"/>
      <c r="J13" s="102">
        <v>3</v>
      </c>
      <c r="K13" s="102">
        <v>2</v>
      </c>
      <c r="L13" s="102">
        <v>1</v>
      </c>
      <c r="M13" s="102"/>
      <c r="N13" s="102">
        <v>1</v>
      </c>
      <c r="O13" s="102" t="s">
        <v>276</v>
      </c>
      <c r="P13" s="102">
        <v>1</v>
      </c>
    </row>
    <row r="14" spans="1:19" x14ac:dyDescent="0.35">
      <c r="A14" s="95" t="s">
        <v>285</v>
      </c>
      <c r="B14" s="102">
        <f t="shared" ref="B14" si="3">+F14+J14+N14</f>
        <v>19</v>
      </c>
      <c r="C14" s="102">
        <f t="shared" ref="C14:D14" si="4">+G14+K14+O14</f>
        <v>11</v>
      </c>
      <c r="D14" s="102">
        <f t="shared" si="4"/>
        <v>8</v>
      </c>
      <c r="E14" s="102"/>
      <c r="F14" s="102">
        <v>5</v>
      </c>
      <c r="G14" s="102">
        <v>3</v>
      </c>
      <c r="H14" s="102">
        <v>2</v>
      </c>
      <c r="I14" s="102"/>
      <c r="J14" s="102">
        <v>10</v>
      </c>
      <c r="K14" s="102">
        <v>7</v>
      </c>
      <c r="L14" s="102">
        <v>3</v>
      </c>
      <c r="M14" s="102"/>
      <c r="N14" s="102">
        <v>4</v>
      </c>
      <c r="O14" s="102">
        <v>1</v>
      </c>
      <c r="P14" s="102">
        <v>3</v>
      </c>
    </row>
    <row r="15" spans="1:19" x14ac:dyDescent="0.35">
      <c r="A15" s="95" t="s">
        <v>289</v>
      </c>
      <c r="B15" s="102">
        <f>+F15+J15</f>
        <v>2</v>
      </c>
      <c r="C15" s="102">
        <f>+K15</f>
        <v>1</v>
      </c>
      <c r="D15" s="102">
        <f>+H15</f>
        <v>1</v>
      </c>
      <c r="E15" s="102"/>
      <c r="F15" s="102">
        <v>1</v>
      </c>
      <c r="G15" s="102" t="s">
        <v>276</v>
      </c>
      <c r="H15" s="102">
        <v>1</v>
      </c>
      <c r="I15" s="102"/>
      <c r="J15" s="102">
        <v>1</v>
      </c>
      <c r="K15" s="102">
        <v>1</v>
      </c>
      <c r="L15" s="102" t="s">
        <v>276</v>
      </c>
      <c r="M15" s="102"/>
      <c r="N15" s="102" t="s">
        <v>276</v>
      </c>
      <c r="O15" s="102" t="s">
        <v>276</v>
      </c>
      <c r="P15" s="102" t="s">
        <v>276</v>
      </c>
    </row>
    <row r="16" spans="1:19" x14ac:dyDescent="0.35">
      <c r="A16" s="95" t="s">
        <v>291</v>
      </c>
      <c r="B16" s="102" t="s">
        <v>276</v>
      </c>
      <c r="C16" s="102" t="s">
        <v>276</v>
      </c>
      <c r="D16" s="102" t="s">
        <v>276</v>
      </c>
      <c r="E16" s="102"/>
      <c r="F16" s="102" t="s">
        <v>276</v>
      </c>
      <c r="G16" s="102" t="s">
        <v>276</v>
      </c>
      <c r="H16" s="102" t="s">
        <v>276</v>
      </c>
      <c r="I16" s="102"/>
      <c r="J16" s="102" t="s">
        <v>276</v>
      </c>
      <c r="K16" s="102" t="s">
        <v>276</v>
      </c>
      <c r="L16" s="102" t="s">
        <v>276</v>
      </c>
      <c r="M16" s="102"/>
      <c r="N16" s="102" t="s">
        <v>276</v>
      </c>
      <c r="O16" s="102" t="s">
        <v>276</v>
      </c>
      <c r="P16" s="102" t="s">
        <v>276</v>
      </c>
    </row>
    <row r="17" spans="1:16" x14ac:dyDescent="0.35">
      <c r="A17" s="95" t="s">
        <v>295</v>
      </c>
      <c r="B17" s="102" t="s">
        <v>276</v>
      </c>
      <c r="C17" s="102" t="s">
        <v>276</v>
      </c>
      <c r="D17" s="102" t="s">
        <v>276</v>
      </c>
      <c r="E17" s="102"/>
      <c r="F17" s="102" t="s">
        <v>276</v>
      </c>
      <c r="G17" s="102" t="s">
        <v>276</v>
      </c>
      <c r="H17" s="102" t="s">
        <v>276</v>
      </c>
      <c r="I17" s="102"/>
      <c r="J17" s="102" t="s">
        <v>276</v>
      </c>
      <c r="K17" s="102" t="s">
        <v>276</v>
      </c>
      <c r="L17" s="102" t="s">
        <v>276</v>
      </c>
      <c r="M17" s="102"/>
      <c r="N17" s="102" t="s">
        <v>276</v>
      </c>
      <c r="O17" s="102" t="s">
        <v>276</v>
      </c>
      <c r="P17" s="102" t="s">
        <v>276</v>
      </c>
    </row>
    <row r="18" spans="1:16" x14ac:dyDescent="0.35">
      <c r="A18" s="95" t="s">
        <v>297</v>
      </c>
      <c r="B18" s="102" t="s">
        <v>276</v>
      </c>
      <c r="C18" s="102" t="s">
        <v>276</v>
      </c>
      <c r="D18" s="102" t="s">
        <v>276</v>
      </c>
      <c r="E18" s="102"/>
      <c r="F18" s="102" t="s">
        <v>276</v>
      </c>
      <c r="G18" s="102" t="s">
        <v>276</v>
      </c>
      <c r="H18" s="102" t="s">
        <v>276</v>
      </c>
      <c r="I18" s="102"/>
      <c r="J18" s="102" t="s">
        <v>276</v>
      </c>
      <c r="K18" s="102" t="s">
        <v>276</v>
      </c>
      <c r="L18" s="102" t="s">
        <v>276</v>
      </c>
      <c r="M18" s="102"/>
      <c r="N18" s="102" t="s">
        <v>276</v>
      </c>
      <c r="O18" s="102" t="s">
        <v>276</v>
      </c>
      <c r="P18" s="102" t="s">
        <v>276</v>
      </c>
    </row>
    <row r="19" spans="1:16" x14ac:dyDescent="0.35">
      <c r="A19" s="95" t="s">
        <v>301</v>
      </c>
      <c r="B19" s="102" t="s">
        <v>276</v>
      </c>
      <c r="C19" s="102" t="s">
        <v>276</v>
      </c>
      <c r="D19" s="102" t="s">
        <v>276</v>
      </c>
      <c r="E19" s="102"/>
      <c r="F19" s="102" t="s">
        <v>276</v>
      </c>
      <c r="G19" s="102" t="s">
        <v>276</v>
      </c>
      <c r="H19" s="102" t="s">
        <v>276</v>
      </c>
      <c r="I19" s="102"/>
      <c r="J19" s="102" t="s">
        <v>276</v>
      </c>
      <c r="K19" s="102" t="s">
        <v>276</v>
      </c>
      <c r="L19" s="102" t="s">
        <v>276</v>
      </c>
      <c r="M19" s="102"/>
      <c r="N19" s="102" t="s">
        <v>276</v>
      </c>
      <c r="O19" s="102" t="s">
        <v>276</v>
      </c>
      <c r="P19" s="102" t="s">
        <v>276</v>
      </c>
    </row>
    <row r="20" spans="1:16" x14ac:dyDescent="0.35">
      <c r="A20" s="95" t="s">
        <v>303</v>
      </c>
      <c r="B20" s="102" t="s">
        <v>276</v>
      </c>
      <c r="C20" s="102" t="s">
        <v>276</v>
      </c>
      <c r="D20" s="102" t="s">
        <v>276</v>
      </c>
      <c r="E20" s="102"/>
      <c r="F20" s="102" t="s">
        <v>276</v>
      </c>
      <c r="G20" s="102" t="s">
        <v>276</v>
      </c>
      <c r="H20" s="102" t="s">
        <v>276</v>
      </c>
      <c r="I20" s="102"/>
      <c r="J20" s="102" t="s">
        <v>276</v>
      </c>
      <c r="K20" s="102" t="s">
        <v>276</v>
      </c>
      <c r="L20" s="102" t="s">
        <v>276</v>
      </c>
      <c r="M20" s="102"/>
      <c r="N20" s="102" t="s">
        <v>276</v>
      </c>
      <c r="O20" s="102" t="s">
        <v>276</v>
      </c>
      <c r="P20" s="102" t="s">
        <v>276</v>
      </c>
    </row>
    <row r="21" spans="1:16" x14ac:dyDescent="0.35">
      <c r="A21" s="95" t="s">
        <v>306</v>
      </c>
      <c r="B21" s="102" t="s">
        <v>276</v>
      </c>
      <c r="C21" s="102" t="s">
        <v>276</v>
      </c>
      <c r="D21" s="102" t="s">
        <v>276</v>
      </c>
      <c r="E21" s="102"/>
      <c r="F21" s="102" t="s">
        <v>276</v>
      </c>
      <c r="G21" s="102" t="s">
        <v>276</v>
      </c>
      <c r="H21" s="102" t="s">
        <v>276</v>
      </c>
      <c r="I21" s="102"/>
      <c r="J21" s="102" t="s">
        <v>276</v>
      </c>
      <c r="K21" s="102" t="s">
        <v>276</v>
      </c>
      <c r="L21" s="102" t="s">
        <v>276</v>
      </c>
      <c r="M21" s="102"/>
      <c r="N21" s="102" t="s">
        <v>276</v>
      </c>
      <c r="O21" s="102" t="s">
        <v>276</v>
      </c>
      <c r="P21" s="102" t="s">
        <v>276</v>
      </c>
    </row>
    <row r="22" spans="1:16" x14ac:dyDescent="0.35">
      <c r="A22" s="95"/>
    </row>
    <row r="23" spans="1:16" x14ac:dyDescent="0.35">
      <c r="A23" s="199" t="s">
        <v>237</v>
      </c>
      <c r="B23" s="200"/>
      <c r="C23" s="200"/>
      <c r="D23" s="200"/>
      <c r="E23" s="200"/>
      <c r="F23" s="200"/>
      <c r="G23" s="200"/>
      <c r="H23" s="200"/>
      <c r="I23" s="200"/>
      <c r="J23" s="200"/>
      <c r="K23" s="200"/>
      <c r="L23" s="200"/>
      <c r="M23" s="200"/>
      <c r="N23" s="200"/>
      <c r="O23" s="200"/>
      <c r="P23" s="200"/>
    </row>
    <row r="24" spans="1:16" s="22" customFormat="1" x14ac:dyDescent="0.35">
      <c r="A24" s="24" t="s">
        <v>214</v>
      </c>
      <c r="B24" s="75">
        <v>5.1851851851851851</v>
      </c>
      <c r="C24" s="75">
        <v>4.9504950495049505</v>
      </c>
      <c r="D24" s="75">
        <v>5.5350553505535052</v>
      </c>
      <c r="E24" s="75"/>
      <c r="F24" s="75">
        <v>13.333333333333334</v>
      </c>
      <c r="G24" s="75">
        <v>9.375</v>
      </c>
      <c r="H24" s="75">
        <v>23.076923076923077</v>
      </c>
      <c r="I24" s="75"/>
      <c r="J24" s="75">
        <v>8.7804878048780477</v>
      </c>
      <c r="K24" s="75">
        <v>9.2307692307692317</v>
      </c>
      <c r="L24" s="75">
        <v>8</v>
      </c>
      <c r="M24" s="75"/>
      <c r="N24" s="75">
        <v>2.5882352941176472</v>
      </c>
      <c r="O24" s="75">
        <v>2.0661157024793391</v>
      </c>
      <c r="P24" s="75">
        <v>3.278688524590164</v>
      </c>
    </row>
    <row r="25" spans="1:16" x14ac:dyDescent="0.35">
      <c r="A25" s="95" t="s">
        <v>282</v>
      </c>
      <c r="B25" s="63">
        <v>5.8479532163742682</v>
      </c>
      <c r="C25" s="63">
        <v>5.5555555555555554</v>
      </c>
      <c r="D25" s="63">
        <v>6.3492063492063489</v>
      </c>
      <c r="E25" s="63"/>
      <c r="F25" s="102" t="s">
        <v>276</v>
      </c>
      <c r="G25" s="102" t="s">
        <v>276</v>
      </c>
      <c r="H25" s="102" t="s">
        <v>276</v>
      </c>
      <c r="I25" s="63"/>
      <c r="J25" s="63">
        <v>9.5238095238095237</v>
      </c>
      <c r="K25" s="63">
        <v>7.6923076923076925</v>
      </c>
      <c r="L25" s="63">
        <v>12.5</v>
      </c>
      <c r="M25" s="63"/>
      <c r="N25" s="63">
        <v>5.1724137931034484</v>
      </c>
      <c r="O25" s="63">
        <v>5.7142857142857144</v>
      </c>
      <c r="P25" s="63">
        <v>4.3478260869565215</v>
      </c>
    </row>
    <row r="26" spans="1:16" x14ac:dyDescent="0.35">
      <c r="A26" s="95" t="s">
        <v>283</v>
      </c>
      <c r="B26" s="102" t="s">
        <v>276</v>
      </c>
      <c r="C26" s="102" t="s">
        <v>276</v>
      </c>
      <c r="D26" s="102" t="s">
        <v>276</v>
      </c>
      <c r="E26" s="63"/>
      <c r="F26" s="102" t="s">
        <v>276</v>
      </c>
      <c r="G26" s="102" t="s">
        <v>276</v>
      </c>
      <c r="H26" s="102" t="s">
        <v>276</v>
      </c>
      <c r="I26" s="63"/>
      <c r="J26" s="102" t="s">
        <v>276</v>
      </c>
      <c r="K26" s="102" t="s">
        <v>276</v>
      </c>
      <c r="L26" s="102" t="s">
        <v>276</v>
      </c>
      <c r="M26" s="63"/>
      <c r="N26" s="102" t="s">
        <v>276</v>
      </c>
      <c r="O26" s="102" t="s">
        <v>276</v>
      </c>
      <c r="P26" s="102" t="s">
        <v>276</v>
      </c>
    </row>
    <row r="27" spans="1:16" x14ac:dyDescent="0.35">
      <c r="A27" s="95" t="s">
        <v>284</v>
      </c>
      <c r="B27" s="63">
        <v>3.4188034188034191</v>
      </c>
      <c r="C27" s="63">
        <v>3.125</v>
      </c>
      <c r="D27" s="63">
        <v>3.7735849056603774</v>
      </c>
      <c r="E27" s="63"/>
      <c r="F27" s="102" t="s">
        <v>276</v>
      </c>
      <c r="G27" s="102" t="s">
        <v>276</v>
      </c>
      <c r="H27" s="102" t="s">
        <v>276</v>
      </c>
      <c r="I27" s="63"/>
      <c r="J27" s="63">
        <v>10.344827586206897</v>
      </c>
      <c r="K27" s="63">
        <v>12.5</v>
      </c>
      <c r="L27" s="63">
        <v>7.6923076923076925</v>
      </c>
      <c r="M27" s="63"/>
      <c r="N27" s="63">
        <v>1.1764705882352942</v>
      </c>
      <c r="O27" s="63">
        <v>0</v>
      </c>
      <c r="P27" s="63">
        <v>2.6315789473684208</v>
      </c>
    </row>
    <row r="28" spans="1:16" x14ac:dyDescent="0.35">
      <c r="A28" s="95" t="s">
        <v>285</v>
      </c>
      <c r="B28" s="63">
        <v>20.87912087912088</v>
      </c>
      <c r="C28" s="63">
        <v>20</v>
      </c>
      <c r="D28" s="63">
        <v>22.222222222222221</v>
      </c>
      <c r="E28" s="63"/>
      <c r="F28" s="63">
        <v>50</v>
      </c>
      <c r="G28" s="63">
        <v>60</v>
      </c>
      <c r="H28" s="63">
        <v>40</v>
      </c>
      <c r="I28" s="63"/>
      <c r="J28" s="63">
        <v>32.258064516129032</v>
      </c>
      <c r="K28" s="63">
        <v>35</v>
      </c>
      <c r="L28" s="63">
        <v>27.27272727272727</v>
      </c>
      <c r="M28" s="63"/>
      <c r="N28" s="63">
        <v>8</v>
      </c>
      <c r="O28" s="63">
        <v>3.3333333333333335</v>
      </c>
      <c r="P28" s="63">
        <v>15</v>
      </c>
    </row>
    <row r="29" spans="1:16" x14ac:dyDescent="0.35">
      <c r="A29" s="95" t="s">
        <v>289</v>
      </c>
      <c r="B29" s="63">
        <v>4.6511627906976747</v>
      </c>
      <c r="C29" s="63">
        <v>3.5714285714285712</v>
      </c>
      <c r="D29" s="63">
        <v>6.666666666666667</v>
      </c>
      <c r="E29" s="63"/>
      <c r="F29" s="63">
        <v>12.5</v>
      </c>
      <c r="G29" s="63">
        <v>0</v>
      </c>
      <c r="H29" s="63">
        <v>50</v>
      </c>
      <c r="I29" s="63"/>
      <c r="J29" s="63">
        <v>9.0909090909090917</v>
      </c>
      <c r="K29" s="63">
        <v>12.5</v>
      </c>
      <c r="L29" s="102" t="s">
        <v>276</v>
      </c>
      <c r="M29" s="63"/>
      <c r="N29" s="102" t="s">
        <v>276</v>
      </c>
      <c r="O29" s="102" t="s">
        <v>276</v>
      </c>
      <c r="P29" s="102" t="s">
        <v>276</v>
      </c>
    </row>
    <row r="30" spans="1:16" x14ac:dyDescent="0.35">
      <c r="A30" s="95" t="s">
        <v>291</v>
      </c>
      <c r="B30" s="102" t="s">
        <v>276</v>
      </c>
      <c r="C30" s="102" t="s">
        <v>276</v>
      </c>
      <c r="D30" s="102" t="s">
        <v>276</v>
      </c>
      <c r="E30" s="102"/>
      <c r="F30" s="102" t="s">
        <v>276</v>
      </c>
      <c r="G30" s="102" t="s">
        <v>276</v>
      </c>
      <c r="H30" s="102" t="s">
        <v>276</v>
      </c>
      <c r="I30" s="102"/>
      <c r="J30" s="102" t="s">
        <v>276</v>
      </c>
      <c r="K30" s="102" t="s">
        <v>276</v>
      </c>
      <c r="L30" s="102" t="s">
        <v>276</v>
      </c>
      <c r="M30" s="102"/>
      <c r="N30" s="102" t="s">
        <v>276</v>
      </c>
      <c r="O30" s="102" t="s">
        <v>276</v>
      </c>
      <c r="P30" s="102" t="s">
        <v>276</v>
      </c>
    </row>
    <row r="31" spans="1:16" x14ac:dyDescent="0.35">
      <c r="A31" s="95" t="s">
        <v>295</v>
      </c>
      <c r="B31" s="102" t="s">
        <v>276</v>
      </c>
      <c r="C31" s="102" t="s">
        <v>276</v>
      </c>
      <c r="D31" s="102" t="s">
        <v>276</v>
      </c>
      <c r="E31" s="102"/>
      <c r="F31" s="102" t="s">
        <v>276</v>
      </c>
      <c r="G31" s="102" t="s">
        <v>276</v>
      </c>
      <c r="H31" s="102" t="s">
        <v>276</v>
      </c>
      <c r="I31" s="102"/>
      <c r="J31" s="102" t="s">
        <v>276</v>
      </c>
      <c r="K31" s="102" t="s">
        <v>276</v>
      </c>
      <c r="L31" s="102" t="s">
        <v>276</v>
      </c>
      <c r="M31" s="102"/>
      <c r="N31" s="102" t="s">
        <v>276</v>
      </c>
      <c r="O31" s="102" t="s">
        <v>276</v>
      </c>
      <c r="P31" s="102" t="s">
        <v>276</v>
      </c>
    </row>
    <row r="32" spans="1:16" x14ac:dyDescent="0.35">
      <c r="A32" s="95" t="s">
        <v>297</v>
      </c>
      <c r="B32" s="102" t="s">
        <v>276</v>
      </c>
      <c r="C32" s="102" t="s">
        <v>276</v>
      </c>
      <c r="D32" s="102" t="s">
        <v>276</v>
      </c>
      <c r="E32" s="102"/>
      <c r="F32" s="102" t="s">
        <v>276</v>
      </c>
      <c r="G32" s="102" t="s">
        <v>276</v>
      </c>
      <c r="H32" s="102" t="s">
        <v>276</v>
      </c>
      <c r="I32" s="102"/>
      <c r="J32" s="102" t="s">
        <v>276</v>
      </c>
      <c r="K32" s="102" t="s">
        <v>276</v>
      </c>
      <c r="L32" s="102" t="s">
        <v>276</v>
      </c>
      <c r="M32" s="102"/>
      <c r="N32" s="102" t="s">
        <v>276</v>
      </c>
      <c r="O32" s="102" t="s">
        <v>276</v>
      </c>
      <c r="P32" s="102" t="s">
        <v>276</v>
      </c>
    </row>
    <row r="33" spans="1:16" x14ac:dyDescent="0.35">
      <c r="A33" s="95" t="s">
        <v>301</v>
      </c>
      <c r="B33" s="102" t="s">
        <v>276</v>
      </c>
      <c r="C33" s="102" t="s">
        <v>276</v>
      </c>
      <c r="D33" s="102" t="s">
        <v>276</v>
      </c>
      <c r="E33" s="102"/>
      <c r="F33" s="102" t="s">
        <v>276</v>
      </c>
      <c r="G33" s="102" t="s">
        <v>276</v>
      </c>
      <c r="H33" s="102" t="s">
        <v>276</v>
      </c>
      <c r="I33" s="102"/>
      <c r="J33" s="102" t="s">
        <v>276</v>
      </c>
      <c r="K33" s="102" t="s">
        <v>276</v>
      </c>
      <c r="L33" s="102" t="s">
        <v>276</v>
      </c>
      <c r="M33" s="102"/>
      <c r="N33" s="102" t="s">
        <v>276</v>
      </c>
      <c r="O33" s="102" t="s">
        <v>276</v>
      </c>
      <c r="P33" s="102" t="s">
        <v>276</v>
      </c>
    </row>
    <row r="34" spans="1:16" x14ac:dyDescent="0.35">
      <c r="A34" s="95" t="s">
        <v>303</v>
      </c>
      <c r="B34" s="102" t="s">
        <v>276</v>
      </c>
      <c r="C34" s="102" t="s">
        <v>276</v>
      </c>
      <c r="D34" s="102" t="s">
        <v>276</v>
      </c>
      <c r="E34" s="102"/>
      <c r="F34" s="102" t="s">
        <v>276</v>
      </c>
      <c r="G34" s="102" t="s">
        <v>276</v>
      </c>
      <c r="H34" s="102" t="s">
        <v>276</v>
      </c>
      <c r="I34" s="102"/>
      <c r="J34" s="102" t="s">
        <v>276</v>
      </c>
      <c r="K34" s="102" t="s">
        <v>276</v>
      </c>
      <c r="L34" s="102" t="s">
        <v>276</v>
      </c>
      <c r="M34" s="102"/>
      <c r="N34" s="102" t="s">
        <v>276</v>
      </c>
      <c r="O34" s="102" t="s">
        <v>276</v>
      </c>
      <c r="P34" s="102" t="s">
        <v>276</v>
      </c>
    </row>
    <row r="35" spans="1:16" ht="15" thickBot="1" x14ac:dyDescent="0.4">
      <c r="A35" s="123" t="s">
        <v>306</v>
      </c>
      <c r="B35" s="103" t="s">
        <v>276</v>
      </c>
      <c r="C35" s="103" t="s">
        <v>276</v>
      </c>
      <c r="D35" s="103" t="s">
        <v>276</v>
      </c>
      <c r="E35" s="103"/>
      <c r="F35" s="103" t="s">
        <v>276</v>
      </c>
      <c r="G35" s="103" t="s">
        <v>276</v>
      </c>
      <c r="H35" s="103" t="s">
        <v>276</v>
      </c>
      <c r="I35" s="103"/>
      <c r="J35" s="103" t="s">
        <v>276</v>
      </c>
      <c r="K35" s="103" t="s">
        <v>276</v>
      </c>
      <c r="L35" s="103" t="s">
        <v>276</v>
      </c>
      <c r="M35" s="103"/>
      <c r="N35" s="103" t="s">
        <v>276</v>
      </c>
      <c r="O35" s="103" t="s">
        <v>276</v>
      </c>
      <c r="P35" s="103" t="s">
        <v>276</v>
      </c>
    </row>
    <row r="36" spans="1:16" x14ac:dyDescent="0.35">
      <c r="A36" s="113" t="s">
        <v>341</v>
      </c>
    </row>
  </sheetData>
  <mergeCells count="11">
    <mergeCell ref="A5:P5"/>
    <mergeCell ref="A1:P1"/>
    <mergeCell ref="A2:P2"/>
    <mergeCell ref="R2:R3"/>
    <mergeCell ref="A3:P3"/>
    <mergeCell ref="A4:P4"/>
    <mergeCell ref="A7:A8"/>
    <mergeCell ref="B7:D7"/>
    <mergeCell ref="F7:H7"/>
    <mergeCell ref="J7:L7"/>
    <mergeCell ref="N7:P7"/>
  </mergeCells>
  <hyperlinks>
    <hyperlink ref="R2" location="INDICE!A1" display="INDICE" xr:uid="{C31649ED-05B4-415A-B84E-EC609EB11B56}"/>
    <hyperlink ref="R2:R3" location="CONTENIDO!A1" display="Contenido" xr:uid="{FC7377E3-221E-4605-A442-BAEFE288744D}"/>
  </hyperlinks>
  <pageMargins left="0.7" right="0.7" top="0.75" bottom="0.75" header="0.3" footer="0.3"/>
  <pageSetup scale="96" orientation="landscape" r:id="rId1"/>
  <ignoredErrors>
    <ignoredError sqref="C13:C1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90</vt:i4>
      </vt:variant>
      <vt:variant>
        <vt:lpstr>Rangos con nombre</vt:lpstr>
      </vt:variant>
      <vt:variant>
        <vt:i4>91</vt:i4>
      </vt:variant>
    </vt:vector>
  </HeadingPairs>
  <TitlesOfParts>
    <vt:vector size="181" baseType="lpstr">
      <vt:lpstr>PORTADA </vt:lpstr>
      <vt:lpstr>FUNCIONARIOS</vt:lpstr>
      <vt:lpstr>CONTENIDO</vt:lpstr>
      <vt:lpstr>Serie Histórica</vt:lpstr>
      <vt:lpstr>C1</vt:lpstr>
      <vt:lpstr>C2</vt:lpstr>
      <vt:lpstr>C3</vt:lpstr>
      <vt:lpstr>C4</vt:lpstr>
      <vt:lpstr>C5</vt:lpstr>
      <vt:lpstr>C6</vt:lpstr>
      <vt:lpstr>C7</vt:lpstr>
      <vt:lpstr>C8</vt:lpstr>
      <vt:lpstr>C9</vt:lpstr>
      <vt:lpstr>C10</vt:lpstr>
      <vt:lpstr>C11</vt:lpstr>
      <vt:lpstr>C12</vt:lpstr>
      <vt:lpstr>C13</vt:lpstr>
      <vt:lpstr>C14</vt:lpstr>
      <vt:lpstr>C15</vt:lpstr>
      <vt:lpstr>I-II Ciclos</vt:lpstr>
      <vt:lpstr>C16</vt:lpstr>
      <vt:lpstr>C17</vt:lpstr>
      <vt:lpstr>C18</vt:lpstr>
      <vt:lpstr>C19</vt:lpstr>
      <vt:lpstr>C20</vt:lpstr>
      <vt:lpstr>C21</vt:lpstr>
      <vt:lpstr>C22</vt:lpstr>
      <vt:lpstr>C23</vt:lpstr>
      <vt:lpstr>C24</vt:lpstr>
      <vt:lpstr>C25</vt:lpstr>
      <vt:lpstr>C26</vt:lpstr>
      <vt:lpstr>C27</vt:lpstr>
      <vt:lpstr>C28</vt:lpstr>
      <vt:lpstr>C29</vt:lpstr>
      <vt:lpstr>C30</vt:lpstr>
      <vt:lpstr>C31</vt:lpstr>
      <vt:lpstr>Escuelas Nocturnas</vt:lpstr>
      <vt:lpstr>C32</vt:lpstr>
      <vt:lpstr>C33</vt:lpstr>
      <vt:lpstr>III y Educación Diversificada</vt:lpstr>
      <vt:lpstr>C34</vt:lpstr>
      <vt:lpstr>C35</vt:lpstr>
      <vt:lpstr>C36</vt:lpstr>
      <vt:lpstr>C37</vt:lpstr>
      <vt:lpstr>C38</vt:lpstr>
      <vt:lpstr>C39</vt:lpstr>
      <vt:lpstr>C40</vt:lpstr>
      <vt:lpstr>C41</vt:lpstr>
      <vt:lpstr>C42</vt:lpstr>
      <vt:lpstr>C43</vt:lpstr>
      <vt:lpstr>C44</vt:lpstr>
      <vt:lpstr>C45</vt:lpstr>
      <vt:lpstr>C46</vt:lpstr>
      <vt:lpstr>C47</vt:lpstr>
      <vt:lpstr>C48</vt:lpstr>
      <vt:lpstr>C49</vt:lpstr>
      <vt:lpstr>Académica Diurna</vt:lpstr>
      <vt:lpstr>C50</vt:lpstr>
      <vt:lpstr>C51</vt:lpstr>
      <vt:lpstr>C52</vt:lpstr>
      <vt:lpstr>C53</vt:lpstr>
      <vt:lpstr>C54</vt:lpstr>
      <vt:lpstr>C55</vt:lpstr>
      <vt:lpstr>Técnica Diurna</vt:lpstr>
      <vt:lpstr>C56</vt:lpstr>
      <vt:lpstr>C57</vt:lpstr>
      <vt:lpstr>C58</vt:lpstr>
      <vt:lpstr>C59</vt:lpstr>
      <vt:lpstr>C60</vt:lpstr>
      <vt:lpstr>C61</vt:lpstr>
      <vt:lpstr>Académica Nocturna</vt:lpstr>
      <vt:lpstr>C62</vt:lpstr>
      <vt:lpstr>C63</vt:lpstr>
      <vt:lpstr>C64</vt:lpstr>
      <vt:lpstr>C65</vt:lpstr>
      <vt:lpstr>C66</vt:lpstr>
      <vt:lpstr>C67</vt:lpstr>
      <vt:lpstr>Técnica Nocturna</vt:lpstr>
      <vt:lpstr>C68</vt:lpstr>
      <vt:lpstr>C69</vt:lpstr>
      <vt:lpstr>C70</vt:lpstr>
      <vt:lpstr>C71</vt:lpstr>
      <vt:lpstr>C72</vt:lpstr>
      <vt:lpstr>C73</vt:lpstr>
      <vt:lpstr>Col. Nac. Virtual</vt:lpstr>
      <vt:lpstr>C74</vt:lpstr>
      <vt:lpstr>C75</vt:lpstr>
      <vt:lpstr>Aula Edad</vt:lpstr>
      <vt:lpstr>C76</vt:lpstr>
      <vt:lpstr>C77</vt:lpstr>
      <vt:lpstr>'Académica Diurna'!Área_de_impresión</vt:lpstr>
      <vt:lpstr>'Académica Nocturna'!Área_de_impresión</vt:lpstr>
      <vt:lpstr>'Aula Edad'!Área_de_impresión</vt:lpstr>
      <vt:lpstr>'C1'!Área_de_impresión</vt:lpstr>
      <vt:lpstr>'C10'!Área_de_impresión</vt:lpstr>
      <vt:lpstr>'C11'!Área_de_impresión</vt:lpstr>
      <vt:lpstr>'C12'!Área_de_impresión</vt:lpstr>
      <vt:lpstr>'C13'!Área_de_impresión</vt:lpstr>
      <vt:lpstr>'C14'!Área_de_impresión</vt:lpstr>
      <vt:lpstr>'C15'!Área_de_impresión</vt:lpstr>
      <vt:lpstr>'C16'!Área_de_impresión</vt:lpstr>
      <vt:lpstr>'C17'!Área_de_impresión</vt:lpstr>
      <vt:lpstr>'C18'!Área_de_impresión</vt:lpstr>
      <vt:lpstr>'C19'!Área_de_impresión</vt:lpstr>
      <vt:lpstr>'C2'!Área_de_impresión</vt:lpstr>
      <vt:lpstr>'C20'!Área_de_impresión</vt:lpstr>
      <vt:lpstr>'C21'!Área_de_impresión</vt:lpstr>
      <vt:lpstr>'C22'!Área_de_impresión</vt:lpstr>
      <vt:lpstr>'C23'!Área_de_impresión</vt:lpstr>
      <vt:lpstr>'C24'!Área_de_impresión</vt:lpstr>
      <vt:lpstr>'C25'!Área_de_impresión</vt:lpstr>
      <vt:lpstr>'C26'!Área_de_impresión</vt:lpstr>
      <vt:lpstr>'C27'!Área_de_impresión</vt:lpstr>
      <vt:lpstr>'C28'!Área_de_impresión</vt:lpstr>
      <vt:lpstr>'C29'!Área_de_impresión</vt:lpstr>
      <vt:lpstr>'C3'!Área_de_impresión</vt:lpstr>
      <vt:lpstr>'C30'!Área_de_impresión</vt:lpstr>
      <vt:lpstr>'C31'!Área_de_impresión</vt:lpstr>
      <vt:lpstr>'C32'!Área_de_impresión</vt:lpstr>
      <vt:lpstr>'C33'!Área_de_impresión</vt:lpstr>
      <vt:lpstr>'C34'!Área_de_impresión</vt:lpstr>
      <vt:lpstr>'C35'!Área_de_impresión</vt:lpstr>
      <vt:lpstr>'C36'!Área_de_impresión</vt:lpstr>
      <vt:lpstr>'C37'!Área_de_impresión</vt:lpstr>
      <vt:lpstr>'C38'!Área_de_impresión</vt:lpstr>
      <vt:lpstr>'C39'!Área_de_impresión</vt:lpstr>
      <vt:lpstr>'C4'!Área_de_impresión</vt:lpstr>
      <vt:lpstr>'C40'!Área_de_impresión</vt:lpstr>
      <vt:lpstr>'C41'!Área_de_impresión</vt:lpstr>
      <vt:lpstr>'C42'!Área_de_impresión</vt:lpstr>
      <vt:lpstr>'C43'!Área_de_impresión</vt:lpstr>
      <vt:lpstr>'C44'!Área_de_impresión</vt:lpstr>
      <vt:lpstr>'C45'!Área_de_impresión</vt:lpstr>
      <vt:lpstr>'C46'!Área_de_impresión</vt:lpstr>
      <vt:lpstr>'C47'!Área_de_impresión</vt:lpstr>
      <vt:lpstr>'C48'!Área_de_impresión</vt:lpstr>
      <vt:lpstr>'C49'!Área_de_impresión</vt:lpstr>
      <vt:lpstr>'C5'!Área_de_impresión</vt:lpstr>
      <vt:lpstr>'C50'!Área_de_impresión</vt:lpstr>
      <vt:lpstr>'C51'!Área_de_impresión</vt:lpstr>
      <vt:lpstr>'C52'!Área_de_impresión</vt:lpstr>
      <vt:lpstr>'C53'!Área_de_impresión</vt:lpstr>
      <vt:lpstr>'C54'!Área_de_impresión</vt:lpstr>
      <vt:lpstr>'C55'!Área_de_impresión</vt:lpstr>
      <vt:lpstr>'C56'!Área_de_impresión</vt:lpstr>
      <vt:lpstr>'C57'!Área_de_impresión</vt:lpstr>
      <vt:lpstr>'C58'!Área_de_impresión</vt:lpstr>
      <vt:lpstr>'C59'!Área_de_impresión</vt:lpstr>
      <vt:lpstr>'C6'!Área_de_impresión</vt:lpstr>
      <vt:lpstr>'C60'!Área_de_impresión</vt:lpstr>
      <vt:lpstr>'C61'!Área_de_impresión</vt:lpstr>
      <vt:lpstr>'C62'!Área_de_impresión</vt:lpstr>
      <vt:lpstr>'C63'!Área_de_impresión</vt:lpstr>
      <vt:lpstr>'C64'!Área_de_impresión</vt:lpstr>
      <vt:lpstr>'C65'!Área_de_impresión</vt:lpstr>
      <vt:lpstr>'C66'!Área_de_impresión</vt:lpstr>
      <vt:lpstr>'C67'!Área_de_impresión</vt:lpstr>
      <vt:lpstr>'C68'!Área_de_impresión</vt:lpstr>
      <vt:lpstr>'C69'!Área_de_impresión</vt:lpstr>
      <vt:lpstr>'C7'!Área_de_impresión</vt:lpstr>
      <vt:lpstr>'C70'!Área_de_impresión</vt:lpstr>
      <vt:lpstr>'C71'!Área_de_impresión</vt:lpstr>
      <vt:lpstr>'C72'!Área_de_impresión</vt:lpstr>
      <vt:lpstr>'C73'!Área_de_impresión</vt:lpstr>
      <vt:lpstr>'C74'!Área_de_impresión</vt:lpstr>
      <vt:lpstr>'C75'!Área_de_impresión</vt:lpstr>
      <vt:lpstr>'C76'!Área_de_impresión</vt:lpstr>
      <vt:lpstr>'C77'!Área_de_impresión</vt:lpstr>
      <vt:lpstr>'C8'!Área_de_impresión</vt:lpstr>
      <vt:lpstr>'C9'!Área_de_impresión</vt:lpstr>
      <vt:lpstr>'Col. Nac. Virtual'!Área_de_impresión</vt:lpstr>
      <vt:lpstr>CONTENIDO!Área_de_impresión</vt:lpstr>
      <vt:lpstr>'Escuelas Nocturnas'!Área_de_impresión</vt:lpstr>
      <vt:lpstr>FUNCIONARIOS!Área_de_impresión</vt:lpstr>
      <vt:lpstr>'I-II Ciclos'!Área_de_impresión</vt:lpstr>
      <vt:lpstr>'III y Educación Diversificada'!Área_de_impresión</vt:lpstr>
      <vt:lpstr>'PORTADA '!Área_de_impresión</vt:lpstr>
      <vt:lpstr>'Serie Histórica'!Área_de_impresión</vt:lpstr>
      <vt:lpstr>'Técnica Diurna'!Área_de_impresión</vt:lpstr>
      <vt:lpstr>'Técnica Nocturna'!Área_de_impresión</vt:lpstr>
      <vt:lpstr>D9_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Olmer Eduardo Nunez Sosa</cp:lastModifiedBy>
  <cp:revision/>
  <dcterms:created xsi:type="dcterms:W3CDTF">2025-05-07T14:26:29Z</dcterms:created>
  <dcterms:modified xsi:type="dcterms:W3CDTF">2025-09-01T20:17:05Z</dcterms:modified>
  <cp:category/>
  <cp:contentStatus/>
</cp:coreProperties>
</file>