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olmer_nunez_sosa_mep_go_cr/Documents/Documentos/02 ESTADISTICAS/05 DIVULGACION/PUBLICACIONES/Enviadas/"/>
    </mc:Choice>
  </mc:AlternateContent>
  <xr:revisionPtr revIDLastSave="14" documentId="13_ncr:1_{5CAF6D3C-41D3-4A1A-BC2E-9C6B40175A1C}" xr6:coauthVersionLast="47" xr6:coauthVersionMax="47" xr10:uidLastSave="{A7CC3932-F3CD-4C33-BCD6-040A9D4365AD}"/>
  <bookViews>
    <workbookView xWindow="28680" yWindow="-120" windowWidth="24240" windowHeight="13020" tabRatio="919" firstSheet="59" activeTab="69" xr2:uid="{4D9AC2EA-EE1E-4731-8A8F-A5C9D545FA43}"/>
  </bookViews>
  <sheets>
    <sheet name="PORTADA" sheetId="118" r:id="rId1"/>
    <sheet name="Funcionarios" sheetId="119" r:id="rId2"/>
    <sheet name="Contenido" sheetId="156" r:id="rId3"/>
    <sheet name="Serie histórica" sheetId="127" r:id="rId4"/>
    <sheet name="C1" sheetId="2" r:id="rId5"/>
    <sheet name="C2" sheetId="3" r:id="rId6"/>
    <sheet name="C3" sheetId="5" r:id="rId7"/>
    <sheet name="C4" sheetId="6" r:id="rId8"/>
    <sheet name="C5" sheetId="7" r:id="rId9"/>
    <sheet name="C6" sheetId="8" r:id="rId10"/>
    <sheet name="C7" sheetId="122" r:id="rId11"/>
    <sheet name="C8" sheetId="9" r:id="rId12"/>
    <sheet name="C9" sheetId="10" r:id="rId13"/>
    <sheet name="C10" sheetId="123" r:id="rId14"/>
    <sheet name="C11" sheetId="124" r:id="rId15"/>
    <sheet name="C12" sheetId="125" r:id="rId16"/>
    <sheet name="C13" sheetId="126" r:id="rId17"/>
    <sheet name="Serie histórica_DRE" sheetId="121" r:id="rId18"/>
    <sheet name="C14-15" sheetId="128" r:id="rId19"/>
    <sheet name="C16-17" sheetId="130" r:id="rId20"/>
    <sheet name="C18-19" sheetId="157" r:id="rId21"/>
    <sheet name="C20-21" sheetId="132" r:id="rId22"/>
    <sheet name="C22-23" sheetId="134" r:id="rId23"/>
    <sheet name="C24-25" sheetId="159" r:id="rId24"/>
    <sheet name="C26-27" sheetId="136" r:id="rId25"/>
    <sheet name="C28-29" sheetId="138" r:id="rId26"/>
    <sheet name="C30" sheetId="140" r:id="rId27"/>
    <sheet name="C31-32" sheetId="141" r:id="rId28"/>
    <sheet name="C33-34" sheetId="142" r:id="rId29"/>
    <sheet name="C35" sheetId="144" r:id="rId30"/>
    <sheet name="I y II Ciclos" sheetId="145" r:id="rId31"/>
    <sheet name="C36" sheetId="11" r:id="rId32"/>
    <sheet name="C37" sheetId="12" r:id="rId33"/>
    <sheet name="C38-39" sheetId="73" r:id="rId34"/>
    <sheet name="C40-41" sheetId="75" r:id="rId35"/>
    <sheet name="C42-43" sheetId="77" r:id="rId36"/>
    <sheet name="C44" sheetId="79" r:id="rId37"/>
    <sheet name="C45-46" sheetId="81" r:id="rId38"/>
    <sheet name="Colegios" sheetId="151" r:id="rId39"/>
    <sheet name="C47" sheetId="152" r:id="rId40"/>
    <sheet name="C48" sheetId="83" r:id="rId41"/>
    <sheet name="C49" sheetId="16" r:id="rId42"/>
    <sheet name="C50-51" sheetId="85" r:id="rId43"/>
    <sheet name="C52-53" sheetId="87" r:id="rId44"/>
    <sheet name="C54-55" sheetId="89" r:id="rId45"/>
    <sheet name="C56" sheetId="91" r:id="rId46"/>
    <sheet name="C57-58" sheetId="92" r:id="rId47"/>
    <sheet name="Acad.Diurna" sheetId="172" r:id="rId48"/>
    <sheet name="C59" sheetId="95" r:id="rId49"/>
    <sheet name="C60" sheetId="66" r:id="rId50"/>
    <sheet name="C61-62" sheetId="97" r:id="rId51"/>
    <sheet name="C63-64" sheetId="99" r:id="rId52"/>
    <sheet name="Técn.Diurna" sheetId="173" r:id="rId53"/>
    <sheet name="C65" sheetId="101" r:id="rId54"/>
    <sheet name="C66" sheetId="67" r:id="rId55"/>
    <sheet name="C67-68" sheetId="103" r:id="rId56"/>
    <sheet name="C69-70" sheetId="105" r:id="rId57"/>
    <sheet name="Acad.Nocturna" sheetId="174" r:id="rId58"/>
    <sheet name="C71" sheetId="107" r:id="rId59"/>
    <sheet name="C72" sheetId="69" r:id="rId60"/>
    <sheet name="C73-74" sheetId="109" r:id="rId61"/>
    <sheet name="C75-76" sheetId="111" r:id="rId62"/>
    <sheet name="Técn.Nocturna" sheetId="175" r:id="rId63"/>
    <sheet name="C77" sheetId="113" r:id="rId64"/>
    <sheet name="C78" sheetId="68" r:id="rId65"/>
    <sheet name="C79-80" sheetId="115" r:id="rId66"/>
    <sheet name="C81-82" sheetId="117" r:id="rId67"/>
    <sheet name="Esc.Nocturna" sheetId="160" r:id="rId68"/>
    <sheet name="C83" sheetId="161" r:id="rId69"/>
    <sheet name="C84" sheetId="162" r:id="rId70"/>
    <sheet name="Aula_Edad" sheetId="163" r:id="rId71"/>
    <sheet name="C85" sheetId="164" r:id="rId72"/>
    <sheet name="C86" sheetId="165" r:id="rId73"/>
    <sheet name="CNV" sheetId="176" r:id="rId74"/>
    <sheet name="C87" sheetId="177" r:id="rId75"/>
    <sheet name="C88" sheetId="178" r:id="rId76"/>
    <sheet name="CONED" sheetId="169" r:id="rId77"/>
    <sheet name="C89" sheetId="170" r:id="rId78"/>
    <sheet name="C90" sheetId="171" r:id="rId79"/>
  </sheets>
  <definedNames>
    <definedName name="_xlnm._FilterDatabase" localSheetId="36" hidden="1">'C44'!$A$1:$AF$40</definedName>
    <definedName name="_xlnm.Print_Area" localSheetId="47">Acad.Diurna!$B$1:$J$34</definedName>
    <definedName name="_xlnm.Print_Area" localSheetId="57">Acad.Nocturna!$B$1:$J$34</definedName>
    <definedName name="_xlnm.Print_Area" localSheetId="70">Aula_Edad!$B$1:$J$29</definedName>
    <definedName name="_xlnm.Print_Area" localSheetId="4">'C1'!$A$1:$I$28</definedName>
    <definedName name="_xlnm.Print_Area" localSheetId="13">'C10'!$A$1:$I$26</definedName>
    <definedName name="_xlnm.Print_Area" localSheetId="14">'C11'!$A$1:$I$23</definedName>
    <definedName name="_xlnm.Print_Area" localSheetId="15">'C12'!$A$1:$I$23</definedName>
    <definedName name="_xlnm.Print_Area" localSheetId="16">'C13'!$A$1:$G$23</definedName>
    <definedName name="_xlnm.Print_Area" localSheetId="18">'C14-15'!$A$1:$S$37</definedName>
    <definedName name="_xlnm.Print_Area" localSheetId="19">'C16-17'!$A$1:$S$37</definedName>
    <definedName name="_xlnm.Print_Area" localSheetId="20">'C18-19'!$A$1:$S$37</definedName>
    <definedName name="_xlnm.Print_Area" localSheetId="5">'C2'!$A$1:$N$29</definedName>
    <definedName name="_xlnm.Print_Area" localSheetId="21">'C20-21'!$A$1:$S$37</definedName>
    <definedName name="_xlnm.Print_Area" localSheetId="22">'C22-23'!$A$1:$S$37</definedName>
    <definedName name="_xlnm.Print_Area" localSheetId="23">'C24-25'!$A$1:$S$37</definedName>
    <definedName name="_xlnm.Print_Area" localSheetId="24">'C26-27'!$A$1:$S$32</definedName>
    <definedName name="_xlnm.Print_Area" localSheetId="25">'C28-29'!$A$1:$S$36</definedName>
    <definedName name="_xlnm.Print_Area" localSheetId="6">'C3'!$A$1:$N$29</definedName>
    <definedName name="_xlnm.Print_Area" localSheetId="26">'C30'!$A$1:$D$21</definedName>
    <definedName name="_xlnm.Print_Area" localSheetId="27">'C31-32'!$A$1:$I$26</definedName>
    <definedName name="_xlnm.Print_Area" localSheetId="28">'C33-34'!$A$1:$I$36</definedName>
    <definedName name="_xlnm.Print_Area" localSheetId="29">'C35'!$A$1:$D$37</definedName>
    <definedName name="_xlnm.Print_Area" localSheetId="31">'C36'!$A$1:$AB$39</definedName>
    <definedName name="_xlnm.Print_Area" localSheetId="32">'C37'!$A$1:$AB$49</definedName>
    <definedName name="_xlnm.Print_Area" localSheetId="33">'C38-39'!$A$1:$AB$76</definedName>
    <definedName name="_xlnm.Print_Area" localSheetId="7">'C4'!$A$1:$N$29</definedName>
    <definedName name="_xlnm.Print_Area" localSheetId="34">'C40-41'!$A$1:$AB$76</definedName>
    <definedName name="_xlnm.Print_Area" localSheetId="35">'C42-43'!$A$1:$AB$70</definedName>
    <definedName name="_xlnm.Print_Area" localSheetId="36">'C44'!$A$1:$AB$38</definedName>
    <definedName name="_xlnm.Print_Area" localSheetId="37">'C45-46'!$A$1:$AB$72</definedName>
    <definedName name="_xlnm.Print_Area" localSheetId="39">'C47'!$A$1:$F$38</definedName>
    <definedName name="_xlnm.Print_Area" localSheetId="40">'C48'!$A$1:$AB$39</definedName>
    <definedName name="_xlnm.Print_Area" localSheetId="41">'C49'!$A$1:$AB$53</definedName>
    <definedName name="_xlnm.Print_Area" localSheetId="8">'C5'!$A$1:$N$29</definedName>
    <definedName name="_xlnm.Print_Area" localSheetId="42">'C50-51'!$A$1:$AB$76</definedName>
    <definedName name="_xlnm.Print_Area" localSheetId="43">'C52-53'!$A$1:$AB$76</definedName>
    <definedName name="_xlnm.Print_Area" localSheetId="44">'C54-55'!$A$1:$AB$70</definedName>
    <definedName name="_xlnm.Print_Area" localSheetId="45">'C56'!$A$1:$AB$38</definedName>
    <definedName name="_xlnm.Print_Area" localSheetId="46">'C57-58'!$A$1:$AB$72</definedName>
    <definedName name="_xlnm.Print_Area" localSheetId="48">'C59'!$A$1:$AB$37</definedName>
    <definedName name="_xlnm.Print_Area" localSheetId="9">'C6'!$A$1:$N$29</definedName>
    <definedName name="_xlnm.Print_Area" localSheetId="49">'C60'!$A$1:$AB$47</definedName>
    <definedName name="_xlnm.Print_Area" localSheetId="50">'C61-62'!$A$1:$AB$76</definedName>
    <definedName name="_xlnm.Print_Area" localSheetId="51">'C63-64'!$A$1:$AB$72</definedName>
    <definedName name="_xlnm.Print_Area" localSheetId="53">'C65'!$A$1:$AB$35</definedName>
    <definedName name="_xlnm.Print_Area" localSheetId="54">'C66'!$A$1:$AB$39</definedName>
    <definedName name="_xlnm.Print_Area" localSheetId="55">'C67-68'!$A$1:$AB$76</definedName>
    <definedName name="_xlnm.Print_Area" localSheetId="56">'C69-70'!$A$1:$AB$72</definedName>
    <definedName name="_xlnm.Print_Area" localSheetId="10">'C7'!$A$1:$N$29</definedName>
    <definedName name="_xlnm.Print_Area" localSheetId="58">'C71'!$A$1:$X$31</definedName>
    <definedName name="_xlnm.Print_Area" localSheetId="59">'C72'!$A$1:$X$50</definedName>
    <definedName name="_xlnm.Print_Area" localSheetId="60">'C73-74'!$A$1:$X$66</definedName>
    <definedName name="_xlnm.Print_Area" localSheetId="61">'C75-76'!$A$1:$X$68</definedName>
    <definedName name="_xlnm.Print_Area" localSheetId="63">'C77'!$A$1:$P$31</definedName>
    <definedName name="_xlnm.Print_Area" localSheetId="64">'C78'!$A$1:$P$37</definedName>
    <definedName name="_xlnm.Print_Area" localSheetId="65">'C79-80'!$A$1:$P$74</definedName>
    <definedName name="_xlnm.Print_Area" localSheetId="11">'C8'!$A$1:$N$27</definedName>
    <definedName name="_xlnm.Print_Area" localSheetId="66">'C81-82'!$A$1:$P$74</definedName>
    <definedName name="_xlnm.Print_Area" localSheetId="68">'C83'!$A$1:$T$20</definedName>
    <definedName name="_xlnm.Print_Area" localSheetId="69">'C84'!$A$1:$T$28</definedName>
    <definedName name="_xlnm.Print_Area" localSheetId="71">'C85'!$A$1:$P$36</definedName>
    <definedName name="_xlnm.Print_Area" localSheetId="72">'C86'!$A$1:$P$26</definedName>
    <definedName name="_xlnm.Print_Area" localSheetId="74">'C87'!$A$1:$X$46</definedName>
    <definedName name="_xlnm.Print_Area" localSheetId="75">'C88'!$A$1:$X$36</definedName>
    <definedName name="_xlnm.Print_Area" localSheetId="77">'C89'!$A$1:$X$36</definedName>
    <definedName name="_xlnm.Print_Area" localSheetId="12">'C9'!$A$1:$N$19</definedName>
    <definedName name="_xlnm.Print_Area" localSheetId="78">'C90'!$A$1:$X$41</definedName>
    <definedName name="_xlnm.Print_Area" localSheetId="73">CNV!$B$1:$J$30</definedName>
    <definedName name="_xlnm.Print_Area" localSheetId="38">Colegios!$B$1:$J$34</definedName>
    <definedName name="_xlnm.Print_Area" localSheetId="76">CONED!$B$1:$J$34</definedName>
    <definedName name="_xlnm.Print_Area" localSheetId="2">Contenido!$B$2:$C$80</definedName>
    <definedName name="_xlnm.Print_Area" localSheetId="67">Esc.Nocturna!$B$1:$J$34</definedName>
    <definedName name="_xlnm.Print_Area" localSheetId="1">Funcionarios!$B$4:$I$23</definedName>
    <definedName name="_xlnm.Print_Area" localSheetId="30">'I y II Ciclos'!$B$1:$J$34</definedName>
    <definedName name="_xlnm.Print_Area" localSheetId="0">PORTADA!$B$2:$L$41</definedName>
    <definedName name="_xlnm.Print_Area" localSheetId="3">'Serie histórica'!$B$1:$J$34</definedName>
    <definedName name="_xlnm.Print_Area" localSheetId="17">'Serie histórica_DRE'!$B$1:$J$34</definedName>
    <definedName name="_xlnm.Print_Area" localSheetId="52">Técn.Diurna!$B$1:$J$34</definedName>
    <definedName name="_xlnm.Print_Area" localSheetId="62">Técn.Nocturna!$B$1:$J$34</definedName>
    <definedName name="_xlnm.Print_Titles" localSheetId="2">Contenido!$2:$2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44" l="1"/>
  <c r="D9" i="144"/>
  <c r="B9" i="144"/>
  <c r="C8" i="142" l="1"/>
  <c r="D8" i="142"/>
  <c r="B8" i="142"/>
  <c r="C8" i="141"/>
  <c r="D8" i="141"/>
  <c r="B8" i="141"/>
  <c r="C9" i="140" l="1"/>
  <c r="D9" i="140"/>
  <c r="B9" i="140"/>
  <c r="I8" i="138"/>
  <c r="H8" i="138"/>
  <c r="G8" i="138"/>
  <c r="F8" i="138"/>
  <c r="E8" i="138"/>
  <c r="C8" i="138"/>
  <c r="F8" i="159" l="1"/>
  <c r="G8" i="159"/>
  <c r="H8" i="159"/>
  <c r="I8" i="159"/>
  <c r="F8" i="134"/>
  <c r="G8" i="134"/>
  <c r="H8" i="134"/>
  <c r="I8" i="134"/>
  <c r="E8" i="134"/>
  <c r="I8" i="136"/>
  <c r="H8" i="136"/>
  <c r="G8" i="136"/>
  <c r="F8" i="136"/>
  <c r="E8" i="136"/>
  <c r="C8" i="136"/>
  <c r="B8" i="136"/>
  <c r="C8" i="159" l="1"/>
  <c r="E8" i="159"/>
  <c r="B8" i="159"/>
  <c r="I8" i="132" l="1"/>
  <c r="H8" i="132"/>
  <c r="G8" i="132"/>
  <c r="F8" i="132"/>
  <c r="E8" i="132"/>
  <c r="C8" i="132"/>
  <c r="I8" i="157"/>
  <c r="H8" i="157"/>
  <c r="G8" i="157"/>
  <c r="F8" i="157"/>
  <c r="E8" i="157"/>
  <c r="G8" i="128"/>
  <c r="H8" i="128"/>
  <c r="I8" i="128"/>
  <c r="F8" i="128"/>
  <c r="E8" i="128"/>
  <c r="C8" i="128"/>
  <c r="C8" i="130"/>
  <c r="E8" i="130"/>
  <c r="F8" i="130"/>
  <c r="G8" i="130"/>
  <c r="H8" i="130"/>
  <c r="I8" i="130"/>
  <c r="B8" i="130"/>
  <c r="B8" i="138" l="1"/>
  <c r="C8" i="134"/>
  <c r="B8" i="134"/>
  <c r="B8" i="132"/>
  <c r="C8" i="157"/>
  <c r="B8" i="157"/>
  <c r="I10" i="7" l="1"/>
  <c r="I14" i="7"/>
  <c r="B8" i="128" l="1"/>
  <c r="G9" i="126" l="1"/>
  <c r="F9" i="126"/>
  <c r="E9" i="126"/>
  <c r="D9" i="126"/>
  <c r="C9" i="126"/>
  <c r="B9" i="126"/>
  <c r="I9" i="125"/>
  <c r="H9" i="125"/>
  <c r="G9" i="125"/>
  <c r="F9" i="125"/>
  <c r="E9" i="125"/>
  <c r="D9" i="125"/>
  <c r="C9" i="125"/>
  <c r="B9" i="125"/>
  <c r="I9" i="124"/>
  <c r="H9" i="124"/>
  <c r="G9" i="124"/>
  <c r="F9" i="124"/>
  <c r="E9" i="124"/>
  <c r="D9" i="124"/>
  <c r="C9" i="124"/>
  <c r="B9" i="124"/>
  <c r="I9" i="123"/>
  <c r="H9" i="123"/>
  <c r="G9" i="123"/>
  <c r="F9" i="123"/>
  <c r="E9" i="123"/>
  <c r="D9" i="123"/>
  <c r="C9" i="123"/>
  <c r="B9" i="123"/>
  <c r="M14" i="122"/>
  <c r="L14" i="122"/>
  <c r="K14" i="122"/>
  <c r="J14" i="122"/>
  <c r="I14" i="122"/>
  <c r="H14" i="122"/>
  <c r="G14" i="122"/>
  <c r="F14" i="122"/>
  <c r="E14" i="122"/>
  <c r="D14" i="122"/>
  <c r="C14" i="122"/>
  <c r="B14" i="122"/>
  <c r="M10" i="122"/>
  <c r="M9" i="122" s="1"/>
  <c r="L10" i="122"/>
  <c r="L9" i="122" s="1"/>
  <c r="K10" i="122"/>
  <c r="J10" i="122"/>
  <c r="I10" i="122"/>
  <c r="I9" i="122" s="1"/>
  <c r="H10" i="122"/>
  <c r="H9" i="122" s="1"/>
  <c r="G10" i="122"/>
  <c r="F10" i="122"/>
  <c r="F9" i="122" s="1"/>
  <c r="E10" i="122"/>
  <c r="E9" i="122" s="1"/>
  <c r="D10" i="122"/>
  <c r="D9" i="122" s="1"/>
  <c r="C10" i="122"/>
  <c r="B10" i="122"/>
  <c r="N10" i="122"/>
  <c r="C21" i="122"/>
  <c r="N14" i="122"/>
  <c r="G10" i="7"/>
  <c r="H10" i="7"/>
  <c r="E12" i="2"/>
  <c r="D12" i="2"/>
  <c r="E11" i="2"/>
  <c r="D11" i="2"/>
  <c r="N9" i="10"/>
  <c r="N14" i="9"/>
  <c r="N10" i="9"/>
  <c r="N14" i="8"/>
  <c r="N10" i="8"/>
  <c r="N9" i="8" s="1"/>
  <c r="N14" i="7"/>
  <c r="N10" i="7"/>
  <c r="N14" i="6"/>
  <c r="N10" i="6"/>
  <c r="K9" i="122" l="1"/>
  <c r="B9" i="122"/>
  <c r="J9" i="122"/>
  <c r="N9" i="6"/>
  <c r="G9" i="122"/>
  <c r="C9" i="122"/>
  <c r="N9" i="122"/>
  <c r="C25" i="122"/>
  <c r="N9" i="7"/>
  <c r="N9" i="9"/>
  <c r="N14" i="5"/>
  <c r="N10" i="5"/>
  <c r="M14" i="5"/>
  <c r="M10" i="5"/>
  <c r="N10" i="3"/>
  <c r="N14" i="3"/>
  <c r="M9" i="5" l="1"/>
  <c r="N9" i="5"/>
  <c r="L10" i="8" l="1"/>
  <c r="L14" i="8"/>
  <c r="L10" i="7"/>
  <c r="L14" i="7"/>
  <c r="L14" i="5"/>
  <c r="L10" i="5"/>
  <c r="K9" i="10"/>
  <c r="K14" i="9"/>
  <c r="K10" i="9"/>
  <c r="K14" i="8"/>
  <c r="K10" i="8"/>
  <c r="K14" i="7"/>
  <c r="K10" i="7"/>
  <c r="K14" i="6"/>
  <c r="K10" i="6"/>
  <c r="K14" i="5"/>
  <c r="K10" i="5"/>
  <c r="K14" i="3"/>
  <c r="K10" i="3"/>
  <c r="I14" i="8"/>
  <c r="I10" i="8"/>
  <c r="I9" i="7"/>
  <c r="I16" i="6"/>
  <c r="I15" i="6"/>
  <c r="I13" i="6"/>
  <c r="I12" i="6"/>
  <c r="I11" i="6"/>
  <c r="J9" i="10"/>
  <c r="J14" i="9"/>
  <c r="J10" i="9"/>
  <c r="J14" i="8"/>
  <c r="J10" i="8"/>
  <c r="J16" i="7"/>
  <c r="J15" i="7"/>
  <c r="J13" i="7"/>
  <c r="J12" i="7"/>
  <c r="J11" i="7"/>
  <c r="J16" i="6"/>
  <c r="J15" i="6"/>
  <c r="J13" i="6"/>
  <c r="J12" i="6"/>
  <c r="J11" i="6"/>
  <c r="J14" i="5"/>
  <c r="J10" i="5"/>
  <c r="I9" i="10"/>
  <c r="I14" i="9"/>
  <c r="I10" i="9"/>
  <c r="I14" i="5"/>
  <c r="I10" i="5"/>
  <c r="J14" i="3"/>
  <c r="J10" i="3"/>
  <c r="I14" i="3"/>
  <c r="I10" i="3"/>
  <c r="H9" i="10"/>
  <c r="H14" i="9"/>
  <c r="H10" i="9"/>
  <c r="H14" i="8"/>
  <c r="H10" i="8"/>
  <c r="H9" i="8" s="1"/>
  <c r="H14" i="7"/>
  <c r="H14" i="3"/>
  <c r="H10" i="3"/>
  <c r="C15" i="10"/>
  <c r="G9" i="10"/>
  <c r="F9" i="10"/>
  <c r="E9" i="10"/>
  <c r="D9" i="10"/>
  <c r="C9" i="10"/>
  <c r="B9" i="10"/>
  <c r="G14" i="9"/>
  <c r="F14" i="9"/>
  <c r="E14" i="9"/>
  <c r="D14" i="9"/>
  <c r="C14" i="9"/>
  <c r="C24" i="9" s="1"/>
  <c r="B14" i="9"/>
  <c r="G10" i="9"/>
  <c r="F10" i="9"/>
  <c r="E10" i="9"/>
  <c r="D10" i="9"/>
  <c r="C10" i="9"/>
  <c r="C20" i="9" s="1"/>
  <c r="B10" i="9"/>
  <c r="G14" i="8"/>
  <c r="F14" i="8"/>
  <c r="E14" i="8"/>
  <c r="D14" i="8"/>
  <c r="C14" i="8"/>
  <c r="C25" i="8" s="1"/>
  <c r="B14" i="8"/>
  <c r="G10" i="8"/>
  <c r="F10" i="8"/>
  <c r="E10" i="8"/>
  <c r="D10" i="8"/>
  <c r="C10" i="8"/>
  <c r="C21" i="8" s="1"/>
  <c r="B10" i="8"/>
  <c r="G14" i="7"/>
  <c r="F14" i="7"/>
  <c r="E14" i="7"/>
  <c r="D14" i="7"/>
  <c r="C14" i="7"/>
  <c r="C25" i="7" s="1"/>
  <c r="B14" i="7"/>
  <c r="F10" i="7"/>
  <c r="E10" i="7"/>
  <c r="D10" i="7"/>
  <c r="C10" i="7"/>
  <c r="C21" i="7" s="1"/>
  <c r="B10" i="7"/>
  <c r="G14" i="5"/>
  <c r="F14" i="5"/>
  <c r="E14" i="5"/>
  <c r="D14" i="5"/>
  <c r="C14" i="5"/>
  <c r="B14" i="5"/>
  <c r="G10" i="5"/>
  <c r="F10" i="5"/>
  <c r="E10" i="5"/>
  <c r="D10" i="5"/>
  <c r="C10" i="5"/>
  <c r="B10" i="5"/>
  <c r="G14" i="3"/>
  <c r="F14" i="3"/>
  <c r="E14" i="3"/>
  <c r="D14" i="3"/>
  <c r="C14" i="3"/>
  <c r="B14" i="3"/>
  <c r="G10" i="3"/>
  <c r="F10" i="3"/>
  <c r="E10" i="3"/>
  <c r="D10" i="3"/>
  <c r="C10" i="3"/>
  <c r="B10" i="3"/>
  <c r="I9" i="9" l="1"/>
  <c r="I14" i="6"/>
  <c r="K9" i="3"/>
  <c r="C9" i="3"/>
  <c r="G9" i="8"/>
  <c r="E9" i="7"/>
  <c r="E9" i="3"/>
  <c r="I10" i="6"/>
  <c r="G9" i="3"/>
  <c r="G9" i="7"/>
  <c r="B9" i="8"/>
  <c r="F9" i="8"/>
  <c r="I9" i="8"/>
  <c r="J9" i="8"/>
  <c r="B9" i="9"/>
  <c r="G9" i="9"/>
  <c r="C9" i="9"/>
  <c r="E9" i="9"/>
  <c r="D9" i="9"/>
  <c r="F9" i="9"/>
  <c r="K9" i="8"/>
  <c r="D9" i="8"/>
  <c r="J10" i="7"/>
  <c r="B9" i="7"/>
  <c r="F9" i="7"/>
  <c r="K9" i="7"/>
  <c r="J14" i="7"/>
  <c r="J14" i="6"/>
  <c r="K9" i="5"/>
  <c r="G9" i="5"/>
  <c r="B9" i="3"/>
  <c r="F9" i="3"/>
  <c r="H9" i="3"/>
  <c r="J9" i="3"/>
  <c r="K9" i="9"/>
  <c r="H9" i="9"/>
  <c r="H9" i="7"/>
  <c r="D9" i="7"/>
  <c r="J9" i="9"/>
  <c r="L9" i="8"/>
  <c r="E9" i="8"/>
  <c r="C9" i="8"/>
  <c r="L9" i="7"/>
  <c r="K9" i="6"/>
  <c r="J10" i="6"/>
  <c r="L9" i="5"/>
  <c r="D9" i="5"/>
  <c r="E9" i="5"/>
  <c r="J9" i="5"/>
  <c r="F9" i="5"/>
  <c r="B9" i="5"/>
  <c r="I9" i="5"/>
  <c r="C9" i="5"/>
  <c r="I9" i="3"/>
  <c r="D9" i="3"/>
  <c r="C9" i="7"/>
  <c r="I9" i="6" l="1"/>
  <c r="J9" i="7"/>
  <c r="J9" i="6"/>
</calcChain>
</file>

<file path=xl/sharedStrings.xml><?xml version="1.0" encoding="utf-8"?>
<sst xmlns="http://schemas.openxmlformats.org/spreadsheetml/2006/main" count="6881" uniqueCount="417">
  <si>
    <t>Índice</t>
  </si>
  <si>
    <t>Personal del Departamento de Análisis Estadístico 
que participó en esta Publicación</t>
  </si>
  <si>
    <t>Elaboración de Cuadros</t>
  </si>
  <si>
    <t>Olmer Núñez Sosa</t>
  </si>
  <si>
    <t>Dixie Brenes Vindas</t>
  </si>
  <si>
    <t>Luis Carlos Garro Montero</t>
  </si>
  <si>
    <t>Tatiana Román Méndez</t>
  </si>
  <si>
    <t>Procesamiento de los datos</t>
  </si>
  <si>
    <t>Dirección General</t>
  </si>
  <si>
    <t>Portada</t>
  </si>
  <si>
    <t>Funcionarios que participaron en la publicación</t>
  </si>
  <si>
    <t>Serie histórica: Repitentes según Nivel o Año Cursado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</si>
  <si>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</si>
  <si>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</si>
  <si>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</si>
  <si>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</si>
  <si>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</si>
  <si>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</si>
  <si>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</si>
  <si>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</si>
  <si>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</si>
  <si>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</si>
  <si>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</si>
  <si>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</si>
  <si>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</si>
  <si>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C14-15</t>
  </si>
  <si>
    <t>En I y II Ciclos</t>
  </si>
  <si>
    <t>C16-17</t>
  </si>
  <si>
    <t>En III Ciclo y Educación Diversificada, Diurna y Nocturna</t>
  </si>
  <si>
    <t>C18-19</t>
  </si>
  <si>
    <t>En III Ciclo y Educación Diversificada, Diurna</t>
  </si>
  <si>
    <t>C20-21</t>
  </si>
  <si>
    <t>En III Ciclo y Educación Diversificada, Académica Diurna</t>
  </si>
  <si>
    <t>C22-23</t>
  </si>
  <si>
    <t>En III Ciclo y Educación Diversificada, Técnica Diurna</t>
  </si>
  <si>
    <t>C24-25</t>
  </si>
  <si>
    <t>En III Ciclo y Educación Diversificada, Nocturna</t>
  </si>
  <si>
    <t>C26-27</t>
  </si>
  <si>
    <t>En III Ciclo y Educación Diversificada, Académica Nocturna</t>
  </si>
  <si>
    <t>C28-29</t>
  </si>
  <si>
    <t>En III Ciclo y Educación Diversificada, Técnica Nocturna</t>
  </si>
  <si>
    <t>C30</t>
  </si>
  <si>
    <t>En Escuelas Nocturnas</t>
  </si>
  <si>
    <t>C31-32</t>
  </si>
  <si>
    <t>En Aula Edad</t>
  </si>
  <si>
    <t>C33-34</t>
  </si>
  <si>
    <t>En Colegio Nacional Virtual Marco Tulio Salazar</t>
  </si>
  <si>
    <t>C35</t>
  </si>
  <si>
    <t>En Colegio Nacional de Educación a Distancia (CONED)</t>
  </si>
  <si>
    <t>Repitentes en I y II Ciclos</t>
  </si>
  <si>
    <t>C36</t>
  </si>
  <si>
    <t xml:space="preserve">Por Año Cursado y Sexo, según Zona y Dependencia </t>
  </si>
  <si>
    <t>C37</t>
  </si>
  <si>
    <t xml:space="preserve">Por Año Cursado y Sexo, según Edad en años cumplidos, dependencia pública, privada y subvencionada </t>
  </si>
  <si>
    <t>C38-39</t>
  </si>
  <si>
    <t xml:space="preserve">Por Año Cursado y Sexo, según Dirección Regional, dependencia pública, privada y subvencionada </t>
  </si>
  <si>
    <t>C40-41</t>
  </si>
  <si>
    <t xml:space="preserve">Por Año Cursado y Sexo, según Dirección Regional, dependencia pública </t>
  </si>
  <si>
    <t>C42-43</t>
  </si>
  <si>
    <t xml:space="preserve">Por Año Cursado y Sexo, según Dirección Regional, dependencia privada </t>
  </si>
  <si>
    <t>C44</t>
  </si>
  <si>
    <t xml:space="preserve">Por Año Cursado y Sexo, según Dirección Regional, dependencia subvencionada </t>
  </si>
  <si>
    <t>C45-46</t>
  </si>
  <si>
    <t xml:space="preserve">Por Año Cursado y Sexo, según Zona y Provincia, dependencia pública, privada y subvencionada </t>
  </si>
  <si>
    <t>Repitentes en III Ciclo y Educación Diversificada, Diurna y Nocturna</t>
  </si>
  <si>
    <t>C47</t>
  </si>
  <si>
    <t>Por Rama y Horario, según Zona y Dependencia</t>
  </si>
  <si>
    <t>C48</t>
  </si>
  <si>
    <t>Por Año Cursado y Sexo, según Zona y Dependencia</t>
  </si>
  <si>
    <t>C49</t>
  </si>
  <si>
    <t>C50-51</t>
  </si>
  <si>
    <t>C52-53</t>
  </si>
  <si>
    <t>C54-55</t>
  </si>
  <si>
    <t>C56</t>
  </si>
  <si>
    <t>C57-58</t>
  </si>
  <si>
    <t>Repitentes en III Ciclo y Educación Diversificada, Académica Diurna</t>
  </si>
  <si>
    <t>C59</t>
  </si>
  <si>
    <t>C60</t>
  </si>
  <si>
    <t>C61-62</t>
  </si>
  <si>
    <t>C63-64</t>
  </si>
  <si>
    <t>Repitentes en III Ciclo y Educación Diversificada, Técnica Diurna</t>
  </si>
  <si>
    <t>C65</t>
  </si>
  <si>
    <t>C66</t>
  </si>
  <si>
    <t>C67-68</t>
  </si>
  <si>
    <t>C69-70</t>
  </si>
  <si>
    <t>Repitentes en III Ciclo y Educación Diversificada, Académica Nocturna</t>
  </si>
  <si>
    <t>C71</t>
  </si>
  <si>
    <t>C72</t>
  </si>
  <si>
    <t>C73-74</t>
  </si>
  <si>
    <t>C75-76</t>
  </si>
  <si>
    <t>Repitentes en III Ciclo y Educación Diversificada, Técnica Nocturna</t>
  </si>
  <si>
    <t>C77</t>
  </si>
  <si>
    <t>C78</t>
  </si>
  <si>
    <t>C79-80</t>
  </si>
  <si>
    <t>C81-82</t>
  </si>
  <si>
    <t>Repitentes en Escuelas Nocturnas</t>
  </si>
  <si>
    <t>C83</t>
  </si>
  <si>
    <t>Por Nivel Cursado y Sexo, según Dirección Regional</t>
  </si>
  <si>
    <t>C84</t>
  </si>
  <si>
    <t>Por Nivel Cursado y Sexo, según Edad en años cumplidos</t>
  </si>
  <si>
    <t>Repitentes en Aula Edad</t>
  </si>
  <si>
    <t>C85</t>
  </si>
  <si>
    <t>C86</t>
  </si>
  <si>
    <t>Repitentes en Colegio Nacional a Distancia</t>
  </si>
  <si>
    <t>C87</t>
  </si>
  <si>
    <t>Por Año Cursado y Sexo, según Dirección Regional</t>
  </si>
  <si>
    <t>C88</t>
  </si>
  <si>
    <t>Por Año Cursado y Sexo, según Edad en años cumplidos</t>
  </si>
  <si>
    <t>Serie Histórica: 
Repitentes según Año
o Nivel Cursado</t>
  </si>
  <si>
    <t>CUADRO 1</t>
  </si>
  <si>
    <t>REPITENTES EN EL SISTEMA EDUCATIVO COSTARRICENSE</t>
  </si>
  <si>
    <t>SEGÚN NIVEL DE ENSEÑANZA</t>
  </si>
  <si>
    <t>DEPENDENCIA PÚBLICA, PRIVADA Y SUBVENCIONADA</t>
  </si>
  <si>
    <t>Nivel de Enseñanza</t>
  </si>
  <si>
    <t>Cifras Absolutas</t>
  </si>
  <si>
    <t>I y II Ciclos</t>
  </si>
  <si>
    <t>III Ciclo y Educación Diversificada</t>
  </si>
  <si>
    <t xml:space="preserve">Diurna </t>
  </si>
  <si>
    <t>Nocturna</t>
  </si>
  <si>
    <t>Escuelas Nocturnas</t>
  </si>
  <si>
    <t>Aula Edad</t>
  </si>
  <si>
    <t>Colegio Nacional Virtual</t>
  </si>
  <si>
    <t>.</t>
  </si>
  <si>
    <t>CONED</t>
  </si>
  <si>
    <t>…</t>
  </si>
  <si>
    <t>Cifras Relativas</t>
  </si>
  <si>
    <t>CUADRO 2</t>
  </si>
  <si>
    <t>REPITENTES EN I Y II CICLOS</t>
  </si>
  <si>
    <t>SEGÚN AÑO CURSADO</t>
  </si>
  <si>
    <t>Año Cursado</t>
  </si>
  <si>
    <t>Total</t>
  </si>
  <si>
    <t>I Ciclo</t>
  </si>
  <si>
    <t>II Ciclo</t>
  </si>
  <si>
    <t>CUADRO 3</t>
  </si>
  <si>
    <t>REPITENTES EN III CICLO Y EDUCACIÓN DIVERSIFICADA, DIURNA Y NOCTURNA</t>
  </si>
  <si>
    <t>III Ciclo</t>
  </si>
  <si>
    <t>Educación Diversificada</t>
  </si>
  <si>
    <t>CUADRO 4</t>
  </si>
  <si>
    <t>REPITENTES EN III CICLO Y EDUCACIÓN DIVERSIFICADA, DIURNA</t>
  </si>
  <si>
    <t>CUADRO 5</t>
  </si>
  <si>
    <t>REPITENTES EN III CICLO Y EDUCACIÓN DIVERSIFICADA, ACADÉMICA DIURNA</t>
  </si>
  <si>
    <t>CUADRO 6</t>
  </si>
  <si>
    <t xml:space="preserve">REPITENTES EN III CICLO Y EDUCACIÓN DIVERSIFICADA, TÉCNICA DIURNA </t>
  </si>
  <si>
    <t>CUADRO 7</t>
  </si>
  <si>
    <t>REPITENTES EN III CICLO Y EDUCACIÓN DIVERSIFICADA, NOCTURNA</t>
  </si>
  <si>
    <t>REPITENTES EN III CICLO Y EDUCACIÓN DIVERSIFICADA, ACADÉMICA NOCTURNA</t>
  </si>
  <si>
    <t>CUADRO 8</t>
  </si>
  <si>
    <t>REPITENTES EN III CICLO Y EDUCACIÓN DIVERSIFICADA, TÉCNICA NOCTURNA</t>
  </si>
  <si>
    <t>CUADRO 10</t>
  </si>
  <si>
    <t>REPITENTES EN ESCUELAS NOCTURNAS</t>
  </si>
  <si>
    <t>SEGÚN NIVEL CURSADO</t>
  </si>
  <si>
    <t>DEPENDENCIA PÚBLICA</t>
  </si>
  <si>
    <t>Nivel Cursado</t>
  </si>
  <si>
    <t>I</t>
  </si>
  <si>
    <t>II</t>
  </si>
  <si>
    <t>III</t>
  </si>
  <si>
    <t>IV</t>
  </si>
  <si>
    <t>CUADRO 11</t>
  </si>
  <si>
    <t>REPITENTES EN AULA EDAD</t>
  </si>
  <si>
    <t>CUADRO 12</t>
  </si>
  <si>
    <t>REPITENTES EN COLEGIO NACIONAL VIRTUAL</t>
  </si>
  <si>
    <t>CUADRO 13</t>
  </si>
  <si>
    <t>REPITENTES EN CONED</t>
  </si>
  <si>
    <t>CUADRO 14</t>
  </si>
  <si>
    <t>CUADRO 15</t>
  </si>
  <si>
    <t>PORCENTAJE DE REPITENTES EN I Y II CICLOS</t>
  </si>
  <si>
    <t>SEGÚN DIRECCIÓN REGIONAL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</si>
  <si>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</si>
  <si>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</si>
  <si>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</si>
  <si>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</si>
  <si>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</si>
  <si>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</si>
  <si>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</si>
  <si>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</si>
  <si>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</si>
  <si>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</si>
  <si>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</si>
  <si>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</si>
  <si>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</si>
  <si>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</si>
  <si>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</si>
  <si>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</si>
  <si>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</si>
  <si>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</si>
  <si>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</si>
  <si>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</si>
  <si>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</si>
  <si>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</si>
  <si>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</si>
  <si>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</si>
  <si>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</si>
  <si>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</si>
  <si>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</si>
  <si>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</si>
  <si>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16</t>
  </si>
  <si>
    <t>CUADRO 17</t>
  </si>
  <si>
    <t>PORCENTAJE DE REPITENTES EN III CICLO Y EDUCACIÓN DIVERSIFICADA, DIURNA Y NOCTURNA</t>
  </si>
  <si>
    <t>CUADRO 18</t>
  </si>
  <si>
    <t>CUADRO 19</t>
  </si>
  <si>
    <t>PORCENTAJE DE REPITENTES EN III CICLO Y EDUCACIÓN DIVERSIFICADA, DIURNA</t>
  </si>
  <si>
    <t>CUADRO 20</t>
  </si>
  <si>
    <t>CUADRO 21</t>
  </si>
  <si>
    <t>PORCENTAJE DE REPITENTES EN III CICLO Y EDUCACIÓN DIVERSIFICADA, ACADÉMICA DIURNA</t>
  </si>
  <si>
    <t>CUADRO 22</t>
  </si>
  <si>
    <t>CUADRO 23</t>
  </si>
  <si>
    <t>REPITENTES EN III CICLO Y EDUCACIÓN DIVERSIFICADA, TÉCNICA DIURNA</t>
  </si>
  <si>
    <t>PORCENTAJE DE REPITENTES EN III CICLO Y EDUCACIÓN DIVERSIFICADA, TÉCNICA DIURNA</t>
  </si>
  <si>
    <t>CUADRO 24</t>
  </si>
  <si>
    <t>CUADRO 25</t>
  </si>
  <si>
    <t>PORCENTAJE DE REPITENTES EN III CICLO Y EDUCACIÓN DIVERSIFICADA, NOCTURNA</t>
  </si>
  <si>
    <t>CUADRO 26</t>
  </si>
  <si>
    <t>CUADRO 27</t>
  </si>
  <si>
    <t>PORCENTAJE DE REPITENTES EN III CICLO Y EDUCACIÓN DIVERSIFICADA, ACADÉMICA NOCTURNA</t>
  </si>
  <si>
    <t>CUADRO 28</t>
  </si>
  <si>
    <t>CUADRO 29</t>
  </si>
  <si>
    <t>PORCENTAJE DE REPITENTES EN III CICLO Y EDUCACIÓN DIVERSIFICADA, TÉCNICA NOCTURNA</t>
  </si>
  <si>
    <t>CUADRO 30</t>
  </si>
  <si>
    <t>CUADRO 31</t>
  </si>
  <si>
    <t>CUADRO 32</t>
  </si>
  <si>
    <t>PORCENTAJE DE REPITENTES EN AULA EDAD</t>
  </si>
  <si>
    <t>CUADRO 33</t>
  </si>
  <si>
    <t>CUADRO 34</t>
  </si>
  <si>
    <t>REPITENTES EN COLEGIO NACIONAL VIRTUAL, MTS</t>
  </si>
  <si>
    <t>PORCENTAJE DE REPITENTES EN COLEGIO NACIONAL VIRTUAL, MTS</t>
  </si>
  <si>
    <t xml:space="preserve">Total </t>
  </si>
  <si>
    <t>Grande del Térraba</t>
  </si>
  <si>
    <t>CUADRO 35</t>
  </si>
  <si>
    <t>-</t>
  </si>
  <si>
    <t>Repitentes en
I y II Ciclos</t>
  </si>
  <si>
    <t>CUADRO 36</t>
  </si>
  <si>
    <t>POR AÑO CURSADO Y SEXO, SEGÚN ZONA Y DEPENDENCIA</t>
  </si>
  <si>
    <t>Zona y
Dependencia</t>
  </si>
  <si>
    <t>Hombre</t>
  </si>
  <si>
    <t>Mujer</t>
  </si>
  <si>
    <t>Pública</t>
  </si>
  <si>
    <t>Privada</t>
  </si>
  <si>
    <t>Subvencionada</t>
  </si>
  <si>
    <t>Urbana</t>
  </si>
  <si>
    <t>Rural</t>
  </si>
  <si>
    <t xml:space="preserve">Cifras Relativas </t>
  </si>
  <si>
    <t>CUADRO 37</t>
  </si>
  <si>
    <t>POR AÑO CURSADO Y SEXO, SEGÚN EDAD EN AÑOS CUMPLIDOS</t>
  </si>
  <si>
    <t>Edad en años cumplidos</t>
  </si>
  <si>
    <t>1º</t>
  </si>
  <si>
    <t>2º</t>
  </si>
  <si>
    <t>3º</t>
  </si>
  <si>
    <t>4º</t>
  </si>
  <si>
    <t>5º</t>
  </si>
  <si>
    <t>6º</t>
  </si>
  <si>
    <t>25-29</t>
  </si>
  <si>
    <t>CUADRO 38</t>
  </si>
  <si>
    <t>POR AÑO CURSADO Y SEXO, SEGÚN DIRECCIÓN REGIONAL</t>
  </si>
  <si>
    <t>Dirección 
Regional</t>
  </si>
  <si>
    <t>CUADRO 39</t>
  </si>
  <si>
    <t>CUADRO 40</t>
  </si>
  <si>
    <t>CUADRO 41</t>
  </si>
  <si>
    <t>CUADRO 42</t>
  </si>
  <si>
    <t>DEPENDENCIA PRIVADA</t>
  </si>
  <si>
    <t>CUADRO 43</t>
  </si>
  <si>
    <t>CUADRO 44</t>
  </si>
  <si>
    <t>DEPENDENCIA SUBVENCIONADA</t>
  </si>
  <si>
    <t>CUADRO 45</t>
  </si>
  <si>
    <t>POR AÑO CURSADO Y SEXO, SEGÚN ZONA Y PROVINCIA</t>
  </si>
  <si>
    <t>Zona y 
Provincia</t>
  </si>
  <si>
    <t xml:space="preserve">  San José</t>
  </si>
  <si>
    <t xml:space="preserve">  Alajuela</t>
  </si>
  <si>
    <t xml:space="preserve">  Cartago</t>
  </si>
  <si>
    <t xml:space="preserve">  Heredia</t>
  </si>
  <si>
    <t xml:space="preserve">  Guanacaste</t>
  </si>
  <si>
    <t xml:space="preserve">  Puntarenas</t>
  </si>
  <si>
    <t xml:space="preserve">  Limón</t>
  </si>
  <si>
    <t>CUADRO 46</t>
  </si>
  <si>
    <t/>
  </si>
  <si>
    <t>Repitentes en III Ciclo y
Educación Diversificada,
 Diurna y Nocturna</t>
  </si>
  <si>
    <t>CUADRO 47</t>
  </si>
  <si>
    <t>POR RAMA Y HORARIO, SEGÚN ZONA Y DEPENDENCIA</t>
  </si>
  <si>
    <t>Zona y Dependencia</t>
  </si>
  <si>
    <t>Académica
Diurna</t>
  </si>
  <si>
    <t>Académica
Nocturna</t>
  </si>
  <si>
    <t>Técnica
Diurna</t>
  </si>
  <si>
    <t>Técnica
Nocturna</t>
  </si>
  <si>
    <t>CUADRO 48</t>
  </si>
  <si>
    <t>CUADRO 49</t>
  </si>
  <si>
    <t>25 - 29</t>
  </si>
  <si>
    <t>30 - 34</t>
  </si>
  <si>
    <t>35 - 39</t>
  </si>
  <si>
    <t>40 - 44</t>
  </si>
  <si>
    <t>44 - 49</t>
  </si>
  <si>
    <t>50 y más</t>
  </si>
  <si>
    <t>CUADRO 50</t>
  </si>
  <si>
    <t>CUADRO 51</t>
  </si>
  <si>
    <t>CUADRO 52</t>
  </si>
  <si>
    <t>CUADRO 53</t>
  </si>
  <si>
    <t>CUADRO 54</t>
  </si>
  <si>
    <t>CUADRO 55</t>
  </si>
  <si>
    <t>CUADRO 56</t>
  </si>
  <si>
    <t>Cifras Relativos</t>
  </si>
  <si>
    <t>CUADRO 57</t>
  </si>
  <si>
    <t>San José</t>
  </si>
  <si>
    <t>Guanacaste</t>
  </si>
  <si>
    <t>CUADRO 58</t>
  </si>
  <si>
    <t>Repitentes en III Ciclo y
Educación Diversificada,
 Académica Diurna</t>
  </si>
  <si>
    <t>CUADRO 59</t>
  </si>
  <si>
    <t>CUADRO 60</t>
  </si>
  <si>
    <t>REPITENTES EN III CICLO Y EDUCACIÓN DIVERSIFICADA, ACADEMICA DIURNA</t>
  </si>
  <si>
    <t>CUADRO 61</t>
  </si>
  <si>
    <t>CUADRO 62</t>
  </si>
  <si>
    <t>CUADRO 63</t>
  </si>
  <si>
    <t>CUADRO 64</t>
  </si>
  <si>
    <t>Repitentes en III Ciclo y
Educación Diversificada,
 Técnica Diurna</t>
  </si>
  <si>
    <t>CUADRO 65</t>
  </si>
  <si>
    <t>CUADRO 66</t>
  </si>
  <si>
    <t>CUADRO 67</t>
  </si>
  <si>
    <t>CUADRO 68</t>
  </si>
  <si>
    <t>CUADRO 69</t>
  </si>
  <si>
    <t>CUADRO 70</t>
  </si>
  <si>
    <t>Repitentes en III Ciclo y
Educación Diversificada,
 Académica Nocturna</t>
  </si>
  <si>
    <t>CUADRO 71</t>
  </si>
  <si>
    <t>CUADRO 72</t>
  </si>
  <si>
    <t>CUADRO 73</t>
  </si>
  <si>
    <t>CUADRO 74</t>
  </si>
  <si>
    <t>CUADRO 75</t>
  </si>
  <si>
    <t>CUADRO 76</t>
  </si>
  <si>
    <t>Repitentes en III Ciclo y
Educación Diversificada,
 Técnica Nocturna</t>
  </si>
  <si>
    <t>CUADRO 77</t>
  </si>
  <si>
    <t>CUADRO 78</t>
  </si>
  <si>
    <t>CUADRO 79</t>
  </si>
  <si>
    <t>CUADRO 80</t>
  </si>
  <si>
    <t>CUADRO 81</t>
  </si>
  <si>
    <t>POR AÑO CURSADO Y SEXO</t>
  </si>
  <si>
    <t>SEGÚN ZONA Y PROVINCIA</t>
  </si>
  <si>
    <t>Repitentes en
Escuelas Nocturnas</t>
  </si>
  <si>
    <t>CUADRO 83</t>
  </si>
  <si>
    <t>POR NIVEL CURSADO Y SEXO, SEGÚN DIRECCIÓN REGIONAL</t>
  </si>
  <si>
    <t xml:space="preserve">I Nivel </t>
  </si>
  <si>
    <t>II Nivel</t>
  </si>
  <si>
    <t>III Nivel</t>
  </si>
  <si>
    <t>IV Nivel</t>
  </si>
  <si>
    <t>CUADRO 84</t>
  </si>
  <si>
    <t>POR NIVEL CURSADO Y SEXO, SEGÚN EDAD EN AÑOS CUMPLIDOS</t>
  </si>
  <si>
    <t>35-39</t>
  </si>
  <si>
    <t>40-44</t>
  </si>
  <si>
    <t>45-49</t>
  </si>
  <si>
    <t>Repitentes en
Aula Edad</t>
  </si>
  <si>
    <t>CUADRO 85</t>
  </si>
  <si>
    <t>CUADRO 86</t>
  </si>
  <si>
    <t>Repitentes en
CONED</t>
  </si>
  <si>
    <t>CUADRO 87</t>
  </si>
  <si>
    <t>CUADRO 88</t>
  </si>
  <si>
    <t>30-34</t>
  </si>
  <si>
    <t>Digitación</t>
  </si>
  <si>
    <t>Carlos Luis Nájera Morales</t>
  </si>
  <si>
    <t>Jorge Soto Calderón</t>
  </si>
  <si>
    <t>María del Carmen Zúñiga Garcia</t>
  </si>
  <si>
    <t>Nicole Oviedo Chacón</t>
  </si>
  <si>
    <t>Olga Leitón Aguilar</t>
  </si>
  <si>
    <t>En el Sistema Educativo Costarricense (2015-2022)</t>
  </si>
  <si>
    <t>En I y II Ciclos (2010-2022)</t>
  </si>
  <si>
    <t>En III Ciclo y Educación Diversificada, Diurna y Nocturna (2010-2022)</t>
  </si>
  <si>
    <t>En III Ciclo y Educación Diversificada, Diurna (2010-2022)</t>
  </si>
  <si>
    <t>En III Ciclo y Educación Diversificada, Académica Diurna (2010-2022)</t>
  </si>
  <si>
    <t>En III Ciclo y Educación Diversificada, Técnica Diurna (2010-2022)</t>
  </si>
  <si>
    <t>En III Ciclo y Educación Diversificada, Nocturna (2010-2022)</t>
  </si>
  <si>
    <t>En III Ciclo y Educación Diversificada, Académica Nocturna (2010-2022)</t>
  </si>
  <si>
    <t>En III Ciclo y Educación Diversificada, Técnica Nocturna (2010-2022)</t>
  </si>
  <si>
    <t>En Escuelas Nocturnas (2015-2022)</t>
  </si>
  <si>
    <t>En Aula Edad (2015-2022)</t>
  </si>
  <si>
    <t>En Colegio Nacional Virtual Marco Tulio Salazar (2015-2022)</t>
  </si>
  <si>
    <t>En Colegio Nacional de Educación a Distancia (CONED) (2017-2022)</t>
  </si>
  <si>
    <t>PERIODO: 2015-2022</t>
  </si>
  <si>
    <t>PERIODO: 2010-2022</t>
  </si>
  <si>
    <t>PERIODO: 2017-2022</t>
  </si>
  <si>
    <t>Serie Histórica: 
Repitentes según Dirección Regional de Enseñanza</t>
  </si>
  <si>
    <t>Serie histórica: Repitentes según Dirección Regional de Enseñanza</t>
  </si>
  <si>
    <t>Contenido</t>
  </si>
  <si>
    <t>PERIODO: 2020-2022</t>
  </si>
  <si>
    <t>AÑO 2022</t>
  </si>
  <si>
    <t>7º</t>
  </si>
  <si>
    <t>8º</t>
  </si>
  <si>
    <t>9º</t>
  </si>
  <si>
    <t>10º</t>
  </si>
  <si>
    <t>11º</t>
  </si>
  <si>
    <t>12º</t>
  </si>
  <si>
    <r>
      <rPr>
        <b/>
        <sz val="10"/>
        <rFont val="Tenorite"/>
      </rPr>
      <t xml:space="preserve">Fuente: </t>
    </r>
    <r>
      <rPr>
        <sz val="10"/>
        <rFont val="Tenorite"/>
      </rPr>
      <t>Departamento de Análisis Estadístico, MEP.</t>
    </r>
  </si>
  <si>
    <r>
      <rPr>
        <b/>
        <sz val="10"/>
        <rFont val="Tenorite"/>
      </rPr>
      <t>Fuente</t>
    </r>
    <r>
      <rPr>
        <sz val="10"/>
        <rFont val="Tenorite"/>
      </rPr>
      <t>: Censo Escolar-Informe Inicial. Departamento de Análisis Estadístico, MEP.</t>
    </r>
  </si>
  <si>
    <r>
      <rPr>
        <b/>
        <sz val="10"/>
        <rFont val="Tenorite"/>
      </rPr>
      <t>Simbología</t>
    </r>
    <r>
      <rPr>
        <sz val="10"/>
        <rFont val="Tenorite"/>
      </rPr>
      <t>: "…"= No disponible</t>
    </r>
  </si>
  <si>
    <r>
      <rPr>
        <b/>
        <sz val="10"/>
        <color theme="1"/>
        <rFont val="Tenorite"/>
      </rPr>
      <t>Nota</t>
    </r>
    <r>
      <rPr>
        <sz val="10"/>
        <color theme="1"/>
        <rFont val="Tenorite"/>
      </rPr>
      <t>: El Programa Aula Edad consta de los siguientes niveles:</t>
    </r>
  </si>
  <si>
    <t>I Nivel: 1º año y 2º año de la EGB.</t>
  </si>
  <si>
    <t>II Nivel: 3º año y 4º año de la EGB.</t>
  </si>
  <si>
    <t>III Nivel: 5º año y 6º año de la EGB.</t>
  </si>
  <si>
    <r>
      <rPr>
        <b/>
        <sz val="10"/>
        <color theme="1"/>
        <rFont val="Tenorite"/>
      </rPr>
      <t>Nota</t>
    </r>
    <r>
      <rPr>
        <sz val="10"/>
        <color theme="1"/>
        <rFont val="Tenorite"/>
      </rPr>
      <t>: Estas son las equivalencias de los niveles educativos que componen esta modalidad:</t>
    </r>
  </si>
  <si>
    <r>
      <t>I Nivel: 1</t>
    </r>
    <r>
      <rPr>
        <sz val="10"/>
        <color theme="1"/>
        <rFont val="Tenorite"/>
      </rPr>
      <t xml:space="preserve">º año de la EGB.
</t>
    </r>
  </si>
  <si>
    <t>II Nivel: 2º año y 3º año de la EGB.</t>
  </si>
  <si>
    <t>III Nivel: 4º año y 5º año de la EGB.</t>
  </si>
  <si>
    <r>
      <t>IV Nivel: 6</t>
    </r>
    <r>
      <rPr>
        <sz val="10"/>
        <color theme="1"/>
        <rFont val="Tenorite"/>
      </rPr>
      <t xml:space="preserve">º año de la EGB.
</t>
    </r>
  </si>
  <si>
    <r>
      <rPr>
        <b/>
        <sz val="10"/>
        <rFont val="Tenorite"/>
      </rPr>
      <t>Simbología</t>
    </r>
    <r>
      <rPr>
        <sz val="10"/>
        <rFont val="Tenorite"/>
      </rPr>
      <t>: "…" = No disponible; "." = No aplica.</t>
    </r>
  </si>
  <si>
    <r>
      <rPr>
        <b/>
        <sz val="10"/>
        <rFont val="Tenorite"/>
      </rPr>
      <t>Fuente</t>
    </r>
    <r>
      <rPr>
        <sz val="10"/>
        <rFont val="Tenorite"/>
      </rPr>
      <t>: Censo Escolar 2022-Informe Inicial. Departamento de Análisis Estadístico, MEP.</t>
    </r>
  </si>
  <si>
    <t>Fuente: Censo Escolar 2022-Informe Inicial. Departamento de Análisis Estadístico, MEP.</t>
  </si>
  <si>
    <t>Nota: Dato estimado a partir de lo reportado por los directores en la Plataforma SABER, corte inicial. La estructura porcentual total representa un 83,2% respecto a los datos indicados en el Censo Escolar-Informe Inicial.</t>
  </si>
  <si>
    <r>
      <rPr>
        <b/>
        <sz val="10"/>
        <rFont val="Tenorite"/>
      </rPr>
      <t>Nota:</t>
    </r>
    <r>
      <rPr>
        <sz val="10"/>
        <rFont val="Tenorite"/>
      </rPr>
      <t xml:space="preserve"> Dato estimado a partir de lo reportado por los directores en la Plataforma SABER. La estructura porcentual total representa un 100,0% respecto a los datos indicados en el Censo Escolar-Informe Inicial.</t>
    </r>
  </si>
  <si>
    <r>
      <rPr>
        <b/>
        <sz val="10"/>
        <rFont val="Tenorite"/>
      </rPr>
      <t>Nota:</t>
    </r>
    <r>
      <rPr>
        <sz val="10"/>
        <rFont val="Tenorite"/>
      </rPr>
      <t xml:space="preserve"> Dato estimado a partir de lo reportado por los directores en la Plataforma SABER. La estructura porcentual total representa un 95,5% respecto a los datos indicados en el Censo Escolar-Informe Inicial.</t>
    </r>
  </si>
  <si>
    <t>Repitentes en Colegio Nacional Virtual, MTS</t>
  </si>
  <si>
    <t>C89</t>
  </si>
  <si>
    <t>C90</t>
  </si>
  <si>
    <t>Repitentes en
Colegio Nacional Virtual
Marco Tulio Salazar</t>
  </si>
  <si>
    <t>REPITENTES EN COLEGIO NACIONAL VIRTUAL MTS</t>
  </si>
  <si>
    <r>
      <rPr>
        <b/>
        <sz val="10"/>
        <rFont val="Tenorite"/>
      </rPr>
      <t>Nota:</t>
    </r>
    <r>
      <rPr>
        <sz val="10"/>
        <rFont val="Tenorite"/>
      </rPr>
      <t xml:space="preserve"> Dato estimado a partir de lo reportado por los directores en la Plataforma SABER. La estructura porcentual total representa un 58,4% respecto a los datos indicados en el Censo Escolar-Informe Inicial.</t>
    </r>
  </si>
  <si>
    <t>CUADRO 89</t>
  </si>
  <si>
    <t>CUADRO 90</t>
  </si>
  <si>
    <t>CUADRO 9</t>
  </si>
  <si>
    <r>
      <rPr>
        <b/>
        <sz val="10"/>
        <rFont val="Tenorite"/>
      </rPr>
      <t>Nota</t>
    </r>
    <r>
      <rPr>
        <sz val="10"/>
        <rFont val="Tenorite"/>
      </rPr>
      <t>: Dato estimado a partir de lo reportado por los directores en la Plataforma SABER, corte inicial. La estructura porcentual total representa un 56,3% respecto a los datos indicados en el Censo Escolar-Informe Inicial.</t>
    </r>
  </si>
  <si>
    <r>
      <rPr>
        <b/>
        <sz val="10"/>
        <rFont val="Tenorite"/>
      </rPr>
      <t>Nota</t>
    </r>
    <r>
      <rPr>
        <sz val="10"/>
        <rFont val="Tenorite"/>
      </rPr>
      <t>: Dato estimado a partir de lo reportado por los directores en la Plataforma SABER, corte inicial. La estructura porcentual total representa un 59,3% respecto a los datos indicados en el Censo Escolar-Informe Inicial.</t>
    </r>
  </si>
  <si>
    <r>
      <rPr>
        <b/>
        <sz val="10"/>
        <rFont val="Tenorite"/>
      </rPr>
      <t>Nota</t>
    </r>
    <r>
      <rPr>
        <sz val="10"/>
        <rFont val="Tenorite"/>
      </rPr>
      <t>: Dato estimado a partir de lo reportado por los directores en la Plataforma SABER, corte inicial. La estructura porcentual total representa un 31,7% respecto a los datos indicados en el Censo Escolar-Informe Inicial.</t>
    </r>
  </si>
  <si>
    <r>
      <rPr>
        <b/>
        <sz val="10"/>
        <rFont val="Tenorite"/>
      </rPr>
      <t>Nota</t>
    </r>
    <r>
      <rPr>
        <sz val="10"/>
        <rFont val="Tenorite"/>
      </rPr>
      <t>: Dato estimado a partir de lo reportado por los directores en la Plataforma SABER, corte inicial. La estructura porcentual total representa un 34,3% respecto a los datos indicados en el Censo Escolar-Informe Inicial.</t>
    </r>
  </si>
  <si>
    <t>Nota: Dato estimado a partir de lo reportado por los directores en la Plataforma SABER, corte inicial.  Se usa la estructura de la matrícula inicial, ya que solo se reportan 72 repitentes.</t>
  </si>
  <si>
    <r>
      <rPr>
        <b/>
        <sz val="10"/>
        <rFont val="Tenorite"/>
      </rPr>
      <t>Nota</t>
    </r>
    <r>
      <rPr>
        <sz val="10"/>
        <rFont val="Tenorite"/>
      </rPr>
      <t xml:space="preserve">: Dato estimado a partir de lo reportado por los directores en la Plataforma SABER, corte inicial.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</si>
</sst>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164" formatCode="_(* #,##0_);_(* \(#,##0\);_(* &quot;-&quot;_);_(@_)"/>
    <numFmt numFmtId="165" formatCode="0.0"/>
    <numFmt numFmtId="166" formatCode="#,##0.0"/>
    <numFmt numFmtId="167" formatCode="_(* #,##0.0_);_(* \(#,##0.0\);_(* &quot;-&quot;_);_(@_)"/>
    <numFmt numFmtId="168" formatCode="General_)"/>
    <numFmt numFmtId="169" formatCode="0_)"/>
    <numFmt numFmtId="170" formatCode="_(* #.##0.00_);_(* \(#.##0.00\);_(* &quot;-&quot;??_);_(@_)"/>
    <numFmt numFmtId="171" formatCode="_-* #,##0.00\ _P_t_s_-;\-* #,##0.00\ _P_t_s_-;_-* &quot;-&quot;??\ _P_t_s_-;_-@_-"/>
    <numFmt numFmtId="172" formatCode="_-* #,##0.0_-;\-* #,##0.0_-;_-* &quot;-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Courier"/>
    </font>
    <font>
      <sz val="10"/>
      <color theme="1"/>
      <name val="Tenorite"/>
    </font>
    <font>
      <sz val="10"/>
      <color theme="0"/>
      <name val="Tenorite"/>
    </font>
    <font>
      <b/>
      <sz val="11"/>
      <name val="Tenorite"/>
    </font>
    <font>
      <sz val="11"/>
      <color theme="1"/>
      <name val="Tenorite"/>
    </font>
    <font>
      <sz val="11"/>
      <name val="Tenorite"/>
    </font>
    <font>
      <b/>
      <sz val="11"/>
      <color rgb="FF182951"/>
      <name val="Tenorite"/>
    </font>
    <font>
      <b/>
      <sz val="10"/>
      <color theme="0"/>
      <name val="Tenorite"/>
    </font>
    <font>
      <b/>
      <sz val="11"/>
      <color theme="1"/>
      <name val="Tenorite"/>
    </font>
    <font>
      <sz val="10"/>
      <name val="Tenorite"/>
    </font>
    <font>
      <sz val="11"/>
      <color rgb="FFFF0000"/>
      <name val="Tenorite"/>
    </font>
    <font>
      <b/>
      <i/>
      <sz val="10"/>
      <name val="Tenorite"/>
    </font>
    <font>
      <b/>
      <sz val="10"/>
      <color theme="1"/>
      <name val="Tenorite"/>
    </font>
    <font>
      <b/>
      <sz val="10"/>
      <name val="Tenorite"/>
    </font>
    <font>
      <sz val="9"/>
      <name val="Tenorite"/>
    </font>
    <font>
      <sz val="10"/>
      <color rgb="FFFF0000"/>
      <name val="Tenorite"/>
    </font>
    <font>
      <b/>
      <sz val="36"/>
      <color theme="1"/>
      <name val="Tenorite"/>
    </font>
    <font>
      <b/>
      <sz val="42"/>
      <color theme="1"/>
      <name val="Tenorite"/>
    </font>
    <font>
      <b/>
      <sz val="36"/>
      <color rgb="FF192952"/>
      <name val="Tenorite"/>
    </font>
    <font>
      <sz val="11"/>
      <color theme="0"/>
      <name val="Tenorite"/>
    </font>
    <font>
      <sz val="10"/>
      <color rgb="FFC00000"/>
      <name val="Tenorite"/>
    </font>
    <font>
      <b/>
      <sz val="12"/>
      <name val="Tenorite"/>
    </font>
    <font>
      <sz val="12"/>
      <name val="Tenorite"/>
    </font>
    <font>
      <b/>
      <i/>
      <sz val="11"/>
      <name val="Tenorite"/>
    </font>
    <font>
      <b/>
      <sz val="10"/>
      <color rgb="FF182951"/>
      <name val="Tenorite"/>
    </font>
    <font>
      <b/>
      <i/>
      <sz val="10"/>
      <color theme="1"/>
      <name val="Tenorite"/>
    </font>
    <font>
      <b/>
      <sz val="11"/>
      <color rgb="FFFF0000"/>
      <name val="Tenorite"/>
    </font>
    <font>
      <b/>
      <sz val="11"/>
      <color theme="0"/>
      <name val="Tenorite"/>
    </font>
    <font>
      <i/>
      <sz val="10"/>
      <name val="Tenorite"/>
    </font>
    <font>
      <b/>
      <sz val="14"/>
      <color rgb="FF0034A0"/>
      <name val="Tenorite"/>
    </font>
    <font>
      <sz val="10"/>
      <color rgb="FF182951"/>
      <name val="Tenorite"/>
    </font>
    <font>
      <b/>
      <sz val="10"/>
      <color theme="4" tint="-0.499984740745262"/>
      <name val="Tenorite"/>
    </font>
    <font>
      <b/>
      <i/>
      <sz val="16"/>
      <color theme="1"/>
      <name val="Tenorite"/>
    </font>
    <font>
      <sz val="10"/>
      <color rgb="FF000000"/>
      <name val="Tenorite"/>
    </font>
    <font>
      <u/>
      <sz val="11"/>
      <color rgb="FF182951"/>
      <name val="Tenorite"/>
    </font>
    <font>
      <b/>
      <u val="double"/>
      <sz val="10"/>
      <color rgb="FF182951"/>
      <name val="Tenorite"/>
    </font>
    <font>
      <b/>
      <u/>
      <sz val="11"/>
      <color rgb="FF182951"/>
      <name val="Tenorite"/>
    </font>
    <font>
      <b/>
      <i/>
      <sz val="11"/>
      <color rgb="FF0034A0"/>
      <name val="Tenorite"/>
    </font>
    <font>
      <sz val="11"/>
      <color rgb="FF182951"/>
      <name val="Tenorite"/>
    </font>
    <font>
      <sz val="10"/>
      <color rgb="FF0070C0"/>
      <name val="Tenorite"/>
    </font>
    <font>
      <b/>
      <sz val="12"/>
      <color theme="1"/>
      <name val="Tenorite"/>
    </font>
    <font>
      <sz val="12"/>
      <color theme="1"/>
      <name val="Tenorite"/>
    </font>
    <font>
      <b/>
      <sz val="12"/>
      <color rgb="FFFF0000"/>
      <name val="Tenorit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182951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rgb="FFC1C5C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Dot">
        <color rgb="FF182951"/>
      </left>
      <right style="dashDot">
        <color rgb="FF182951"/>
      </right>
      <top style="dashDot">
        <color rgb="FF182951"/>
      </top>
      <bottom style="dashDot">
        <color rgb="FF18295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0034A0"/>
      </left>
      <right/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/>
      <top style="thin">
        <color rgb="FF0034A0"/>
      </top>
      <bottom/>
      <diagonal/>
    </border>
    <border>
      <left/>
      <right style="thin">
        <color rgb="FF0034A0"/>
      </right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 style="thin">
        <color rgb="FF0034A0"/>
      </bottom>
      <diagonal/>
    </border>
    <border>
      <left style="hair">
        <color rgb="FF0034A0"/>
      </left>
      <right style="thin">
        <color rgb="FF0034A0"/>
      </right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/>
      <bottom style="thin">
        <color rgb="FF0034A0"/>
      </bottom>
      <diagonal/>
    </border>
    <border>
      <left style="thin">
        <color rgb="FF0034A0"/>
      </left>
      <right/>
      <top style="hair">
        <color rgb="FF0034A0"/>
      </top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 style="thin">
        <color rgb="FF0034A0"/>
      </bottom>
      <diagonal/>
    </border>
    <border>
      <left style="dashDotDot">
        <color rgb="FFCFAC65"/>
      </left>
      <right/>
      <top style="dashDotDot">
        <color rgb="FFCFAC65"/>
      </top>
      <bottom/>
      <diagonal/>
    </border>
    <border>
      <left/>
      <right/>
      <top style="dashDotDot">
        <color rgb="FFCFAC65"/>
      </top>
      <bottom/>
      <diagonal/>
    </border>
    <border>
      <left/>
      <right style="dashDotDot">
        <color rgb="FFCFAC65"/>
      </right>
      <top style="dashDotDot">
        <color rgb="FFCFAC65"/>
      </top>
      <bottom/>
      <diagonal/>
    </border>
    <border>
      <left style="dashDotDot">
        <color rgb="FFCFAC65"/>
      </left>
      <right/>
      <top/>
      <bottom/>
      <diagonal/>
    </border>
    <border>
      <left/>
      <right style="dashDotDot">
        <color rgb="FFCFAC65"/>
      </right>
      <top/>
      <bottom/>
      <diagonal/>
    </border>
    <border>
      <left style="dashDotDot">
        <color rgb="FFCFAC65"/>
      </left>
      <right/>
      <top/>
      <bottom style="dashDotDot">
        <color rgb="FFCFAC65"/>
      </bottom>
      <diagonal/>
    </border>
    <border>
      <left/>
      <right/>
      <top/>
      <bottom style="dashDotDot">
        <color rgb="FFCFAC65"/>
      </bottom>
      <diagonal/>
    </border>
    <border>
      <left/>
      <right style="dashDotDot">
        <color rgb="FFCFAC65"/>
      </right>
      <top/>
      <bottom style="dashDotDot">
        <color rgb="FFCFAC65"/>
      </bottom>
      <diagonal/>
    </border>
    <border>
      <left/>
      <right style="thin">
        <color rgb="FF0034A0"/>
      </right>
      <top/>
      <bottom/>
      <diagonal/>
    </border>
    <border>
      <left/>
      <right style="dashDot">
        <color rgb="FF182951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7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8" fontId="5" fillId="0" borderId="0"/>
    <xf numFmtId="0" fontId="6" fillId="0" borderId="0"/>
    <xf numFmtId="0" fontId="1" fillId="0" borderId="0"/>
    <xf numFmtId="0" fontId="1" fillId="0" borderId="0"/>
    <xf numFmtId="169" fontId="5" fillId="0" borderId="0"/>
    <xf numFmtId="170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68" fontId="5" fillId="0" borderId="0"/>
    <xf numFmtId="168" fontId="5" fillId="0" borderId="0"/>
    <xf numFmtId="168" fontId="5" fillId="0" borderId="0"/>
    <xf numFmtId="169" fontId="5" fillId="0" borderId="0"/>
    <xf numFmtId="168" fontId="5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3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9" fillId="0" borderId="0"/>
    <xf numFmtId="0" fontId="2" fillId="0" borderId="0"/>
    <xf numFmtId="0" fontId="3" fillId="0" borderId="0"/>
    <xf numFmtId="41" fontId="9" fillId="0" borderId="0" applyFont="0" applyFill="0" applyBorder="0" applyAlignment="0" applyProtection="0"/>
    <xf numFmtId="168" fontId="5" fillId="0" borderId="0"/>
    <xf numFmtId="0" fontId="3" fillId="0" borderId="0"/>
    <xf numFmtId="168" fontId="5" fillId="0" borderId="0"/>
    <xf numFmtId="41" fontId="9" fillId="0" borderId="0" applyFont="0" applyFill="0" applyBorder="0" applyAlignment="0" applyProtection="0"/>
  </cellStyleXfs>
  <cellXfs count="366">
    <xf numFmtId="0" fontId="0" fillId="0" borderId="0" xfId="0"/>
    <xf numFmtId="0" fontId="12" fillId="0" borderId="0" xfId="3" quotePrefix="1" applyFont="1" applyAlignment="1">
      <alignment horizontal="center" vertical="center"/>
    </xf>
    <xf numFmtId="0" fontId="13" fillId="0" borderId="0" xfId="0" applyFont="1"/>
    <xf numFmtId="0" fontId="14" fillId="0" borderId="0" xfId="3" applyFont="1" applyAlignment="1">
      <alignment vertical="center"/>
    </xf>
    <xf numFmtId="0" fontId="15" fillId="5" borderId="4" xfId="1" applyFont="1" applyFill="1" applyBorder="1" applyAlignment="1">
      <alignment horizontal="center" vertical="center"/>
    </xf>
    <xf numFmtId="0" fontId="16" fillId="4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0" xfId="0" applyFont="1"/>
    <xf numFmtId="0" fontId="18" fillId="0" borderId="0" xfId="3" applyFont="1" applyAlignment="1">
      <alignment vertical="center"/>
    </xf>
    <xf numFmtId="0" fontId="16" fillId="4" borderId="27" xfId="3" applyFont="1" applyFill="1" applyBorder="1" applyAlignment="1">
      <alignment horizontal="right" vertical="center"/>
    </xf>
    <xf numFmtId="0" fontId="16" fillId="0" borderId="0" xfId="3" applyFont="1" applyAlignment="1">
      <alignment vertical="center"/>
    </xf>
    <xf numFmtId="0" fontId="10" fillId="0" borderId="0" xfId="0" applyFont="1"/>
    <xf numFmtId="0" fontId="19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/>
    </xf>
    <xf numFmtId="41" fontId="22" fillId="0" borderId="0" xfId="2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1"/>
    </xf>
    <xf numFmtId="41" fontId="18" fillId="0" borderId="0" xfId="2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indent="1"/>
    </xf>
    <xf numFmtId="172" fontId="22" fillId="0" borderId="0" xfId="2" applyNumberFormat="1" applyFont="1" applyFill="1" applyBorder="1" applyAlignment="1">
      <alignment horizontal="right" vertical="center" wrapText="1"/>
    </xf>
    <xf numFmtId="172" fontId="18" fillId="0" borderId="0" xfId="2" applyNumberFormat="1" applyFont="1" applyFill="1" applyBorder="1" applyAlignment="1">
      <alignment horizontal="right" vertical="center" wrapText="1"/>
    </xf>
    <xf numFmtId="168" fontId="18" fillId="0" borderId="2" xfId="6" applyFont="1" applyBorder="1" applyAlignment="1">
      <alignment vertical="center"/>
    </xf>
    <xf numFmtId="168" fontId="18" fillId="0" borderId="0" xfId="6" applyFont="1" applyAlignment="1">
      <alignment vertical="center"/>
    </xf>
    <xf numFmtId="0" fontId="18" fillId="0" borderId="0" xfId="4" applyFont="1"/>
    <xf numFmtId="0" fontId="12" fillId="0" borderId="0" xfId="3" applyFont="1" applyAlignment="1">
      <alignment vertical="center"/>
    </xf>
    <xf numFmtId="0" fontId="13" fillId="0" borderId="0" xfId="4" applyFont="1" applyAlignment="1">
      <alignment vertical="center"/>
    </xf>
    <xf numFmtId="0" fontId="13" fillId="2" borderId="0" xfId="4" applyFont="1" applyFill="1" applyAlignment="1">
      <alignment vertical="center"/>
    </xf>
    <xf numFmtId="0" fontId="23" fillId="2" borderId="0" xfId="4" applyFont="1" applyFill="1"/>
    <xf numFmtId="0" fontId="14" fillId="0" borderId="0" xfId="0" applyFont="1" applyAlignment="1">
      <alignment vertical="center" wrapText="1"/>
    </xf>
    <xf numFmtId="0" fontId="13" fillId="2" borderId="0" xfId="4" applyFont="1" applyFill="1"/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 indent="2"/>
    </xf>
    <xf numFmtId="0" fontId="13" fillId="0" borderId="0" xfId="4" applyFont="1"/>
    <xf numFmtId="0" fontId="10" fillId="0" borderId="0" xfId="4" applyFont="1" applyAlignment="1">
      <alignment vertical="center"/>
    </xf>
    <xf numFmtId="0" fontId="10" fillId="2" borderId="0" xfId="4" applyFont="1" applyFill="1" applyAlignment="1">
      <alignment vertical="center"/>
    </xf>
    <xf numFmtId="0" fontId="10" fillId="2" borderId="0" xfId="4" applyFont="1" applyFill="1"/>
    <xf numFmtId="2" fontId="12" fillId="0" borderId="0" xfId="3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4" borderId="0" xfId="3" applyFont="1" applyFill="1" applyAlignment="1">
      <alignment vertical="center"/>
    </xf>
    <xf numFmtId="0" fontId="24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14" fillId="2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0" fillId="0" borderId="0" xfId="0" applyFont="1" applyAlignment="1">
      <alignment wrapText="1"/>
    </xf>
    <xf numFmtId="0" fontId="22" fillId="2" borderId="0" xfId="3" applyFont="1" applyFill="1" applyAlignment="1">
      <alignment horizontal="left" vertical="center"/>
    </xf>
    <xf numFmtId="41" fontId="21" fillId="2" borderId="0" xfId="28" applyFont="1" applyFill="1" applyBorder="1" applyAlignment="1">
      <alignment horizontal="right" vertical="center" wrapText="1"/>
    </xf>
    <xf numFmtId="41" fontId="10" fillId="2" borderId="0" xfId="28" applyFont="1" applyFill="1" applyBorder="1" applyAlignment="1">
      <alignment horizontal="right" vertical="center" wrapText="1"/>
    </xf>
    <xf numFmtId="41" fontId="21" fillId="0" borderId="0" xfId="28" applyFont="1" applyFill="1" applyBorder="1" applyAlignment="1">
      <alignment vertical="center" wrapText="1"/>
    </xf>
    <xf numFmtId="41" fontId="10" fillId="0" borderId="0" xfId="28" applyFont="1" applyFill="1" applyBorder="1" applyAlignment="1">
      <alignment vertical="center" wrapText="1"/>
    </xf>
    <xf numFmtId="172" fontId="21" fillId="0" borderId="0" xfId="28" applyNumberFormat="1" applyFont="1" applyFill="1" applyBorder="1" applyAlignment="1">
      <alignment wrapText="1"/>
    </xf>
    <xf numFmtId="172" fontId="10" fillId="0" borderId="0" xfId="28" applyNumberFormat="1" applyFont="1" applyFill="1" applyBorder="1" applyAlignment="1">
      <alignment wrapText="1"/>
    </xf>
    <xf numFmtId="0" fontId="22" fillId="2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72" fontId="21" fillId="2" borderId="0" xfId="28" applyNumberFormat="1" applyFont="1" applyFill="1" applyBorder="1" applyAlignment="1">
      <alignment horizontal="right" wrapText="1"/>
    </xf>
    <xf numFmtId="172" fontId="10" fillId="2" borderId="0" xfId="28" applyNumberFormat="1" applyFont="1" applyFill="1" applyBorder="1" applyAlignment="1">
      <alignment horizontal="right" wrapText="1"/>
    </xf>
    <xf numFmtId="172" fontId="13" fillId="0" borderId="0" xfId="0" applyNumberFormat="1" applyFont="1" applyAlignment="1">
      <alignment vertical="center"/>
    </xf>
    <xf numFmtId="172" fontId="13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2" fontId="12" fillId="2" borderId="0" xfId="3" applyNumberFormat="1" applyFont="1" applyFill="1" applyAlignment="1">
      <alignment vertical="center"/>
    </xf>
    <xf numFmtId="2" fontId="12" fillId="0" borderId="0" xfId="3" applyNumberFormat="1" applyFont="1" applyAlignment="1">
      <alignment vertical="center"/>
    </xf>
    <xf numFmtId="0" fontId="17" fillId="2" borderId="0" xfId="0" applyFont="1" applyFill="1"/>
    <xf numFmtId="41" fontId="17" fillId="2" borderId="0" xfId="28" applyFont="1" applyFill="1" applyBorder="1" applyAlignment="1">
      <alignment vertical="center" wrapText="1"/>
    </xf>
    <xf numFmtId="0" fontId="22" fillId="0" borderId="0" xfId="3" quotePrefix="1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21" fillId="2" borderId="0" xfId="0" applyFont="1" applyFill="1"/>
    <xf numFmtId="41" fontId="10" fillId="2" borderId="0" xfId="28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5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 indent="2"/>
    </xf>
    <xf numFmtId="0" fontId="21" fillId="0" borderId="0" xfId="0" applyFont="1" applyAlignment="1">
      <alignment vertical="center" wrapText="1"/>
    </xf>
    <xf numFmtId="0" fontId="16" fillId="4" borderId="0" xfId="3" applyFont="1" applyFill="1" applyAlignment="1">
      <alignment horizontal="right" vertical="center"/>
    </xf>
    <xf numFmtId="0" fontId="12" fillId="2" borderId="0" xfId="3" applyFont="1" applyFill="1" applyAlignment="1">
      <alignment vertical="center"/>
    </xf>
    <xf numFmtId="3" fontId="19" fillId="2" borderId="0" xfId="3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1" fontId="12" fillId="2" borderId="0" xfId="28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4" fillId="0" borderId="0" xfId="0" applyFont="1"/>
    <xf numFmtId="3" fontId="24" fillId="2" borderId="0" xfId="3" applyNumberFormat="1" applyFont="1" applyFill="1" applyAlignment="1">
      <alignment vertical="center"/>
    </xf>
    <xf numFmtId="0" fontId="18" fillId="2" borderId="0" xfId="3" applyFont="1" applyFill="1" applyAlignment="1">
      <alignment horizontal="left" vertical="center"/>
    </xf>
    <xf numFmtId="0" fontId="10" fillId="2" borderId="0" xfId="0" applyFont="1" applyFill="1" applyAlignment="1">
      <alignment wrapText="1"/>
    </xf>
    <xf numFmtId="0" fontId="21" fillId="2" borderId="0" xfId="0" applyFont="1" applyFill="1" applyAlignment="1">
      <alignment horizontal="left" indent="2"/>
    </xf>
    <xf numFmtId="0" fontId="21" fillId="2" borderId="0" xfId="0" applyFont="1" applyFill="1" applyAlignment="1">
      <alignment horizontal="left"/>
    </xf>
    <xf numFmtId="0" fontId="18" fillId="0" borderId="2" xfId="3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22" fillId="0" borderId="0" xfId="0" quotePrefix="1" applyFont="1" applyAlignment="1">
      <alignment vertical="center"/>
    </xf>
    <xf numFmtId="0" fontId="12" fillId="0" borderId="0" xfId="3" applyFont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2" fillId="0" borderId="0" xfId="0" applyFont="1" applyAlignment="1">
      <alignment horizontal="left"/>
    </xf>
    <xf numFmtId="164" fontId="22" fillId="0" borderId="0" xfId="2" applyFont="1" applyFill="1" applyBorder="1"/>
    <xf numFmtId="164" fontId="18" fillId="0" borderId="0" xfId="2" applyFont="1" applyFill="1" applyBorder="1"/>
    <xf numFmtId="0" fontId="18" fillId="0" borderId="0" xfId="3" applyFont="1" applyAlignment="1">
      <alignment horizontal="right" vertical="center"/>
    </xf>
    <xf numFmtId="164" fontId="18" fillId="0" borderId="0" xfId="2" applyFont="1" applyBorder="1"/>
    <xf numFmtId="0" fontId="10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4" fontId="10" fillId="0" borderId="0" xfId="2" applyFont="1" applyFill="1"/>
    <xf numFmtId="164" fontId="10" fillId="0" borderId="0" xfId="2" applyFont="1"/>
    <xf numFmtId="164" fontId="10" fillId="0" borderId="0" xfId="2" applyFont="1" applyFill="1" applyBorder="1"/>
    <xf numFmtId="0" fontId="18" fillId="0" borderId="2" xfId="4" applyFont="1" applyBorder="1"/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22" fillId="0" borderId="0" xfId="0" applyFont="1"/>
    <xf numFmtId="167" fontId="22" fillId="0" borderId="0" xfId="2" applyNumberFormat="1" applyFont="1" applyFill="1" applyBorder="1" applyAlignment="1">
      <alignment horizontal="right"/>
    </xf>
    <xf numFmtId="0" fontId="18" fillId="0" borderId="0" xfId="0" quotePrefix="1" applyFont="1" applyAlignment="1">
      <alignment horizontal="left"/>
    </xf>
    <xf numFmtId="167" fontId="18" fillId="0" borderId="0" xfId="2" applyNumberFormat="1" applyFont="1" applyFill="1" applyBorder="1" applyAlignment="1">
      <alignment horizontal="right"/>
    </xf>
    <xf numFmtId="167" fontId="10" fillId="0" borderId="0" xfId="2" applyNumberFormat="1" applyFont="1" applyFill="1" applyAlignment="1">
      <alignment horizontal="right"/>
    </xf>
    <xf numFmtId="0" fontId="12" fillId="0" borderId="0" xfId="0" applyFont="1"/>
    <xf numFmtId="0" fontId="22" fillId="0" borderId="0" xfId="3" quotePrefix="1" applyFont="1" applyAlignment="1">
      <alignment vertical="center"/>
    </xf>
    <xf numFmtId="0" fontId="28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164" fontId="21" fillId="0" borderId="0" xfId="2" applyFont="1" applyFill="1" applyAlignment="1">
      <alignment vertical="center"/>
    </xf>
    <xf numFmtId="164" fontId="10" fillId="0" borderId="0" xfId="2" applyFont="1" applyFill="1" applyAlignment="1">
      <alignment vertical="center"/>
    </xf>
    <xf numFmtId="0" fontId="18" fillId="0" borderId="2" xfId="3" applyFont="1" applyBorder="1" applyAlignment="1">
      <alignment horizontal="left" vertical="center"/>
    </xf>
    <xf numFmtId="167" fontId="22" fillId="0" borderId="0" xfId="2" applyNumberFormat="1" applyFont="1" applyFill="1" applyAlignment="1">
      <alignment horizontal="right" vertical="center"/>
    </xf>
    <xf numFmtId="167" fontId="18" fillId="0" borderId="0" xfId="2" applyNumberFormat="1" applyFont="1" applyFill="1" applyAlignment="1">
      <alignment horizontal="right" vertical="center"/>
    </xf>
    <xf numFmtId="3" fontId="14" fillId="0" borderId="0" xfId="3" applyNumberFormat="1" applyFont="1" applyAlignment="1">
      <alignment vertical="center"/>
    </xf>
    <xf numFmtId="0" fontId="29" fillId="0" borderId="0" xfId="3" applyFont="1" applyAlignment="1">
      <alignment vertical="center"/>
    </xf>
    <xf numFmtId="0" fontId="18" fillId="0" borderId="0" xfId="3" applyFont="1" applyAlignment="1">
      <alignment horizontal="left" vertical="center" indent="1"/>
    </xf>
    <xf numFmtId="0" fontId="18" fillId="0" borderId="0" xfId="3" quotePrefix="1" applyFont="1" applyAlignment="1">
      <alignment horizontal="left" vertical="center" indent="1"/>
    </xf>
    <xf numFmtId="0" fontId="18" fillId="0" borderId="0" xfId="3" applyFont="1" applyAlignment="1">
      <alignment horizontal="center" vertical="center"/>
    </xf>
    <xf numFmtId="3" fontId="10" fillId="0" borderId="0" xfId="0" applyNumberFormat="1" applyFont="1"/>
    <xf numFmtId="0" fontId="22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166" fontId="1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164" fontId="22" fillId="0" borderId="0" xfId="2" applyFont="1" applyAlignment="1">
      <alignment horizontal="right" vertical="center"/>
    </xf>
    <xf numFmtId="164" fontId="18" fillId="0" borderId="0" xfId="2" applyFont="1" applyAlignment="1">
      <alignment horizontal="right" vertical="center"/>
    </xf>
    <xf numFmtId="0" fontId="22" fillId="0" borderId="0" xfId="3" applyFont="1" applyAlignment="1">
      <alignment horizontal="left" vertical="center" indent="2"/>
    </xf>
    <xf numFmtId="164" fontId="10" fillId="0" borderId="0" xfId="2" applyFont="1" applyFill="1" applyAlignment="1">
      <alignment horizontal="right"/>
    </xf>
    <xf numFmtId="164" fontId="10" fillId="0" borderId="0" xfId="2" applyFont="1" applyAlignment="1">
      <alignment horizontal="right" vertical="center"/>
    </xf>
    <xf numFmtId="167" fontId="22" fillId="0" borderId="0" xfId="2" applyNumberFormat="1" applyFont="1" applyAlignment="1">
      <alignment horizontal="right" vertical="center"/>
    </xf>
    <xf numFmtId="167" fontId="18" fillId="0" borderId="0" xfId="2" applyNumberFormat="1" applyFont="1" applyAlignment="1">
      <alignment horizontal="right" vertical="center"/>
    </xf>
    <xf numFmtId="172" fontId="18" fillId="0" borderId="2" xfId="2" applyNumberFormat="1" applyFont="1" applyFill="1" applyBorder="1" applyAlignment="1">
      <alignment horizontal="right" vertical="center" wrapText="1"/>
    </xf>
    <xf numFmtId="0" fontId="22" fillId="0" borderId="0" xfId="3" applyFont="1" applyAlignment="1">
      <alignment horizontal="centerContinuous" vertical="center"/>
    </xf>
    <xf numFmtId="0" fontId="18" fillId="0" borderId="0" xfId="3" applyFont="1" applyAlignment="1">
      <alignment horizontal="centerContinuous" vertical="center"/>
    </xf>
    <xf numFmtId="0" fontId="18" fillId="0" borderId="2" xfId="3" quotePrefix="1" applyFont="1" applyBorder="1" applyAlignment="1">
      <alignment horizontal="left" vertical="center"/>
    </xf>
    <xf numFmtId="0" fontId="10" fillId="0" borderId="2" xfId="0" applyFont="1" applyBorder="1"/>
    <xf numFmtId="3" fontId="18" fillId="0" borderId="0" xfId="3" applyNumberFormat="1" applyFont="1" applyAlignment="1">
      <alignment vertical="center"/>
    </xf>
    <xf numFmtId="164" fontId="22" fillId="0" borderId="0" xfId="2" applyFont="1" applyFill="1" applyBorder="1" applyAlignment="1">
      <alignment horizontal="right" vertical="center"/>
    </xf>
    <xf numFmtId="164" fontId="18" fillId="0" borderId="0" xfId="2" applyFont="1" applyFill="1" applyBorder="1" applyAlignment="1">
      <alignment horizontal="right" vertical="center"/>
    </xf>
    <xf numFmtId="164" fontId="10" fillId="0" borderId="0" xfId="2" applyFont="1" applyFill="1" applyBorder="1" applyAlignment="1">
      <alignment horizontal="right"/>
    </xf>
    <xf numFmtId="164" fontId="10" fillId="0" borderId="0" xfId="2" applyFont="1" applyFill="1" applyBorder="1" applyAlignment="1">
      <alignment horizontal="right" vertical="center"/>
    </xf>
    <xf numFmtId="167" fontId="22" fillId="0" borderId="0" xfId="2" applyNumberFormat="1" applyFont="1" applyFill="1" applyBorder="1" applyAlignment="1">
      <alignment horizontal="right" vertical="center"/>
    </xf>
    <xf numFmtId="167" fontId="18" fillId="0" borderId="0" xfId="2" applyNumberFormat="1" applyFont="1" applyFill="1" applyBorder="1" applyAlignment="1">
      <alignment horizontal="right" vertical="center"/>
    </xf>
    <xf numFmtId="41" fontId="18" fillId="0" borderId="2" xfId="2" applyNumberFormat="1" applyFont="1" applyFill="1" applyBorder="1" applyAlignment="1">
      <alignment horizontal="right" vertical="center" wrapText="1"/>
    </xf>
    <xf numFmtId="3" fontId="12" fillId="0" borderId="0" xfId="0" applyNumberFormat="1" applyFont="1"/>
    <xf numFmtId="0" fontId="21" fillId="0" borderId="0" xfId="0" applyFont="1" applyAlignment="1">
      <alignment horizontal="left" vertical="center"/>
    </xf>
    <xf numFmtId="165" fontId="18" fillId="0" borderId="0" xfId="3" applyNumberFormat="1" applyFont="1" applyAlignment="1">
      <alignment horizontal="right" vertical="center"/>
    </xf>
    <xf numFmtId="3" fontId="12" fillId="0" borderId="0" xfId="3" applyNumberFormat="1" applyFont="1" applyAlignment="1">
      <alignment vertical="center"/>
    </xf>
    <xf numFmtId="3" fontId="29" fillId="0" borderId="0" xfId="3" applyNumberFormat="1" applyFont="1" applyAlignment="1">
      <alignment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horizontal="centerContinuous" vertical="center"/>
    </xf>
    <xf numFmtId="0" fontId="16" fillId="0" borderId="0" xfId="3" applyFont="1" applyAlignment="1">
      <alignment horizontal="left" vertical="center"/>
    </xf>
    <xf numFmtId="0" fontId="23" fillId="0" borderId="0" xfId="3" applyFont="1" applyAlignment="1">
      <alignment vertical="center"/>
    </xf>
    <xf numFmtId="0" fontId="14" fillId="0" borderId="2" xfId="3" applyFont="1" applyBorder="1" applyAlignment="1">
      <alignment vertical="center"/>
    </xf>
    <xf numFmtId="0" fontId="23" fillId="0" borderId="0" xfId="0" applyFont="1"/>
    <xf numFmtId="0" fontId="32" fillId="0" borderId="0" xfId="3" applyFont="1" applyAlignment="1">
      <alignment horizontal="centerContinuous" vertical="center"/>
    </xf>
    <xf numFmtId="164" fontId="10" fillId="0" borderId="2" xfId="2" applyFont="1" applyBorder="1" applyAlignment="1">
      <alignment vertical="center"/>
    </xf>
    <xf numFmtId="164" fontId="10" fillId="0" borderId="2" xfId="2" applyFont="1" applyFill="1" applyBorder="1" applyAlignment="1">
      <alignment vertical="center"/>
    </xf>
    <xf numFmtId="0" fontId="12" fillId="0" borderId="0" xfId="3" quotePrefix="1" applyFont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4" fillId="0" borderId="1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14" fillId="0" borderId="2" xfId="3" quotePrefix="1" applyFont="1" applyBorder="1" applyAlignment="1">
      <alignment horizontal="left" vertical="center"/>
    </xf>
    <xf numFmtId="0" fontId="13" fillId="0" borderId="2" xfId="0" applyFont="1" applyBorder="1"/>
    <xf numFmtId="0" fontId="16" fillId="4" borderId="6" xfId="3" applyFont="1" applyFill="1" applyBorder="1" applyAlignment="1">
      <alignment horizontal="left" vertical="center" wrapText="1"/>
    </xf>
    <xf numFmtId="0" fontId="16" fillId="4" borderId="6" xfId="3" applyFont="1" applyFill="1" applyBorder="1" applyAlignment="1">
      <alignment horizontal="right" vertical="center" wrapText="1"/>
    </xf>
    <xf numFmtId="0" fontId="22" fillId="0" borderId="0" xfId="3" applyFont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7" fontId="14" fillId="0" borderId="0" xfId="3" applyNumberFormat="1" applyFont="1" applyAlignment="1">
      <alignment vertical="center"/>
    </xf>
    <xf numFmtId="3" fontId="22" fillId="0" borderId="0" xfId="3" applyNumberFormat="1" applyFont="1" applyAlignment="1">
      <alignment vertical="center"/>
    </xf>
    <xf numFmtId="0" fontId="18" fillId="0" borderId="0" xfId="3" quotePrefix="1" applyFont="1" applyAlignment="1">
      <alignment horizontal="left" vertical="center"/>
    </xf>
    <xf numFmtId="0" fontId="18" fillId="0" borderId="0" xfId="3" applyFont="1" applyAlignment="1">
      <alignment horizontal="left" vertical="center" indent="2"/>
    </xf>
    <xf numFmtId="0" fontId="14" fillId="0" borderId="0" xfId="3" applyFont="1" applyAlignment="1">
      <alignment horizontal="left" vertical="center"/>
    </xf>
    <xf numFmtId="3" fontId="18" fillId="0" borderId="0" xfId="3" applyNumberFormat="1" applyFont="1" applyAlignment="1">
      <alignment horizontal="right" vertical="center"/>
    </xf>
    <xf numFmtId="165" fontId="18" fillId="0" borderId="1" xfId="3" applyNumberFormat="1" applyFont="1" applyBorder="1" applyAlignment="1">
      <alignment horizontal="right" vertical="center"/>
    </xf>
    <xf numFmtId="0" fontId="16" fillId="4" borderId="0" xfId="3" applyFont="1" applyFill="1" applyAlignment="1">
      <alignment vertical="center" wrapText="1"/>
    </xf>
    <xf numFmtId="0" fontId="16" fillId="4" borderId="0" xfId="3" applyFont="1" applyFill="1" applyAlignment="1">
      <alignment horizontal="right" vertical="center" wrapText="1"/>
    </xf>
    <xf numFmtId="0" fontId="16" fillId="0" borderId="0" xfId="3" applyFont="1" applyAlignment="1">
      <alignment horizontal="right" vertical="center" wrapText="1"/>
    </xf>
    <xf numFmtId="0" fontId="16" fillId="0" borderId="0" xfId="3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wrapText="1"/>
    </xf>
    <xf numFmtId="165" fontId="18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164" fontId="17" fillId="0" borderId="0" xfId="2" applyFont="1" applyFill="1" applyAlignment="1">
      <alignment horizontal="right" vertical="center"/>
    </xf>
    <xf numFmtId="164" fontId="12" fillId="0" borderId="0" xfId="2" applyFont="1" applyFill="1" applyBorder="1" applyAlignment="1">
      <alignment horizontal="left" vertical="center" indent="1"/>
    </xf>
    <xf numFmtId="164" fontId="12" fillId="0" borderId="0" xfId="2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4" borderId="0" xfId="3" applyFont="1" applyFill="1" applyAlignment="1">
      <alignment horizontal="left" vertical="center" wrapText="1"/>
    </xf>
    <xf numFmtId="172" fontId="13" fillId="0" borderId="0" xfId="0" applyNumberFormat="1" applyFont="1" applyAlignment="1">
      <alignment horizontal="left" vertical="center" indent="1"/>
    </xf>
    <xf numFmtId="172" fontId="10" fillId="0" borderId="0" xfId="0" applyNumberFormat="1" applyFont="1" applyAlignment="1">
      <alignment horizontal="left" vertical="center" indent="3"/>
    </xf>
    <xf numFmtId="172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horizontal="left" vertical="center" indent="1"/>
    </xf>
    <xf numFmtId="0" fontId="28" fillId="0" borderId="0" xfId="0" applyFont="1"/>
    <xf numFmtId="0" fontId="19" fillId="0" borderId="0" xfId="3" applyFont="1" applyAlignment="1">
      <alignment horizontal="right" vertical="center"/>
    </xf>
    <xf numFmtId="165" fontId="19" fillId="0" borderId="0" xfId="3" applyNumberFormat="1" applyFont="1" applyAlignment="1">
      <alignment horizontal="right" vertical="center"/>
    </xf>
    <xf numFmtId="41" fontId="10" fillId="0" borderId="0" xfId="0" applyNumberFormat="1" applyFont="1"/>
    <xf numFmtId="0" fontId="3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3" applyNumberFormat="1" applyFont="1" applyAlignment="1">
      <alignment horizontal="right" vertical="center"/>
    </xf>
    <xf numFmtId="0" fontId="19" fillId="0" borderId="0" xfId="0" applyFont="1"/>
    <xf numFmtId="0" fontId="24" fillId="0" borderId="0" xfId="0" applyFont="1"/>
    <xf numFmtId="0" fontId="14" fillId="0" borderId="0" xfId="3" applyFont="1" applyAlignment="1">
      <alignment horizontal="right" vertical="center"/>
    </xf>
    <xf numFmtId="3" fontId="14" fillId="0" borderId="0" xfId="3" applyNumberFormat="1" applyFont="1" applyAlignment="1">
      <alignment horizontal="right" vertical="center"/>
    </xf>
    <xf numFmtId="165" fontId="14" fillId="0" borderId="0" xfId="3" applyNumberFormat="1" applyFont="1" applyAlignment="1">
      <alignment horizontal="right" vertical="center"/>
    </xf>
    <xf numFmtId="1" fontId="16" fillId="4" borderId="0" xfId="3" applyNumberFormat="1" applyFont="1" applyFill="1" applyAlignment="1">
      <alignment horizontal="left" vertical="center" wrapText="1"/>
    </xf>
    <xf numFmtId="1" fontId="16" fillId="4" borderId="0" xfId="3" applyNumberFormat="1" applyFont="1" applyFill="1" applyAlignment="1">
      <alignment horizontal="right" vertical="center"/>
    </xf>
    <xf numFmtId="0" fontId="34" fillId="0" borderId="0" xfId="0" applyFont="1" applyAlignment="1">
      <alignment horizontal="centerContinuous"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 indent="2"/>
    </xf>
    <xf numFmtId="0" fontId="13" fillId="0" borderId="2" xfId="0" applyFont="1" applyBorder="1" applyAlignment="1">
      <alignment vertical="center"/>
    </xf>
    <xf numFmtId="165" fontId="22" fillId="0" borderId="0" xfId="2" applyNumberFormat="1" applyFont="1" applyFill="1" applyAlignment="1">
      <alignment horizontal="right" vertical="center"/>
    </xf>
    <xf numFmtId="0" fontId="12" fillId="0" borderId="0" xfId="3" applyFont="1" applyAlignment="1">
      <alignment horizontal="centerContinuous" vertical="center"/>
    </xf>
    <xf numFmtId="1" fontId="16" fillId="0" borderId="0" xfId="3" applyNumberFormat="1" applyFont="1" applyAlignment="1">
      <alignment horizontal="right" vertical="center"/>
    </xf>
    <xf numFmtId="0" fontId="22" fillId="0" borderId="0" xfId="3" applyFont="1" applyAlignment="1">
      <alignment horizontal="left" vertical="center" indent="1"/>
    </xf>
    <xf numFmtId="0" fontId="18" fillId="0" borderId="0" xfId="3" applyFont="1" applyAlignment="1">
      <alignment horizontal="left" vertical="center" indent="3"/>
    </xf>
    <xf numFmtId="0" fontId="24" fillId="0" borderId="0" xfId="3" applyFont="1" applyAlignment="1">
      <alignment horizontal="right" vertical="center"/>
    </xf>
    <xf numFmtId="1" fontId="36" fillId="0" borderId="0" xfId="3" applyNumberFormat="1" applyFont="1" applyAlignment="1">
      <alignment vertical="center" wrapText="1"/>
    </xf>
    <xf numFmtId="1" fontId="35" fillId="0" borderId="0" xfId="3" applyNumberFormat="1" applyFont="1" applyAlignment="1">
      <alignment horizontal="center" vertical="center"/>
    </xf>
    <xf numFmtId="1" fontId="22" fillId="0" borderId="0" xfId="3" applyNumberFormat="1" applyFont="1" applyAlignment="1">
      <alignment horizontal="left" vertical="center" wrapText="1"/>
    </xf>
    <xf numFmtId="1" fontId="22" fillId="0" borderId="0" xfId="3" applyNumberFormat="1" applyFont="1" applyAlignment="1">
      <alignment horizontal="left" vertical="center"/>
    </xf>
    <xf numFmtId="1" fontId="37" fillId="0" borderId="0" xfId="3" applyNumberFormat="1" applyFont="1" applyAlignment="1">
      <alignment horizontal="left" vertical="center" indent="1"/>
    </xf>
    <xf numFmtId="1" fontId="14" fillId="0" borderId="0" xfId="3" applyNumberFormat="1" applyFont="1" applyAlignment="1">
      <alignment horizontal="left" vertical="center"/>
    </xf>
    <xf numFmtId="41" fontId="14" fillId="0" borderId="0" xfId="2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9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0" fillId="0" borderId="17" xfId="4" applyFont="1" applyBorder="1" applyAlignment="1">
      <alignment vertical="center"/>
    </xf>
    <xf numFmtId="0" fontId="10" fillId="0" borderId="18" xfId="4" applyFont="1" applyBorder="1" applyAlignment="1">
      <alignment vertical="center"/>
    </xf>
    <xf numFmtId="0" fontId="10" fillId="0" borderId="19" xfId="4" applyFont="1" applyBorder="1" applyAlignment="1">
      <alignment vertical="center"/>
    </xf>
    <xf numFmtId="0" fontId="10" fillId="0" borderId="20" xfId="4" applyFont="1" applyBorder="1" applyAlignment="1">
      <alignment vertical="center"/>
    </xf>
    <xf numFmtId="0" fontId="34" fillId="0" borderId="21" xfId="4" applyFont="1" applyBorder="1" applyAlignment="1">
      <alignment vertical="center"/>
    </xf>
    <xf numFmtId="0" fontId="34" fillId="0" borderId="21" xfId="4" applyFont="1" applyBorder="1" applyAlignment="1">
      <alignment horizontal="center" vertical="center"/>
    </xf>
    <xf numFmtId="0" fontId="10" fillId="0" borderId="21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42" fillId="0" borderId="0" xfId="0" applyFont="1" applyAlignment="1">
      <alignment vertical="center"/>
    </xf>
    <xf numFmtId="0" fontId="18" fillId="0" borderId="0" xfId="4" applyFont="1" applyAlignment="1">
      <alignment vertical="center"/>
    </xf>
    <xf numFmtId="0" fontId="10" fillId="0" borderId="22" xfId="4" applyFont="1" applyBorder="1" applyAlignment="1">
      <alignment vertical="center"/>
    </xf>
    <xf numFmtId="0" fontId="10" fillId="0" borderId="23" xfId="4" applyFont="1" applyBorder="1" applyAlignment="1">
      <alignment vertical="center"/>
    </xf>
    <xf numFmtId="0" fontId="10" fillId="0" borderId="24" xfId="4" applyFont="1" applyBorder="1" applyAlignment="1">
      <alignment vertical="center"/>
    </xf>
    <xf numFmtId="0" fontId="44" fillId="5" borderId="4" xfId="1" applyFont="1" applyFill="1" applyBorder="1" applyAlignment="1">
      <alignment horizontal="center" vertical="center"/>
    </xf>
    <xf numFmtId="0" fontId="45" fillId="0" borderId="9" xfId="1" applyFont="1" applyBorder="1" applyAlignment="1">
      <alignment horizontal="left" vertical="center"/>
    </xf>
    <xf numFmtId="0" fontId="45" fillId="0" borderId="8" xfId="1" applyFont="1" applyBorder="1" applyAlignment="1">
      <alignment horizontal="centerContinuous" vertical="center"/>
    </xf>
    <xf numFmtId="0" fontId="46" fillId="6" borderId="7" xfId="4" applyFont="1" applyFill="1" applyBorder="1" applyAlignment="1">
      <alignment horizontal="left" vertical="center"/>
    </xf>
    <xf numFmtId="0" fontId="46" fillId="6" borderId="10" xfId="4" applyFont="1" applyFill="1" applyBorder="1" applyAlignment="1">
      <alignment horizontal="centerContinuous" vertical="center" wrapText="1"/>
    </xf>
    <xf numFmtId="0" fontId="43" fillId="2" borderId="15" xfId="1" applyFont="1" applyFill="1" applyBorder="1" applyAlignment="1">
      <alignment horizontal="left" vertical="center" wrapText="1" indent="1"/>
    </xf>
    <xf numFmtId="0" fontId="47" fillId="2" borderId="8" xfId="0" applyFont="1" applyFill="1" applyBorder="1" applyAlignment="1">
      <alignment vertical="center" wrapText="1"/>
    </xf>
    <xf numFmtId="0" fontId="47" fillId="2" borderId="11" xfId="0" applyFont="1" applyFill="1" applyBorder="1" applyAlignment="1">
      <alignment vertical="center" wrapText="1"/>
    </xf>
    <xf numFmtId="0" fontId="47" fillId="2" borderId="14" xfId="0" applyFont="1" applyFill="1" applyBorder="1" applyAlignment="1">
      <alignment vertical="center" wrapText="1"/>
    </xf>
    <xf numFmtId="0" fontId="47" fillId="2" borderId="25" xfId="0" applyFont="1" applyFill="1" applyBorder="1" applyAlignment="1">
      <alignment vertical="center" wrapText="1"/>
    </xf>
    <xf numFmtId="0" fontId="43" fillId="2" borderId="16" xfId="1" applyFont="1" applyFill="1" applyBorder="1" applyAlignment="1">
      <alignment horizontal="left" vertical="center" wrapText="1" indent="1"/>
    </xf>
    <xf numFmtId="0" fontId="47" fillId="2" borderId="12" xfId="0" applyFont="1" applyFill="1" applyBorder="1" applyAlignment="1">
      <alignment vertical="center" wrapText="1"/>
    </xf>
    <xf numFmtId="0" fontId="46" fillId="6" borderId="13" xfId="4" applyFont="1" applyFill="1" applyBorder="1" applyAlignment="1">
      <alignment vertical="center" wrapText="1"/>
    </xf>
    <xf numFmtId="3" fontId="18" fillId="0" borderId="0" xfId="28" applyNumberFormat="1" applyFont="1" applyFill="1" applyAlignment="1">
      <alignment horizontal="right"/>
    </xf>
    <xf numFmtId="0" fontId="47" fillId="0" borderId="11" xfId="0" applyFont="1" applyBorder="1" applyAlignment="1">
      <alignment vertical="center" wrapText="1"/>
    </xf>
    <xf numFmtId="0" fontId="47" fillId="0" borderId="12" xfId="0" applyFont="1" applyBorder="1" applyAlignment="1">
      <alignment vertical="center" wrapText="1"/>
    </xf>
    <xf numFmtId="164" fontId="22" fillId="0" borderId="0" xfId="2" applyFont="1" applyAlignment="1">
      <alignment vertical="center"/>
    </xf>
    <xf numFmtId="0" fontId="48" fillId="0" borderId="0" xfId="3" applyFont="1" applyAlignment="1">
      <alignment horizontal="right" vertical="center"/>
    </xf>
    <xf numFmtId="0" fontId="48" fillId="0" borderId="0" xfId="3" applyFont="1" applyAlignment="1">
      <alignment vertical="center"/>
    </xf>
    <xf numFmtId="41" fontId="22" fillId="2" borderId="0" xfId="28" applyFont="1" applyFill="1" applyBorder="1" applyAlignment="1">
      <alignment horizontal="right" vertical="center" wrapText="1"/>
    </xf>
    <xf numFmtId="41" fontId="22" fillId="0" borderId="0" xfId="28" applyFont="1" applyFill="1" applyBorder="1" applyAlignment="1">
      <alignment vertical="center" wrapText="1"/>
    </xf>
    <xf numFmtId="0" fontId="14" fillId="0" borderId="0" xfId="4" applyFont="1" applyAlignment="1">
      <alignment vertical="center"/>
    </xf>
    <xf numFmtId="41" fontId="18" fillId="2" borderId="0" xfId="28" applyFont="1" applyFill="1" applyBorder="1" applyAlignment="1">
      <alignment horizontal="right" vertical="center" wrapText="1"/>
    </xf>
    <xf numFmtId="41" fontId="18" fillId="0" borderId="0" xfId="28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172" fontId="22" fillId="0" borderId="0" xfId="28" applyNumberFormat="1" applyFont="1" applyFill="1" applyBorder="1" applyAlignment="1">
      <alignment wrapText="1"/>
    </xf>
    <xf numFmtId="41" fontId="18" fillId="2" borderId="0" xfId="28" applyFont="1" applyFill="1"/>
    <xf numFmtId="172" fontId="18" fillId="0" borderId="0" xfId="28" applyNumberFormat="1" applyFont="1" applyFill="1" applyBorder="1" applyAlignment="1">
      <alignment wrapText="1"/>
    </xf>
    <xf numFmtId="172" fontId="22" fillId="2" borderId="0" xfId="28" applyNumberFormat="1" applyFont="1" applyFill="1" applyBorder="1" applyAlignment="1">
      <alignment horizontal="right" wrapText="1"/>
    </xf>
    <xf numFmtId="172" fontId="18" fillId="2" borderId="0" xfId="28" applyNumberFormat="1" applyFont="1" applyFill="1" applyBorder="1" applyAlignment="1">
      <alignment horizontal="right" wrapText="1"/>
    </xf>
    <xf numFmtId="172" fontId="14" fillId="0" borderId="0" xfId="0" applyNumberFormat="1" applyFont="1" applyAlignment="1">
      <alignment vertical="center"/>
    </xf>
    <xf numFmtId="172" fontId="14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5" fontId="18" fillId="2" borderId="0" xfId="3" applyNumberFormat="1" applyFont="1" applyFill="1" applyAlignment="1">
      <alignment vertical="center"/>
    </xf>
    <xf numFmtId="172" fontId="22" fillId="2" borderId="0" xfId="28" applyNumberFormat="1" applyFont="1" applyFill="1" applyBorder="1" applyAlignment="1">
      <alignment wrapText="1"/>
    </xf>
    <xf numFmtId="172" fontId="18" fillId="2" borderId="0" xfId="28" applyNumberFormat="1" applyFont="1" applyFill="1" applyBorder="1" applyAlignment="1">
      <alignment wrapText="1"/>
    </xf>
    <xf numFmtId="0" fontId="50" fillId="0" borderId="0" xfId="0" applyFont="1"/>
    <xf numFmtId="0" fontId="30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Continuous" vertical="center"/>
    </xf>
    <xf numFmtId="0" fontId="51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30" fillId="0" borderId="0" xfId="3" applyFont="1" applyAlignment="1">
      <alignment horizontal="centerContinuous" vertical="center"/>
    </xf>
    <xf numFmtId="0" fontId="18" fillId="0" borderId="0" xfId="0" applyFont="1" applyAlignment="1">
      <alignment horizontal="left" vertical="center" indent="2"/>
    </xf>
    <xf numFmtId="165" fontId="10" fillId="2" borderId="0" xfId="28" applyNumberFormat="1" applyFont="1" applyFill="1" applyBorder="1" applyAlignment="1">
      <alignment horizontal="right" wrapText="1"/>
    </xf>
    <xf numFmtId="165" fontId="10" fillId="0" borderId="0" xfId="0" applyNumberFormat="1" applyFont="1" applyAlignment="1">
      <alignment vertical="center"/>
    </xf>
    <xf numFmtId="0" fontId="41" fillId="0" borderId="0" xfId="4" applyFont="1" applyAlignment="1">
      <alignment horizontal="center" vertical="center" wrapText="1"/>
    </xf>
    <xf numFmtId="0" fontId="38" fillId="5" borderId="7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1" fontId="20" fillId="0" borderId="0" xfId="3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0" borderId="2" xfId="3" applyFont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/>
    </xf>
    <xf numFmtId="0" fontId="16" fillId="4" borderId="28" xfId="3" applyFont="1" applyFill="1" applyBorder="1" applyAlignment="1">
      <alignment horizontal="left" vertical="center" wrapText="1"/>
    </xf>
    <xf numFmtId="0" fontId="16" fillId="4" borderId="27" xfId="3" applyFont="1" applyFill="1" applyBorder="1" applyAlignment="1">
      <alignment horizontal="left" vertical="center"/>
    </xf>
    <xf numFmtId="0" fontId="16" fillId="4" borderId="28" xfId="3" applyFont="1" applyFill="1" applyBorder="1" applyAlignment="1">
      <alignment horizontal="center" vertical="center"/>
    </xf>
    <xf numFmtId="2" fontId="30" fillId="0" borderId="0" xfId="3" applyNumberFormat="1" applyFont="1" applyAlignment="1">
      <alignment horizontal="center" vertical="center"/>
    </xf>
    <xf numFmtId="0" fontId="16" fillId="4" borderId="0" xfId="3" applyFont="1" applyFill="1" applyAlignment="1">
      <alignment horizontal="center" vertical="center"/>
    </xf>
    <xf numFmtId="0" fontId="30" fillId="0" borderId="0" xfId="3" quotePrefix="1" applyFont="1" applyAlignment="1">
      <alignment horizontal="center" vertical="center"/>
    </xf>
    <xf numFmtId="0" fontId="16" fillId="4" borderId="27" xfId="3" applyFont="1" applyFill="1" applyBorder="1" applyAlignment="1">
      <alignment horizontal="left" vertical="center" wrapText="1"/>
    </xf>
    <xf numFmtId="0" fontId="30" fillId="0" borderId="0" xfId="0" quotePrefix="1" applyFont="1" applyAlignment="1">
      <alignment horizontal="center" vertical="center"/>
    </xf>
    <xf numFmtId="2" fontId="30" fillId="0" borderId="28" xfId="3" applyNumberFormat="1" applyFont="1" applyBorder="1" applyAlignment="1">
      <alignment horizontal="center" vertical="center"/>
    </xf>
    <xf numFmtId="0" fontId="30" fillId="0" borderId="5" xfId="3" quotePrefix="1" applyFont="1" applyBorder="1" applyAlignment="1">
      <alignment horizontal="center" vertical="center"/>
    </xf>
    <xf numFmtId="0" fontId="30" fillId="0" borderId="1" xfId="3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/>
    </xf>
    <xf numFmtId="0" fontId="18" fillId="0" borderId="2" xfId="3" applyFont="1" applyBorder="1" applyAlignment="1">
      <alignment horizontal="left" vertical="center"/>
    </xf>
    <xf numFmtId="168" fontId="18" fillId="0" borderId="2" xfId="6" applyFont="1" applyBorder="1" applyAlignment="1">
      <alignment horizontal="left" vertical="center" wrapText="1"/>
    </xf>
    <xf numFmtId="168" fontId="18" fillId="0" borderId="0" xfId="6" applyFont="1" applyAlignment="1">
      <alignment horizontal="left" vertical="center" wrapText="1"/>
    </xf>
    <xf numFmtId="2" fontId="30" fillId="0" borderId="5" xfId="3" applyNumberFormat="1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20" fillId="2" borderId="0" xfId="3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168" fontId="18" fillId="2" borderId="2" xfId="6" applyFont="1" applyFill="1" applyBorder="1" applyAlignment="1">
      <alignment horizontal="left" vertical="center" wrapText="1"/>
    </xf>
    <xf numFmtId="168" fontId="18" fillId="2" borderId="0" xfId="6" applyFont="1" applyFill="1" applyAlignment="1">
      <alignment horizontal="left" vertical="center" wrapText="1"/>
    </xf>
    <xf numFmtId="0" fontId="49" fillId="2" borderId="5" xfId="0" applyFont="1" applyFill="1" applyBorder="1" applyAlignment="1">
      <alignment horizontal="center" vertical="center"/>
    </xf>
    <xf numFmtId="2" fontId="30" fillId="2" borderId="0" xfId="3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6" fillId="0" borderId="0" xfId="3" applyFont="1" applyAlignment="1">
      <alignment horizontal="center" vertical="center"/>
    </xf>
    <xf numFmtId="2" fontId="30" fillId="2" borderId="5" xfId="3" applyNumberFormat="1" applyFont="1" applyFill="1" applyBorder="1" applyAlignment="1">
      <alignment horizontal="center" vertical="center"/>
    </xf>
  </cellXfs>
  <cellStyles count="37">
    <cellStyle name="Hipervínculo" xfId="1" builtinId="8"/>
    <cellStyle name="Millares [0]" xfId="2" builtinId="6"/>
    <cellStyle name="Millares [0] 2" xfId="28" xr:uid="{A34CF416-8DCC-47C9-80AF-1577877F509B}"/>
    <cellStyle name="Millares [0] 2 2" xfId="36" xr:uid="{E02988A7-C447-4B72-8C3E-973278EBAA8A}"/>
    <cellStyle name="Millares [0] 3" xfId="32" xr:uid="{F886F935-6953-4F6A-8248-0AC41C9BBEE5}"/>
    <cellStyle name="Millares 2" xfId="11" xr:uid="{00000000-0005-0000-0000-000002000000}"/>
    <cellStyle name="Millares 3" xfId="12" xr:uid="{00000000-0005-0000-0000-000003000000}"/>
    <cellStyle name="Normal" xfId="0" builtinId="0"/>
    <cellStyle name="Normal 10" xfId="13" xr:uid="{00000000-0005-0000-0000-000005000000}"/>
    <cellStyle name="Normal 11" xfId="14" xr:uid="{00000000-0005-0000-0000-000006000000}"/>
    <cellStyle name="Normal 11 2" xfId="33" xr:uid="{87E2EAE8-517F-4766-BC26-3A720F3ACF77}"/>
    <cellStyle name="Normal 12" xfId="6" xr:uid="{00000000-0005-0000-0000-000007000000}"/>
    <cellStyle name="Normal 12 2" xfId="15" xr:uid="{00000000-0005-0000-0000-000008000000}"/>
    <cellStyle name="Normal 13" xfId="7" xr:uid="{00000000-0005-0000-0000-000009000000}"/>
    <cellStyle name="Normal 13 2" xfId="31" xr:uid="{3135307C-994A-4E51-A9C2-01F13666B921}"/>
    <cellStyle name="Normal 14" xfId="29" xr:uid="{458F5194-F5D7-4B26-9537-1573B939C4FB}"/>
    <cellStyle name="Normal 2" xfId="3" xr:uid="{00000000-0005-0000-0000-00000A000000}"/>
    <cellStyle name="Normal 2 2" xfId="16" xr:uid="{00000000-0005-0000-0000-00000B000000}"/>
    <cellStyle name="Normal 3" xfId="4" xr:uid="{00000000-0005-0000-0000-00000C000000}"/>
    <cellStyle name="Normal 3 2" xfId="9" xr:uid="{00000000-0005-0000-0000-00000D000000}"/>
    <cellStyle name="Normal 3 3" xfId="8" xr:uid="{00000000-0005-0000-0000-00000E000000}"/>
    <cellStyle name="Normal 3 3 2" xfId="35" xr:uid="{DD2252C9-9235-4A21-A7E9-74ACBF935163}"/>
    <cellStyle name="Normal 3 4" xfId="34" xr:uid="{662403F5-60C6-42F5-A8D0-6DC90CA17786}"/>
    <cellStyle name="Normal 4" xfId="5" xr:uid="{00000000-0005-0000-0000-00000F000000}"/>
    <cellStyle name="Normal 4 2" xfId="10" xr:uid="{00000000-0005-0000-0000-000010000000}"/>
    <cellStyle name="Normal 4 3" xfId="30" xr:uid="{CC8A55AE-E146-4C20-B0E5-4B665499C7EC}"/>
    <cellStyle name="Normal 5" xfId="17" xr:uid="{00000000-0005-0000-0000-000011000000}"/>
    <cellStyle name="Normal 5 2" xfId="18" xr:uid="{00000000-0005-0000-0000-000012000000}"/>
    <cellStyle name="Normal 6" xfId="19" xr:uid="{00000000-0005-0000-0000-000013000000}"/>
    <cellStyle name="Normal 7" xfId="20" xr:uid="{00000000-0005-0000-0000-000014000000}"/>
    <cellStyle name="Normal 8" xfId="21" xr:uid="{00000000-0005-0000-0000-000015000000}"/>
    <cellStyle name="Normal 9" xfId="22" xr:uid="{00000000-0005-0000-0000-000016000000}"/>
    <cellStyle name="Notas 2" xfId="23" xr:uid="{00000000-0005-0000-0000-000017000000}"/>
    <cellStyle name="Porcentaje 2" xfId="24" xr:uid="{00000000-0005-0000-0000-000018000000}"/>
    <cellStyle name="Porcentaje 3" xfId="25" xr:uid="{00000000-0005-0000-0000-000019000000}"/>
    <cellStyle name="Porcentaje 4" xfId="26" xr:uid="{00000000-0005-0000-0000-00001A000000}"/>
    <cellStyle name="Porcentaje 5" xfId="27" xr:uid="{00000000-0005-0000-0000-00001B00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Invisible" pivot="0" table="0" count="0" xr9:uid="{8B25BDC4-33D7-4CD6-9FEB-5E8264338608}"/>
  </tableStyles>
  <colors>
    <mruColors>
      <color rgb="FF0070C0"/>
      <color rgb="FF182951"/>
      <color rgb="FFCFAC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285751</xdr:colOff>
      <xdr:row>1</xdr:row>
      <xdr:rowOff>104776</xdr:rowOff>
    </xdr:from>
    <xdr:to>
      <xdr:col>11</xdr:col>
      <xdr:colOff>523875</xdr:colOff>
      <xdr:row>39</xdr:row>
      <xdr:rowOff>71438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DA61880F-F673-BFA9-AA5A-4E7E2F9A5A12}"/>
            </a:ext>
          </a:extLst>
        </xdr:cNvPr>
        <xdr:cNvGrpSpPr/>
      </xdr:nvGrpSpPr>
      <xdr:grpSpPr>
        <a:xfrm>
          <a:off x="1164168" y="281518"/>
          <a:ext cx="8913282" cy="7300912"/>
          <a:chOff x="1119189" y="104776"/>
          <a:chExt cx="8572499" cy="7300912"/>
        </a:xfrm>
      </xdr:grpSpPr>
      <xdr:pic>
        <xdr:nvPicPr>
          <xdr:cNvPr id="2" name="Imagen 1" descr="Interfaz de usuario gráfica, Aplicación&#10;&#10;Descripción generada automáticamente">
            <a:extLst>
              <a:ext uri="{FF2B5EF4-FFF2-40B4-BE49-F238E27FC236}">
                <a16:creationId xmlns:a16="http://schemas.microsoft.com/office/drawing/2014/main" id="{E17CBEDC-874B-4EDF-B609-DA7B484220F6}"/>
              </a:ext>
              <a:ext uri="{147F2762-F138-4A5C-976F-8EAC2B608ADB}">
                <a16:predDERef xmlns:a16="http://schemas.microsoft.com/office/drawing/2014/main" pred="{1D9356C0-2245-9C4E-1D2E-D0213069BD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189" y="104776"/>
            <a:ext cx="8572499" cy="7300912"/>
          </a:xfrm>
          <a:prstGeom prst="rect">
            <a:avLst/>
          </a:prstGeom>
          <a:ln w="31750" cmpd="sng">
            <a:solidFill>
              <a:srgbClr val="002060"/>
            </a:solidFill>
            <a:prstDash val="sysDot"/>
          </a:ln>
        </xdr:spPr>
      </xdr:pic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2B7EE62D-2C1C-6321-B736-AD445CC44C12}"/>
              </a:ext>
            </a:extLst>
          </xdr:cNvPr>
          <xdr:cNvGrpSpPr/>
        </xdr:nvGrpSpPr>
        <xdr:grpSpPr>
          <a:xfrm>
            <a:off x="1768680" y="2187445"/>
            <a:ext cx="7397017" cy="4005797"/>
            <a:chOff x="2017440" y="3381531"/>
            <a:chExt cx="9391873" cy="576145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040F041-84D7-FDB0-8C6A-681EF25E4CC0}"/>
                </a:ext>
              </a:extLst>
            </xdr:cNvPr>
            <xdr:cNvSpPr txBox="1"/>
          </xdr:nvSpPr>
          <xdr:spPr>
            <a:xfrm>
              <a:off x="2017440" y="3381531"/>
              <a:ext cx="9391873" cy="37058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pPr algn="ctr"/>
              <a:r>
                <a:rPr lang="es-CR" sz="3600" b="1" baseline="0">
                  <a:solidFill>
                    <a:srgbClr val="192952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Repetición en el Sistema Educativo Costarricense 2022</a:t>
              </a:r>
            </a:p>
          </xdr:txBody>
        </xdr:sp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D787A4E-FD5E-E00B-A908-E9703B849570}"/>
                </a:ext>
              </a:extLst>
            </xdr:cNvPr>
            <xdr:cNvSpPr txBox="1"/>
          </xdr:nvSpPr>
          <xdr:spPr>
            <a:xfrm>
              <a:off x="3169443" y="7643812"/>
              <a:ext cx="7008020" cy="71437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R" sz="2400" b="1">
                  <a:solidFill>
                    <a:srgbClr val="0035A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PUBLICACIÓN</a:t>
              </a:r>
              <a:r>
                <a:rPr lang="es-CR" sz="2400" b="1" baseline="0">
                  <a:solidFill>
                    <a:srgbClr val="0035A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449-2025</a:t>
              </a:r>
              <a:endParaRPr lang="es-CR" sz="2400" b="1">
                <a:solidFill>
                  <a:srgbClr val="0035A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43427C3-AA3B-B833-60DD-1E15DB86472F}"/>
                </a:ext>
              </a:extLst>
            </xdr:cNvPr>
            <xdr:cNvSpPr txBox="1"/>
          </xdr:nvSpPr>
          <xdr:spPr>
            <a:xfrm>
              <a:off x="2582068" y="8385969"/>
              <a:ext cx="8322469" cy="75701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R" sz="2000" b="1">
                  <a:solidFill>
                    <a:srgbClr val="192952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Setiembre, 2025</a:t>
              </a:r>
            </a:p>
          </xdr:txBody>
        </xdr:sp>
      </xdr:grp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258B07A-7CB7-BACC-70D6-3BD535A97BF5}"/>
              </a:ext>
            </a:extLst>
          </xdr:cNvPr>
          <xdr:cNvSpPr>
            <a:spLocks noChangeArrowheads="1"/>
          </xdr:cNvSpPr>
        </xdr:nvSpPr>
        <xdr:spPr bwMode="auto">
          <a:xfrm>
            <a:off x="1593850" y="6698917"/>
            <a:ext cx="7630651" cy="278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noAutofit/>
          </a:bodyPr>
          <a:lstStyle/>
          <a:p>
            <a:pPr algn="ctr"/>
            <a:r>
              <a:rPr lang="es-C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San José, Paseo Colón. Av. 1, calle 24, edificio Torre Mercedes, 10º piso. </a:t>
            </a:r>
          </a:p>
          <a:p>
            <a:pPr algn="ctr"/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Tel: 22568880, Email: </a:t>
            </a:r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hlinkClick xmlns:r="http://schemas.openxmlformats.org/officeDocument/2006/relationships" r:id=""/>
              </a:rPr>
              <a:t>departamento.analisis.estadistico@mep.go.cr</a:t>
            </a:r>
            <a:endPara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D3D2DEBD-9AF9-90EB-03D9-D6A9FB52677F}"/>
              </a:ext>
            </a:extLst>
          </xdr:cNvPr>
          <xdr:cNvSpPr txBox="1"/>
        </xdr:nvSpPr>
        <xdr:spPr>
          <a:xfrm>
            <a:off x="6955871" y="1211079"/>
            <a:ext cx="1671042" cy="3476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1100" kern="1200">
                <a:latin typeface="Arial" panose="020B0604020202020204" pitchFamily="34" charset="0"/>
                <a:cs typeface="Arial" panose="020B0604020202020204" pitchFamily="34" charset="0"/>
              </a:rPr>
              <a:t>ISSN-1409-0449</a:t>
            </a: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FADD8664-DAEB-4D12-B9C5-B7A01DB3DB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273998" y="202408"/>
            <a:ext cx="2986420" cy="65484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3958-B96C-457C-847E-F10E670D0176}">
  <sheetPr>
    <pageSetUpPr fitToPage="1"/>
  </sheetPr>
  <dimension ref="A2:M41"/>
  <sheetViews>
    <sheetView showGridLines="0" showRowColHeaders="0" topLeftCell="A14" zoomScale="90" zoomScaleNormal="90" zoomScaleSheetLayoutView="100" workbookViewId="0">
      <selection activeCell="N11" sqref="N11"/>
    </sheetView>
  </sheetViews>
  <sheetFormatPr baseColWidth="10" defaultColWidth="12.54296875" defaultRowHeight="14" x14ac:dyDescent="0.3"/>
  <cols>
    <col min="1" max="1" width="12.54296875" style="26"/>
    <col min="2" max="2" width="12.453125" style="26" customWidth="1"/>
    <col min="3" max="12" width="12.453125" style="33" customWidth="1"/>
    <col min="13" max="13" width="13.453125" style="26" customWidth="1"/>
    <col min="14" max="16384" width="12.54296875" style="26"/>
  </cols>
  <sheetData>
    <row r="2" spans="1:13" ht="15" customHeight="1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ht="22.5" customHeight="1" x14ac:dyDescent="0.3">
      <c r="B3" s="27"/>
      <c r="C3" s="30"/>
      <c r="D3" s="30"/>
      <c r="E3" s="30"/>
      <c r="F3" s="30"/>
      <c r="G3" s="30"/>
      <c r="H3" s="30"/>
      <c r="I3" s="30"/>
      <c r="J3" s="30"/>
      <c r="K3" s="30"/>
      <c r="L3" s="30"/>
      <c r="M3" s="272" t="s">
        <v>375</v>
      </c>
    </row>
    <row r="4" spans="1:13" ht="15" customHeight="1" x14ac:dyDescent="0.3">
      <c r="B4" s="27"/>
      <c r="C4" s="30"/>
      <c r="D4" s="30"/>
      <c r="E4" s="30"/>
      <c r="F4" s="30"/>
      <c r="G4" s="30"/>
      <c r="H4" s="30"/>
      <c r="I4" s="30"/>
      <c r="J4" s="30"/>
      <c r="K4" s="30"/>
      <c r="L4" s="30"/>
      <c r="M4" s="29"/>
    </row>
    <row r="5" spans="1:13" ht="15" customHeight="1" x14ac:dyDescent="0.3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ht="15" customHeight="1" x14ac:dyDescent="0.3">
      <c r="B6" s="27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3" ht="15" customHeight="1" x14ac:dyDescent="0.3">
      <c r="B7" s="27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customHeight="1" x14ac:dyDescent="0.3">
      <c r="B8" s="27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3" ht="15" customHeight="1" x14ac:dyDescent="0.3">
      <c r="B9" s="27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3" ht="15" customHeight="1" x14ac:dyDescent="0.3">
      <c r="A10" s="31"/>
      <c r="B10" s="27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3" ht="15" customHeight="1" x14ac:dyDescent="0.3">
      <c r="A11" s="31"/>
      <c r="B11" s="27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3" ht="15" customHeight="1" x14ac:dyDescent="0.3">
      <c r="A12" s="31"/>
      <c r="B12" s="27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3" ht="15" customHeight="1" x14ac:dyDescent="0.3">
      <c r="A13" s="32"/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3" ht="15" customHeight="1" x14ac:dyDescent="0.3">
      <c r="A14" s="32"/>
      <c r="B14" s="27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15" customHeight="1" x14ac:dyDescent="0.3">
      <c r="A15" s="32"/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3" ht="15" customHeight="1" x14ac:dyDescent="0.3">
      <c r="A16" s="31"/>
      <c r="B16" s="27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15" customHeight="1" x14ac:dyDescent="0.3">
      <c r="A17" s="31"/>
      <c r="B17" s="27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5" customHeight="1" x14ac:dyDescent="0.3">
      <c r="A18" s="31"/>
      <c r="B18" s="27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15" customHeight="1" x14ac:dyDescent="0.3">
      <c r="A19" s="31"/>
      <c r="B19" s="27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15" customHeight="1" x14ac:dyDescent="0.3">
      <c r="A20" s="31"/>
      <c r="B20" s="27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15" customHeight="1" x14ac:dyDescent="0.3">
      <c r="B21" s="27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15" customHeight="1" x14ac:dyDescent="0.3">
      <c r="B22" s="27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15" customHeight="1" x14ac:dyDescent="0.3">
      <c r="B23" s="27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15" customHeight="1" x14ac:dyDescent="0.3">
      <c r="B24" s="27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15" customHeight="1" x14ac:dyDescent="0.3">
      <c r="B25" s="27"/>
      <c r="C25" s="30"/>
      <c r="D25" s="30"/>
      <c r="E25" s="30"/>
      <c r="F25" s="30"/>
      <c r="G25" s="30"/>
      <c r="I25" s="30"/>
      <c r="J25" s="30"/>
      <c r="K25" s="30"/>
      <c r="L25" s="30"/>
    </row>
    <row r="26" spans="1:12" ht="15" customHeight="1" x14ac:dyDescent="0.3">
      <c r="B26" s="27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15" customHeight="1" x14ac:dyDescent="0.3">
      <c r="B27" s="27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5" customHeight="1" x14ac:dyDescent="0.3">
      <c r="B28" s="27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15" customHeight="1" x14ac:dyDescent="0.3">
      <c r="B29" s="27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15" customHeight="1" x14ac:dyDescent="0.3">
      <c r="B30" s="27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15" customHeight="1" x14ac:dyDescent="0.3">
      <c r="B31" s="27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ht="15" customHeight="1" x14ac:dyDescent="0.3">
      <c r="B32" s="27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ht="15" customHeight="1" x14ac:dyDescent="0.3">
      <c r="B33" s="27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5" customHeight="1" x14ac:dyDescent="0.3">
      <c r="A34" s="34"/>
      <c r="B34" s="35"/>
      <c r="C34" s="36"/>
      <c r="D34" s="36"/>
      <c r="E34" s="36"/>
      <c r="F34" s="36"/>
      <c r="G34" s="36"/>
      <c r="H34" s="36"/>
      <c r="I34" s="36"/>
      <c r="J34" s="30"/>
      <c r="K34" s="30"/>
      <c r="L34" s="30"/>
    </row>
    <row r="35" spans="1:12" ht="15" customHeight="1" x14ac:dyDescent="0.3">
      <c r="B35" s="27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ht="15" customHeight="1" x14ac:dyDescent="0.3">
      <c r="B36" s="27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12" ht="15" customHeight="1" x14ac:dyDescent="0.3">
      <c r="B37" s="27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ht="15" customHeight="1" x14ac:dyDescent="0.3">
      <c r="B38" s="27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12" ht="15" customHeight="1" x14ac:dyDescent="0.3">
      <c r="B39" s="27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15" customHeight="1" x14ac:dyDescent="0.3">
      <c r="B40" s="27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ht="15" customHeight="1" x14ac:dyDescent="0.3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</row>
  </sheetData>
  <hyperlinks>
    <hyperlink ref="M3" location="Contenido!A1" display="Contenido" xr:uid="{222CCC9F-2B2D-49A3-89A4-719924735480}"/>
  </hyperlinks>
  <printOptions horizontalCentered="1"/>
  <pageMargins left="0.39370078740157483" right="0.39370078740157483" top="0.39370078740157483" bottom="0.39370078740157483" header="0.31496062992125984" footer="0.31496062992125984"/>
  <pageSetup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P30"/>
  <sheetViews>
    <sheetView showGridLines="0" zoomScale="90" zoomScaleNormal="90" zoomScaleSheetLayoutView="9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16" t="s">
        <v>141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236"/>
      <c r="P1" s="29"/>
    </row>
    <row r="2" spans="1:16" ht="15.75" customHeight="1" x14ac:dyDescent="0.35">
      <c r="A2" s="316" t="s">
        <v>142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236"/>
      <c r="P2" s="272" t="s">
        <v>375</v>
      </c>
    </row>
    <row r="3" spans="1:16" ht="15.75" customHeight="1" x14ac:dyDescent="0.35">
      <c r="A3" s="316" t="s">
        <v>128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36"/>
      <c r="P3" s="29"/>
    </row>
    <row r="4" spans="1:16" ht="15.75" customHeight="1" x14ac:dyDescent="0.35">
      <c r="A4" s="316" t="s">
        <v>112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36"/>
    </row>
    <row r="5" spans="1:16" ht="15.75" customHeight="1" x14ac:dyDescent="0.35">
      <c r="A5" s="316" t="s">
        <v>371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236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ht="14.25" customHeight="1" x14ac:dyDescent="0.35">
      <c r="A8" s="166" t="s">
        <v>114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16" ht="14.25" customHeight="1" x14ac:dyDescent="0.35">
      <c r="A9" s="123" t="s">
        <v>130</v>
      </c>
      <c r="B9" s="16">
        <f t="shared" ref="B9:L9" si="0">+B10+B14</f>
        <v>6535</v>
      </c>
      <c r="C9" s="16">
        <f t="shared" si="0"/>
        <v>7599</v>
      </c>
      <c r="D9" s="16">
        <f t="shared" si="0"/>
        <v>7395</v>
      </c>
      <c r="E9" s="16">
        <f t="shared" si="0"/>
        <v>5932</v>
      </c>
      <c r="F9" s="16">
        <f t="shared" si="0"/>
        <v>6547</v>
      </c>
      <c r="G9" s="16">
        <f t="shared" si="0"/>
        <v>6880</v>
      </c>
      <c r="H9" s="16">
        <f t="shared" si="0"/>
        <v>6100</v>
      </c>
      <c r="I9" s="16">
        <f t="shared" si="0"/>
        <v>4471</v>
      </c>
      <c r="J9" s="16">
        <f t="shared" si="0"/>
        <v>3796</v>
      </c>
      <c r="K9" s="16">
        <f t="shared" si="0"/>
        <v>687</v>
      </c>
      <c r="L9" s="16">
        <f t="shared" si="0"/>
        <v>2524</v>
      </c>
      <c r="M9" s="16">
        <v>1121</v>
      </c>
      <c r="N9" s="16">
        <f>+N10+N14</f>
        <v>3065</v>
      </c>
      <c r="O9" s="16"/>
    </row>
    <row r="10" spans="1:16" ht="14.25" customHeight="1" x14ac:dyDescent="0.35">
      <c r="A10" s="238" t="s">
        <v>135</v>
      </c>
      <c r="B10" s="16">
        <f t="shared" ref="B10:D10" si="1">+B11+B12+B13</f>
        <v>4838</v>
      </c>
      <c r="C10" s="16">
        <f t="shared" si="1"/>
        <v>5385</v>
      </c>
      <c r="D10" s="16">
        <f t="shared" si="1"/>
        <v>5229</v>
      </c>
      <c r="E10" s="16">
        <f t="shared" ref="E10:J10" si="2">+E11+E12+E13</f>
        <v>4482</v>
      </c>
      <c r="F10" s="16">
        <f t="shared" si="2"/>
        <v>4898</v>
      </c>
      <c r="G10" s="16">
        <f t="shared" si="2"/>
        <v>5094</v>
      </c>
      <c r="H10" s="16">
        <f t="shared" si="2"/>
        <v>4561</v>
      </c>
      <c r="I10" s="16">
        <f t="shared" si="2"/>
        <v>3110</v>
      </c>
      <c r="J10" s="16">
        <f t="shared" si="2"/>
        <v>2589</v>
      </c>
      <c r="K10" s="16">
        <f>+K11+K12+K13</f>
        <v>502</v>
      </c>
      <c r="L10" s="16">
        <f>+L11+L12+L13</f>
        <v>1799</v>
      </c>
      <c r="M10" s="16">
        <v>776</v>
      </c>
      <c r="N10" s="16">
        <f t="shared" ref="N10" si="3">SUM(N11:N13)</f>
        <v>2033</v>
      </c>
      <c r="O10" s="16"/>
    </row>
    <row r="11" spans="1:16" ht="14.25" customHeight="1" x14ac:dyDescent="0.35">
      <c r="A11" s="190" t="s">
        <v>378</v>
      </c>
      <c r="B11" s="18">
        <v>2221</v>
      </c>
      <c r="C11" s="18">
        <v>2416</v>
      </c>
      <c r="D11" s="18">
        <v>2378</v>
      </c>
      <c r="E11" s="18">
        <v>2317</v>
      </c>
      <c r="F11" s="18">
        <v>2324</v>
      </c>
      <c r="G11" s="18">
        <v>2243</v>
      </c>
      <c r="H11" s="18">
        <v>1863</v>
      </c>
      <c r="I11" s="18">
        <v>1278</v>
      </c>
      <c r="J11" s="18">
        <v>1180</v>
      </c>
      <c r="K11" s="18">
        <v>244</v>
      </c>
      <c r="L11" s="18">
        <v>647</v>
      </c>
      <c r="M11" s="18">
        <v>348</v>
      </c>
      <c r="N11" s="18">
        <v>696</v>
      </c>
      <c r="O11" s="18"/>
    </row>
    <row r="12" spans="1:16" ht="14.25" customHeight="1" x14ac:dyDescent="0.35">
      <c r="A12" s="190" t="s">
        <v>379</v>
      </c>
      <c r="B12" s="18">
        <v>1824</v>
      </c>
      <c r="C12" s="18">
        <v>2014</v>
      </c>
      <c r="D12" s="18">
        <v>1774</v>
      </c>
      <c r="E12" s="18">
        <v>1460</v>
      </c>
      <c r="F12" s="18">
        <v>1808</v>
      </c>
      <c r="G12" s="18">
        <v>1981</v>
      </c>
      <c r="H12" s="18">
        <v>1709</v>
      </c>
      <c r="I12" s="18">
        <v>1237</v>
      </c>
      <c r="J12" s="18">
        <v>971</v>
      </c>
      <c r="K12" s="18">
        <v>156</v>
      </c>
      <c r="L12" s="18">
        <v>808</v>
      </c>
      <c r="M12" s="18">
        <v>209</v>
      </c>
      <c r="N12" s="18">
        <v>797</v>
      </c>
      <c r="O12" s="18"/>
    </row>
    <row r="13" spans="1:16" ht="14.25" customHeight="1" x14ac:dyDescent="0.35">
      <c r="A13" s="190" t="s">
        <v>380</v>
      </c>
      <c r="B13" s="18">
        <v>793</v>
      </c>
      <c r="C13" s="18">
        <v>955</v>
      </c>
      <c r="D13" s="18">
        <v>1077</v>
      </c>
      <c r="E13" s="18">
        <v>705</v>
      </c>
      <c r="F13" s="18">
        <v>766</v>
      </c>
      <c r="G13" s="18">
        <v>870</v>
      </c>
      <c r="H13" s="18">
        <v>989</v>
      </c>
      <c r="I13" s="18">
        <v>595</v>
      </c>
      <c r="J13" s="18">
        <v>438</v>
      </c>
      <c r="K13" s="18">
        <v>102</v>
      </c>
      <c r="L13" s="18">
        <v>344</v>
      </c>
      <c r="M13" s="18">
        <v>219</v>
      </c>
      <c r="N13" s="18">
        <v>540</v>
      </c>
      <c r="O13" s="18"/>
    </row>
    <row r="14" spans="1:16" ht="14.25" customHeight="1" x14ac:dyDescent="0.35">
      <c r="A14" s="238" t="s">
        <v>136</v>
      </c>
      <c r="B14" s="16">
        <f t="shared" ref="B14:D14" si="4">+B15+B16+B17</f>
        <v>1697</v>
      </c>
      <c r="C14" s="16">
        <f t="shared" si="4"/>
        <v>2214</v>
      </c>
      <c r="D14" s="16">
        <f t="shared" si="4"/>
        <v>2166</v>
      </c>
      <c r="E14" s="16">
        <f t="shared" ref="E14:J14" si="5">+E15+E16+E17</f>
        <v>1450</v>
      </c>
      <c r="F14" s="16">
        <f t="shared" si="5"/>
        <v>1649</v>
      </c>
      <c r="G14" s="16">
        <f t="shared" si="5"/>
        <v>1786</v>
      </c>
      <c r="H14" s="16">
        <f t="shared" si="5"/>
        <v>1539</v>
      </c>
      <c r="I14" s="16">
        <f t="shared" si="5"/>
        <v>1361</v>
      </c>
      <c r="J14" s="16">
        <f t="shared" si="5"/>
        <v>1207</v>
      </c>
      <c r="K14" s="16">
        <f>+K15+K16+K17</f>
        <v>185</v>
      </c>
      <c r="L14" s="16">
        <f>+L15+L16+L17</f>
        <v>725</v>
      </c>
      <c r="M14" s="16">
        <v>345</v>
      </c>
      <c r="N14" s="16">
        <f t="shared" ref="N14" si="6">SUM(N15:N17)</f>
        <v>1032</v>
      </c>
      <c r="O14" s="16"/>
    </row>
    <row r="15" spans="1:16" ht="14.25" customHeight="1" x14ac:dyDescent="0.35">
      <c r="A15" s="190" t="s">
        <v>381</v>
      </c>
      <c r="B15" s="18">
        <v>977</v>
      </c>
      <c r="C15" s="18">
        <v>1235</v>
      </c>
      <c r="D15" s="18">
        <v>1145</v>
      </c>
      <c r="E15" s="18">
        <v>807</v>
      </c>
      <c r="F15" s="18">
        <v>983</v>
      </c>
      <c r="G15" s="18">
        <v>1014</v>
      </c>
      <c r="H15" s="18">
        <v>946</v>
      </c>
      <c r="I15" s="18">
        <v>833</v>
      </c>
      <c r="J15" s="18">
        <v>725</v>
      </c>
      <c r="K15" s="18">
        <v>112</v>
      </c>
      <c r="L15" s="18">
        <v>500</v>
      </c>
      <c r="M15" s="18">
        <v>213</v>
      </c>
      <c r="N15" s="18">
        <v>589</v>
      </c>
      <c r="O15" s="18"/>
    </row>
    <row r="16" spans="1:16" ht="14.25" customHeight="1" x14ac:dyDescent="0.35">
      <c r="A16" s="190" t="s">
        <v>382</v>
      </c>
      <c r="B16" s="18">
        <v>508</v>
      </c>
      <c r="C16" s="18">
        <v>701</v>
      </c>
      <c r="D16" s="18">
        <v>653</v>
      </c>
      <c r="E16" s="18">
        <v>409</v>
      </c>
      <c r="F16" s="18">
        <v>494</v>
      </c>
      <c r="G16" s="18">
        <v>525</v>
      </c>
      <c r="H16" s="18">
        <v>416</v>
      </c>
      <c r="I16" s="18">
        <v>333</v>
      </c>
      <c r="J16" s="18">
        <v>351</v>
      </c>
      <c r="K16" s="18">
        <v>47</v>
      </c>
      <c r="L16" s="18">
        <v>187</v>
      </c>
      <c r="M16" s="18">
        <v>78</v>
      </c>
      <c r="N16" s="18">
        <v>352</v>
      </c>
      <c r="O16" s="18"/>
    </row>
    <row r="17" spans="1:16" ht="14.25" customHeight="1" x14ac:dyDescent="0.35">
      <c r="A17" s="190" t="s">
        <v>383</v>
      </c>
      <c r="B17" s="18">
        <v>212</v>
      </c>
      <c r="C17" s="18">
        <v>278</v>
      </c>
      <c r="D17" s="18">
        <v>368</v>
      </c>
      <c r="E17" s="18">
        <v>234</v>
      </c>
      <c r="F17" s="18">
        <v>172</v>
      </c>
      <c r="G17" s="18">
        <v>247</v>
      </c>
      <c r="H17" s="18">
        <v>177</v>
      </c>
      <c r="I17" s="18">
        <v>195</v>
      </c>
      <c r="J17" s="18">
        <v>131</v>
      </c>
      <c r="K17" s="18">
        <v>26</v>
      </c>
      <c r="L17" s="18">
        <v>38</v>
      </c>
      <c r="M17" s="18">
        <v>54</v>
      </c>
      <c r="N17" s="18">
        <v>91</v>
      </c>
      <c r="O17" s="18"/>
    </row>
    <row r="18" spans="1:16" ht="14.25" customHeight="1" x14ac:dyDescent="0.35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19" spans="1:16" ht="14.25" customHeight="1" x14ac:dyDescent="0.35">
      <c r="A19" s="166" t="s">
        <v>125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spans="1:16" s="25" customFormat="1" ht="14.25" customHeight="1" x14ac:dyDescent="0.35">
      <c r="A20" s="123" t="s">
        <v>130</v>
      </c>
      <c r="B20" s="20">
        <v>9.6999999999999993</v>
      </c>
      <c r="C20" s="20">
        <v>11.1</v>
      </c>
      <c r="D20" s="20">
        <v>10.1</v>
      </c>
      <c r="E20" s="20">
        <v>7.4</v>
      </c>
      <c r="F20" s="20">
        <v>7.6</v>
      </c>
      <c r="G20" s="20">
        <v>7.7</v>
      </c>
      <c r="H20" s="20">
        <v>6.7601263367872786</v>
      </c>
      <c r="I20" s="20">
        <v>4.9331906301375916</v>
      </c>
      <c r="J20" s="20">
        <v>4.1199518108903046</v>
      </c>
      <c r="K20" s="20">
        <v>0.7</v>
      </c>
      <c r="L20" s="20">
        <v>2.5066290606099728</v>
      </c>
      <c r="M20" s="20">
        <v>1.06948300371123</v>
      </c>
      <c r="N20" s="20">
        <v>2.9</v>
      </c>
      <c r="O20" s="20"/>
      <c r="P20" s="26"/>
    </row>
    <row r="21" spans="1:16" ht="14.25" customHeight="1" x14ac:dyDescent="0.35">
      <c r="A21" s="238" t="s">
        <v>135</v>
      </c>
      <c r="B21" s="20">
        <v>12.3</v>
      </c>
      <c r="C21" s="20">
        <f>+C10/40802*100</f>
        <v>13.197882456742317</v>
      </c>
      <c r="D21" s="20">
        <v>11.8</v>
      </c>
      <c r="E21" s="20">
        <v>9.5</v>
      </c>
      <c r="F21" s="20">
        <v>9.6999999999999993</v>
      </c>
      <c r="G21" s="20">
        <v>10.1</v>
      </c>
      <c r="H21" s="20">
        <v>9.1278418187640078</v>
      </c>
      <c r="I21" s="20">
        <v>6.2526387744023806</v>
      </c>
      <c r="J21" s="20">
        <v>5.1194336787154944</v>
      </c>
      <c r="K21" s="20">
        <v>1.4</v>
      </c>
      <c r="L21" s="20">
        <v>3.4139213602550478</v>
      </c>
      <c r="M21" s="20">
        <v>1.4524763223898476</v>
      </c>
      <c r="N21" s="20">
        <v>3.8</v>
      </c>
      <c r="O21" s="20"/>
    </row>
    <row r="22" spans="1:16" ht="14.25" customHeight="1" x14ac:dyDescent="0.35">
      <c r="A22" s="190" t="s">
        <v>378</v>
      </c>
      <c r="B22" s="21">
        <v>12.4</v>
      </c>
      <c r="C22" s="21">
        <v>13</v>
      </c>
      <c r="D22" s="21">
        <v>11</v>
      </c>
      <c r="E22" s="21">
        <v>10.6</v>
      </c>
      <c r="F22" s="21">
        <v>11</v>
      </c>
      <c r="G22" s="21">
        <v>10.9</v>
      </c>
      <c r="H22" s="21">
        <v>9.2594433399602387</v>
      </c>
      <c r="I22" s="21">
        <v>6.4643399089529598</v>
      </c>
      <c r="J22" s="21">
        <v>5.9278609464483072</v>
      </c>
      <c r="K22" s="21">
        <v>1.3</v>
      </c>
      <c r="L22" s="21">
        <v>3.3652345781753876</v>
      </c>
      <c r="M22" s="21">
        <v>1.9017432646592711</v>
      </c>
      <c r="N22" s="21">
        <v>3.6352240676903791</v>
      </c>
      <c r="O22" s="21"/>
    </row>
    <row r="23" spans="1:16" ht="14.25" customHeight="1" x14ac:dyDescent="0.35">
      <c r="A23" s="190" t="s">
        <v>379</v>
      </c>
      <c r="B23" s="21">
        <v>14.7</v>
      </c>
      <c r="C23" s="21">
        <v>15.8</v>
      </c>
      <c r="D23" s="21">
        <v>13.8</v>
      </c>
      <c r="E23" s="21">
        <v>9.4</v>
      </c>
      <c r="F23" s="21">
        <v>10.8</v>
      </c>
      <c r="G23" s="21">
        <v>12</v>
      </c>
      <c r="H23" s="21">
        <v>10.439191252825118</v>
      </c>
      <c r="I23" s="21">
        <v>7.5170150704910066</v>
      </c>
      <c r="J23" s="21">
        <v>5.8610490734592871</v>
      </c>
      <c r="K23" s="21">
        <v>0.8</v>
      </c>
      <c r="L23" s="21">
        <v>4.7039646038307037</v>
      </c>
      <c r="M23" s="21">
        <v>1.1398963730569949</v>
      </c>
      <c r="N23" s="21">
        <v>4.4592401947071005</v>
      </c>
      <c r="O23" s="21"/>
    </row>
    <row r="24" spans="1:16" x14ac:dyDescent="0.35">
      <c r="A24" s="190" t="s">
        <v>380</v>
      </c>
      <c r="B24" s="21">
        <v>8.6</v>
      </c>
      <c r="C24" s="21">
        <v>10</v>
      </c>
      <c r="D24" s="21">
        <v>11</v>
      </c>
      <c r="E24" s="21">
        <v>7</v>
      </c>
      <c r="F24" s="21">
        <v>6.1</v>
      </c>
      <c r="G24" s="21">
        <v>6.4</v>
      </c>
      <c r="H24" s="21">
        <v>7.3384284336276622</v>
      </c>
      <c r="I24" s="21">
        <v>4.4031673203581736</v>
      </c>
      <c r="J24" s="21">
        <v>3.1066033051989503</v>
      </c>
      <c r="K24" s="21">
        <v>0.6</v>
      </c>
      <c r="L24" s="21">
        <v>2.1113361566316824</v>
      </c>
      <c r="M24" s="21">
        <v>1.3041924726060028</v>
      </c>
      <c r="N24" s="21">
        <v>3.1406304524834243</v>
      </c>
      <c r="O24" s="21"/>
    </row>
    <row r="25" spans="1:16" x14ac:dyDescent="0.35">
      <c r="A25" s="238" t="s">
        <v>136</v>
      </c>
      <c r="B25" s="20">
        <v>6.1</v>
      </c>
      <c r="C25" s="20">
        <f>+C14/27690*100</f>
        <v>7.99566630552546</v>
      </c>
      <c r="D25" s="20">
        <v>7.4</v>
      </c>
      <c r="E25" s="20">
        <v>4.5</v>
      </c>
      <c r="F25" s="20">
        <v>4.5999999999999996</v>
      </c>
      <c r="G25" s="20">
        <v>4.5999999999999996</v>
      </c>
      <c r="H25" s="20">
        <v>3.8219882285742668</v>
      </c>
      <c r="I25" s="20">
        <v>3.3282793700479312</v>
      </c>
      <c r="J25" s="20">
        <v>2.9038854805725971</v>
      </c>
      <c r="K25" s="20">
        <v>0.4</v>
      </c>
      <c r="L25" s="20">
        <v>1.5105110736087672</v>
      </c>
      <c r="M25" s="20">
        <v>0.67132377264501564</v>
      </c>
      <c r="N25" s="20">
        <v>2</v>
      </c>
      <c r="O25" s="20"/>
    </row>
    <row r="26" spans="1:16" x14ac:dyDescent="0.35">
      <c r="A26" s="190" t="s">
        <v>381</v>
      </c>
      <c r="B26" s="21">
        <v>8.4</v>
      </c>
      <c r="C26" s="21">
        <v>10.6</v>
      </c>
      <c r="D26" s="21">
        <v>9</v>
      </c>
      <c r="E26" s="21">
        <v>5.5</v>
      </c>
      <c r="F26" s="21">
        <v>6.4</v>
      </c>
      <c r="G26" s="21">
        <v>6.2</v>
      </c>
      <c r="H26" s="21">
        <v>5.7661831037425326</v>
      </c>
      <c r="I26" s="21">
        <v>5.1214263756532432</v>
      </c>
      <c r="J26" s="21">
        <v>4.3992718446601939</v>
      </c>
      <c r="K26" s="21">
        <v>0.6</v>
      </c>
      <c r="L26" s="21">
        <v>2.6091948024839535</v>
      </c>
      <c r="M26" s="21">
        <v>1.089569798966699</v>
      </c>
      <c r="N26" s="21">
        <v>3.014483852807206</v>
      </c>
      <c r="O26" s="21"/>
    </row>
    <row r="27" spans="1:16" x14ac:dyDescent="0.35">
      <c r="A27" s="190" t="s">
        <v>382</v>
      </c>
      <c r="B27" s="21">
        <v>5.8</v>
      </c>
      <c r="C27" s="21">
        <v>8.1</v>
      </c>
      <c r="D27" s="21">
        <v>7.4</v>
      </c>
      <c r="E27" s="21">
        <v>4.2</v>
      </c>
      <c r="F27" s="21">
        <v>4.4000000000000004</v>
      </c>
      <c r="G27" s="21">
        <v>4.4000000000000004</v>
      </c>
      <c r="H27" s="21">
        <v>3.2153346730561139</v>
      </c>
      <c r="I27" s="21">
        <v>2.6035965598123534</v>
      </c>
      <c r="J27" s="21">
        <v>2.6594938627064706</v>
      </c>
      <c r="K27" s="21">
        <v>0.3</v>
      </c>
      <c r="L27" s="21">
        <v>1.2353834973905</v>
      </c>
      <c r="M27" s="21">
        <v>0.45704910348060473</v>
      </c>
      <c r="N27" s="21">
        <v>2.1263742902017642</v>
      </c>
      <c r="O27" s="21"/>
    </row>
    <row r="28" spans="1:16" ht="14.5" thickBot="1" x14ac:dyDescent="0.4">
      <c r="A28" s="190" t="s">
        <v>383</v>
      </c>
      <c r="B28" s="21">
        <v>2.9</v>
      </c>
      <c r="C28" s="21">
        <v>3.7</v>
      </c>
      <c r="D28" s="21">
        <v>4.8</v>
      </c>
      <c r="E28" s="21">
        <v>2.9</v>
      </c>
      <c r="F28" s="21">
        <v>1.9</v>
      </c>
      <c r="G28" s="21">
        <v>2.4</v>
      </c>
      <c r="H28" s="21">
        <v>1.6204339467179345</v>
      </c>
      <c r="I28" s="21">
        <v>1.6473768691391399</v>
      </c>
      <c r="J28" s="21">
        <v>1.1020442500210315</v>
      </c>
      <c r="K28" s="21">
        <v>0.2</v>
      </c>
      <c r="L28" s="21">
        <v>0.27743301452872893</v>
      </c>
      <c r="M28" s="21">
        <v>0.36545749864645372</v>
      </c>
      <c r="N28" s="21">
        <v>0.59578368469294229</v>
      </c>
      <c r="O28" s="21"/>
    </row>
    <row r="29" spans="1:16" s="8" customFormat="1" ht="14.25" customHeight="1" x14ac:dyDescent="0.35">
      <c r="A29" s="91" t="s">
        <v>385</v>
      </c>
      <c r="B29" s="91"/>
      <c r="C29" s="91"/>
      <c r="D29" s="91"/>
      <c r="E29" s="91"/>
      <c r="F29" s="91"/>
      <c r="G29" s="91"/>
      <c r="H29" s="91"/>
      <c r="I29" s="91"/>
      <c r="J29" s="150"/>
      <c r="K29" s="150"/>
      <c r="L29" s="150"/>
      <c r="M29" s="150"/>
      <c r="N29" s="150"/>
      <c r="O29" s="189"/>
      <c r="P29" s="26"/>
    </row>
    <row r="30" spans="1:16" x14ac:dyDescent="0.35">
      <c r="A30" s="25"/>
    </row>
  </sheetData>
  <hyperlinks>
    <hyperlink ref="P2" location="Contenido!A1" display="Contenido" xr:uid="{31FB0DBD-5C03-4B4B-8778-2B13112C0723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EA81-144F-4BCA-B673-6FCBD9AFEC3F}">
  <sheetPr>
    <tabColor theme="0" tint="-0.14999847407452621"/>
    <pageSetUpPr fitToPage="1"/>
  </sheetPr>
  <dimension ref="A1:P34"/>
  <sheetViews>
    <sheetView showGridLines="0" zoomScale="90" zoomScaleNormal="90" zoomScaleSheetLayoutView="10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16" t="s">
        <v>143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236"/>
      <c r="P1" s="29"/>
    </row>
    <row r="2" spans="1:16" ht="15.75" customHeight="1" x14ac:dyDescent="0.35">
      <c r="A2" s="316" t="s">
        <v>144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236"/>
      <c r="P2" s="272" t="s">
        <v>375</v>
      </c>
    </row>
    <row r="3" spans="1:16" ht="15.75" customHeight="1" x14ac:dyDescent="0.35">
      <c r="A3" s="316" t="s">
        <v>128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36"/>
      <c r="P3" s="29"/>
    </row>
    <row r="4" spans="1:16" ht="15.75" customHeight="1" x14ac:dyDescent="0.35">
      <c r="A4" s="316" t="s">
        <v>112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36"/>
    </row>
    <row r="5" spans="1:16" ht="15.75" customHeight="1" x14ac:dyDescent="0.35">
      <c r="A5" s="316" t="s">
        <v>371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236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s="8" customFormat="1" ht="14.25" customHeight="1" x14ac:dyDescent="0.35">
      <c r="A8" s="166" t="s">
        <v>114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26"/>
    </row>
    <row r="9" spans="1:16" s="8" customFormat="1" ht="14.25" customHeight="1" x14ac:dyDescent="0.35">
      <c r="A9" s="123" t="s">
        <v>130</v>
      </c>
      <c r="B9" s="16">
        <f t="shared" ref="B9:N9" si="0">+B10+B14</f>
        <v>7866</v>
      </c>
      <c r="C9" s="16">
        <f t="shared" si="0"/>
        <v>7844</v>
      </c>
      <c r="D9" s="16">
        <f t="shared" si="0"/>
        <v>8438</v>
      </c>
      <c r="E9" s="16">
        <f t="shared" si="0"/>
        <v>6814</v>
      </c>
      <c r="F9" s="16">
        <f t="shared" si="0"/>
        <v>7015</v>
      </c>
      <c r="G9" s="16">
        <f t="shared" si="0"/>
        <v>7262</v>
      </c>
      <c r="H9" s="16">
        <f t="shared" si="0"/>
        <v>6650</v>
      </c>
      <c r="I9" s="16">
        <f t="shared" si="0"/>
        <v>5654</v>
      </c>
      <c r="J9" s="16">
        <f t="shared" si="0"/>
        <v>6066</v>
      </c>
      <c r="K9" s="16">
        <f t="shared" si="0"/>
        <v>4541</v>
      </c>
      <c r="L9" s="16">
        <f t="shared" si="0"/>
        <v>5483</v>
      </c>
      <c r="M9" s="16">
        <f t="shared" si="0"/>
        <v>3929</v>
      </c>
      <c r="N9" s="16">
        <f t="shared" si="0"/>
        <v>4721</v>
      </c>
      <c r="O9" s="16"/>
      <c r="P9" s="26"/>
    </row>
    <row r="10" spans="1:16" s="8" customFormat="1" ht="14.25" customHeight="1" x14ac:dyDescent="0.35">
      <c r="A10" s="238" t="s">
        <v>135</v>
      </c>
      <c r="B10" s="16">
        <f t="shared" ref="B10:M10" si="1">SUM(B11:B13)</f>
        <v>5471</v>
      </c>
      <c r="C10" s="16">
        <f t="shared" si="1"/>
        <v>5435</v>
      </c>
      <c r="D10" s="16">
        <f t="shared" si="1"/>
        <v>5888</v>
      </c>
      <c r="E10" s="16">
        <f t="shared" si="1"/>
        <v>4635</v>
      </c>
      <c r="F10" s="16">
        <f t="shared" si="1"/>
        <v>4654</v>
      </c>
      <c r="G10" s="16">
        <f t="shared" si="1"/>
        <v>5016</v>
      </c>
      <c r="H10" s="16">
        <f t="shared" si="1"/>
        <v>4534</v>
      </c>
      <c r="I10" s="16">
        <f t="shared" si="1"/>
        <v>3720</v>
      </c>
      <c r="J10" s="16">
        <f t="shared" si="1"/>
        <v>4051</v>
      </c>
      <c r="K10" s="16">
        <f t="shared" si="1"/>
        <v>3052</v>
      </c>
      <c r="L10" s="16">
        <f t="shared" si="1"/>
        <v>3653</v>
      </c>
      <c r="M10" s="16">
        <f t="shared" si="1"/>
        <v>2407</v>
      </c>
      <c r="N10" s="16">
        <f t="shared" ref="N10" si="2">SUM(N11:N13)</f>
        <v>2798</v>
      </c>
      <c r="O10" s="16"/>
      <c r="P10" s="26"/>
    </row>
    <row r="11" spans="1:16" s="8" customFormat="1" ht="14.25" customHeight="1" x14ac:dyDescent="0.35">
      <c r="A11" s="190" t="s">
        <v>378</v>
      </c>
      <c r="B11" s="18">
        <v>2212</v>
      </c>
      <c r="C11" s="18">
        <v>1726</v>
      </c>
      <c r="D11" s="18">
        <v>2012</v>
      </c>
      <c r="E11" s="18">
        <v>1520</v>
      </c>
      <c r="F11" s="18">
        <v>1651</v>
      </c>
      <c r="G11" s="18">
        <v>1774</v>
      </c>
      <c r="H11" s="18">
        <v>1594</v>
      </c>
      <c r="I11" s="18">
        <v>1301</v>
      </c>
      <c r="J11" s="18">
        <v>1407</v>
      </c>
      <c r="K11" s="18">
        <v>1018</v>
      </c>
      <c r="L11" s="18">
        <v>1100</v>
      </c>
      <c r="M11" s="18">
        <v>690</v>
      </c>
      <c r="N11" s="18">
        <v>768</v>
      </c>
      <c r="O11" s="18"/>
      <c r="P11" s="26"/>
    </row>
    <row r="12" spans="1:16" s="8" customFormat="1" ht="14.25" customHeight="1" x14ac:dyDescent="0.35">
      <c r="A12" s="190" t="s">
        <v>379</v>
      </c>
      <c r="B12" s="18">
        <v>1851</v>
      </c>
      <c r="C12" s="18">
        <v>2083</v>
      </c>
      <c r="D12" s="18">
        <v>2226</v>
      </c>
      <c r="E12" s="18">
        <v>1815</v>
      </c>
      <c r="F12" s="18">
        <v>1694</v>
      </c>
      <c r="G12" s="18">
        <v>1841</v>
      </c>
      <c r="H12" s="18">
        <v>1607</v>
      </c>
      <c r="I12" s="18">
        <v>1434</v>
      </c>
      <c r="J12" s="18">
        <v>1591</v>
      </c>
      <c r="K12" s="18">
        <v>1179</v>
      </c>
      <c r="L12" s="18">
        <v>1456</v>
      </c>
      <c r="M12" s="18">
        <v>917</v>
      </c>
      <c r="N12" s="18">
        <v>1116</v>
      </c>
      <c r="O12" s="18"/>
      <c r="P12" s="26"/>
    </row>
    <row r="13" spans="1:16" s="8" customFormat="1" ht="14.25" customHeight="1" x14ac:dyDescent="0.35">
      <c r="A13" s="190" t="s">
        <v>380</v>
      </c>
      <c r="B13" s="18">
        <v>1408</v>
      </c>
      <c r="C13" s="18">
        <v>1626</v>
      </c>
      <c r="D13" s="18">
        <v>1650</v>
      </c>
      <c r="E13" s="18">
        <v>1300</v>
      </c>
      <c r="F13" s="18">
        <v>1309</v>
      </c>
      <c r="G13" s="18">
        <v>1401</v>
      </c>
      <c r="H13" s="18">
        <v>1333</v>
      </c>
      <c r="I13" s="18">
        <v>985</v>
      </c>
      <c r="J13" s="18">
        <v>1053</v>
      </c>
      <c r="K13" s="18">
        <v>855</v>
      </c>
      <c r="L13" s="18">
        <v>1097</v>
      </c>
      <c r="M13" s="18">
        <v>800</v>
      </c>
      <c r="N13" s="18">
        <v>914</v>
      </c>
      <c r="O13" s="18"/>
      <c r="P13" s="26"/>
    </row>
    <row r="14" spans="1:16" s="8" customFormat="1" ht="14.25" customHeight="1" x14ac:dyDescent="0.35">
      <c r="A14" s="238" t="s">
        <v>136</v>
      </c>
      <c r="B14" s="16">
        <f t="shared" ref="B14:M14" si="3">SUM(B15:B17)</f>
        <v>2395</v>
      </c>
      <c r="C14" s="16">
        <f t="shared" si="3"/>
        <v>2409</v>
      </c>
      <c r="D14" s="16">
        <f t="shared" si="3"/>
        <v>2550</v>
      </c>
      <c r="E14" s="16">
        <f t="shared" si="3"/>
        <v>2179</v>
      </c>
      <c r="F14" s="16">
        <f t="shared" si="3"/>
        <v>2361</v>
      </c>
      <c r="G14" s="16">
        <f t="shared" si="3"/>
        <v>2246</v>
      </c>
      <c r="H14" s="16">
        <f t="shared" si="3"/>
        <v>2116</v>
      </c>
      <c r="I14" s="16">
        <f t="shared" si="3"/>
        <v>1934</v>
      </c>
      <c r="J14" s="16">
        <f t="shared" si="3"/>
        <v>2015</v>
      </c>
      <c r="K14" s="16">
        <f t="shared" si="3"/>
        <v>1489</v>
      </c>
      <c r="L14" s="16">
        <f t="shared" si="3"/>
        <v>1830</v>
      </c>
      <c r="M14" s="16">
        <f t="shared" si="3"/>
        <v>1522</v>
      </c>
      <c r="N14" s="16">
        <f t="shared" ref="N14" si="4">SUM(N15:N17)</f>
        <v>1923</v>
      </c>
      <c r="O14" s="16"/>
      <c r="P14" s="26"/>
    </row>
    <row r="15" spans="1:16" s="8" customFormat="1" ht="14.25" customHeight="1" x14ac:dyDescent="0.35">
      <c r="A15" s="190" t="s">
        <v>381</v>
      </c>
      <c r="B15" s="18">
        <v>1670</v>
      </c>
      <c r="C15" s="18">
        <v>1652</v>
      </c>
      <c r="D15" s="18">
        <v>1725</v>
      </c>
      <c r="E15" s="18">
        <v>1406</v>
      </c>
      <c r="F15" s="18">
        <v>1536</v>
      </c>
      <c r="G15" s="18">
        <v>1599</v>
      </c>
      <c r="H15" s="18">
        <v>1402</v>
      </c>
      <c r="I15" s="18">
        <v>1303</v>
      </c>
      <c r="J15" s="18">
        <v>1335</v>
      </c>
      <c r="K15" s="18">
        <v>804</v>
      </c>
      <c r="L15" s="18">
        <v>1121</v>
      </c>
      <c r="M15" s="18">
        <v>868</v>
      </c>
      <c r="N15" s="18">
        <v>1150</v>
      </c>
      <c r="O15" s="18"/>
      <c r="P15" s="26"/>
    </row>
    <row r="16" spans="1:16" s="8" customFormat="1" ht="14.25" customHeight="1" x14ac:dyDescent="0.35">
      <c r="A16" s="190" t="s">
        <v>382</v>
      </c>
      <c r="B16" s="18">
        <v>709</v>
      </c>
      <c r="C16" s="18">
        <v>751</v>
      </c>
      <c r="D16" s="18">
        <v>818</v>
      </c>
      <c r="E16" s="18">
        <v>769</v>
      </c>
      <c r="F16" s="18">
        <v>796</v>
      </c>
      <c r="G16" s="18">
        <v>643</v>
      </c>
      <c r="H16" s="18">
        <v>695</v>
      </c>
      <c r="I16" s="18">
        <v>619</v>
      </c>
      <c r="J16" s="18">
        <v>663</v>
      </c>
      <c r="K16" s="18">
        <v>644</v>
      </c>
      <c r="L16" s="18">
        <v>686</v>
      </c>
      <c r="M16" s="18">
        <v>636</v>
      </c>
      <c r="N16" s="18">
        <v>740</v>
      </c>
      <c r="O16" s="18"/>
      <c r="P16" s="26"/>
    </row>
    <row r="17" spans="1:16" s="8" customFormat="1" ht="14.25" customHeight="1" x14ac:dyDescent="0.35">
      <c r="A17" s="190" t="s">
        <v>383</v>
      </c>
      <c r="B17" s="18">
        <v>16</v>
      </c>
      <c r="C17" s="18">
        <v>6</v>
      </c>
      <c r="D17" s="18">
        <v>7</v>
      </c>
      <c r="E17" s="18">
        <v>4</v>
      </c>
      <c r="F17" s="18">
        <v>29</v>
      </c>
      <c r="G17" s="18">
        <v>4</v>
      </c>
      <c r="H17" s="18">
        <v>19</v>
      </c>
      <c r="I17" s="18">
        <v>12</v>
      </c>
      <c r="J17" s="18">
        <v>17</v>
      </c>
      <c r="K17" s="18">
        <v>41</v>
      </c>
      <c r="L17" s="18">
        <v>23</v>
      </c>
      <c r="M17" s="18">
        <v>18</v>
      </c>
      <c r="N17" s="18">
        <v>33</v>
      </c>
      <c r="O17" s="18"/>
      <c r="P17" s="26"/>
    </row>
    <row r="18" spans="1:16" s="8" customFormat="1" ht="14.25" customHeight="1" x14ac:dyDescent="0.35"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6"/>
    </row>
    <row r="19" spans="1:16" s="8" customFormat="1" ht="14.25" customHeight="1" x14ac:dyDescent="0.35">
      <c r="A19" s="166" t="s">
        <v>125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26"/>
    </row>
    <row r="20" spans="1:16" s="135" customFormat="1" ht="14.25" customHeight="1" x14ac:dyDescent="0.35">
      <c r="A20" s="123" t="s">
        <v>130</v>
      </c>
      <c r="B20" s="20">
        <v>21.5</v>
      </c>
      <c r="C20" s="20">
        <v>21.7</v>
      </c>
      <c r="D20" s="20">
        <v>23.6</v>
      </c>
      <c r="E20" s="20">
        <v>18.899999999999999</v>
      </c>
      <c r="F20" s="20">
        <v>18.5</v>
      </c>
      <c r="G20" s="20">
        <v>14.9</v>
      </c>
      <c r="H20" s="20">
        <v>13.8</v>
      </c>
      <c r="I20" s="20">
        <v>11.9</v>
      </c>
      <c r="J20" s="20">
        <v>12.7</v>
      </c>
      <c r="K20" s="20">
        <v>9</v>
      </c>
      <c r="L20" s="20">
        <v>10.9</v>
      </c>
      <c r="M20" s="20">
        <v>6.9</v>
      </c>
      <c r="N20" s="20">
        <v>9.3000000000000007</v>
      </c>
      <c r="O20" s="20"/>
      <c r="P20" s="26"/>
    </row>
    <row r="21" spans="1:16" s="8" customFormat="1" ht="14.25" customHeight="1" x14ac:dyDescent="0.35">
      <c r="A21" s="238" t="s">
        <v>135</v>
      </c>
      <c r="B21" s="20">
        <v>23.7</v>
      </c>
      <c r="C21" s="20">
        <f>+C10/22784*100</f>
        <v>23.854459269662922</v>
      </c>
      <c r="D21" s="20">
        <v>26.7</v>
      </c>
      <c r="E21" s="20">
        <v>21.2</v>
      </c>
      <c r="F21" s="20">
        <v>21.1</v>
      </c>
      <c r="G21" s="20">
        <v>23</v>
      </c>
      <c r="H21" s="20">
        <v>22</v>
      </c>
      <c r="I21" s="20">
        <v>19.600000000000001</v>
      </c>
      <c r="J21" s="20">
        <v>22.3</v>
      </c>
      <c r="K21" s="20">
        <v>17.2</v>
      </c>
      <c r="L21" s="20">
        <v>21.9</v>
      </c>
      <c r="M21" s="20">
        <v>14</v>
      </c>
      <c r="N21" s="20">
        <v>19.2</v>
      </c>
      <c r="O21" s="20"/>
      <c r="P21" s="26"/>
    </row>
    <row r="22" spans="1:16" ht="14.25" customHeight="1" x14ac:dyDescent="0.35">
      <c r="A22" s="190" t="s">
        <v>378</v>
      </c>
      <c r="B22" s="21">
        <v>24.5</v>
      </c>
      <c r="C22" s="21">
        <v>20</v>
      </c>
      <c r="D22" s="21">
        <v>23.8</v>
      </c>
      <c r="E22" s="21">
        <v>18.7</v>
      </c>
      <c r="F22" s="21">
        <v>20.7</v>
      </c>
      <c r="G22" s="21">
        <v>22.6</v>
      </c>
      <c r="H22" s="21">
        <v>22.1</v>
      </c>
      <c r="I22" s="21">
        <v>19.899999999999999</v>
      </c>
      <c r="J22" s="21">
        <v>24</v>
      </c>
      <c r="K22" s="21">
        <v>20.3</v>
      </c>
      <c r="L22" s="21">
        <v>23.2</v>
      </c>
      <c r="M22" s="21">
        <v>14.7</v>
      </c>
      <c r="N22" s="21">
        <v>19.7</v>
      </c>
      <c r="O22" s="21"/>
    </row>
    <row r="23" spans="1:16" ht="14.25" customHeight="1" x14ac:dyDescent="0.35">
      <c r="A23" s="190" t="s">
        <v>379</v>
      </c>
      <c r="B23" s="21">
        <v>23.8</v>
      </c>
      <c r="C23" s="21">
        <v>27.6</v>
      </c>
      <c r="D23" s="21">
        <v>30.2</v>
      </c>
      <c r="E23" s="21">
        <v>24.6</v>
      </c>
      <c r="F23" s="21">
        <v>22.9</v>
      </c>
      <c r="G23" s="21">
        <v>25.6</v>
      </c>
      <c r="H23" s="21">
        <v>23.2</v>
      </c>
      <c r="I23" s="21">
        <v>22.4</v>
      </c>
      <c r="J23" s="21">
        <v>25</v>
      </c>
      <c r="K23" s="21">
        <v>19.399999999999999</v>
      </c>
      <c r="L23" s="21">
        <v>25.7</v>
      </c>
      <c r="M23" s="21">
        <v>15.7</v>
      </c>
      <c r="N23" s="21">
        <v>23.1</v>
      </c>
      <c r="O23" s="21"/>
    </row>
    <row r="24" spans="1:16" x14ac:dyDescent="0.35">
      <c r="A24" s="190" t="s">
        <v>380</v>
      </c>
      <c r="B24" s="21">
        <v>22.4</v>
      </c>
      <c r="C24" s="21">
        <v>24.5</v>
      </c>
      <c r="D24" s="21">
        <v>26.4</v>
      </c>
      <c r="E24" s="21">
        <v>20.3</v>
      </c>
      <c r="F24" s="21">
        <v>19.5</v>
      </c>
      <c r="G24" s="21">
        <v>20.7</v>
      </c>
      <c r="H24" s="21">
        <v>20.6</v>
      </c>
      <c r="I24" s="21">
        <v>16.3</v>
      </c>
      <c r="J24" s="21">
        <v>17.7</v>
      </c>
      <c r="K24" s="21">
        <v>12.9</v>
      </c>
      <c r="L24" s="21">
        <v>17.399999999999999</v>
      </c>
      <c r="M24" s="21">
        <v>11.9</v>
      </c>
      <c r="N24" s="21">
        <v>15.6</v>
      </c>
      <c r="O24" s="21"/>
    </row>
    <row r="25" spans="1:16" x14ac:dyDescent="0.35">
      <c r="A25" s="238" t="s">
        <v>136</v>
      </c>
      <c r="B25" s="20">
        <v>17.8</v>
      </c>
      <c r="C25" s="20">
        <f>+C14/13223*100</f>
        <v>18.218256068970735</v>
      </c>
      <c r="D25" s="20">
        <v>18.5</v>
      </c>
      <c r="E25" s="20">
        <v>15.3</v>
      </c>
      <c r="F25" s="20">
        <v>14.4</v>
      </c>
      <c r="G25" s="20">
        <v>8.3000000000000007</v>
      </c>
      <c r="H25" s="20">
        <v>7.7</v>
      </c>
      <c r="I25" s="20">
        <v>6.8</v>
      </c>
      <c r="J25" s="20">
        <v>6.8</v>
      </c>
      <c r="K25" s="20">
        <v>4.5</v>
      </c>
      <c r="L25" s="20">
        <v>5.4</v>
      </c>
      <c r="M25" s="20">
        <v>3.8</v>
      </c>
      <c r="N25" s="20">
        <v>5.3</v>
      </c>
      <c r="O25" s="20"/>
    </row>
    <row r="26" spans="1:16" x14ac:dyDescent="0.35">
      <c r="A26" s="190" t="s">
        <v>381</v>
      </c>
      <c r="B26" s="21">
        <v>21.3</v>
      </c>
      <c r="C26" s="21">
        <v>21.5</v>
      </c>
      <c r="D26" s="21">
        <v>21.1</v>
      </c>
      <c r="E26" s="21">
        <v>17.3</v>
      </c>
      <c r="F26" s="21">
        <v>16.8</v>
      </c>
      <c r="G26" s="21">
        <v>10.9</v>
      </c>
      <c r="H26" s="21">
        <v>9.5</v>
      </c>
      <c r="I26" s="21">
        <v>8.3000000000000007</v>
      </c>
      <c r="J26" s="21">
        <v>8.5</v>
      </c>
      <c r="K26" s="21">
        <v>4.9000000000000004</v>
      </c>
      <c r="L26" s="21">
        <v>6.3</v>
      </c>
      <c r="M26" s="21">
        <v>4.3</v>
      </c>
      <c r="N26" s="21">
        <v>6</v>
      </c>
      <c r="O26" s="21"/>
    </row>
    <row r="27" spans="1:16" x14ac:dyDescent="0.35">
      <c r="A27" s="190" t="s">
        <v>382</v>
      </c>
      <c r="B27" s="21">
        <v>12.7</v>
      </c>
      <c r="C27" s="21">
        <v>13.3</v>
      </c>
      <c r="D27" s="21">
        <v>14.8</v>
      </c>
      <c r="E27" s="21">
        <v>12.8</v>
      </c>
      <c r="F27" s="21">
        <v>11.3</v>
      </c>
      <c r="G27" s="21">
        <v>6.6</v>
      </c>
      <c r="H27" s="21">
        <v>7</v>
      </c>
      <c r="I27" s="21">
        <v>6.2</v>
      </c>
      <c r="J27" s="21">
        <v>6.1</v>
      </c>
      <c r="K27" s="21">
        <v>5.0999999999999996</v>
      </c>
      <c r="L27" s="21">
        <v>5.7</v>
      </c>
      <c r="M27" s="21">
        <v>4.0999999999999996</v>
      </c>
      <c r="N27" s="21">
        <v>5.7</v>
      </c>
      <c r="O27" s="21"/>
    </row>
    <row r="28" spans="1:16" ht="14.5" thickBot="1" x14ac:dyDescent="0.4">
      <c r="A28" s="190" t="s">
        <v>383</v>
      </c>
      <c r="B28" s="21">
        <v>3.7735849056603774</v>
      </c>
      <c r="C28" s="21">
        <v>1.2244897959183674</v>
      </c>
      <c r="D28" s="21">
        <v>1.2433392539964476</v>
      </c>
      <c r="E28" s="21">
        <v>0.4287245444801715</v>
      </c>
      <c r="F28" s="21">
        <v>1.7119244391971666</v>
      </c>
      <c r="G28" s="21">
        <v>0.16253555465258024</v>
      </c>
      <c r="H28" s="21">
        <v>0.63887020847343645</v>
      </c>
      <c r="I28" s="21">
        <v>0.40013337779259756</v>
      </c>
      <c r="J28" s="21">
        <v>0.5362776025236593</v>
      </c>
      <c r="K28" s="21">
        <v>1.0837959291567538</v>
      </c>
      <c r="L28" s="21">
        <v>0.62824364927615406</v>
      </c>
      <c r="M28" s="21">
        <v>0.40696359936694554</v>
      </c>
      <c r="N28" s="21">
        <v>0.84420567920184197</v>
      </c>
      <c r="O28" s="21"/>
    </row>
    <row r="29" spans="1:16" s="8" customFormat="1" ht="14.25" customHeight="1" x14ac:dyDescent="0.35">
      <c r="A29" s="91" t="s">
        <v>385</v>
      </c>
      <c r="B29" s="91"/>
      <c r="C29" s="91"/>
      <c r="D29" s="91"/>
      <c r="E29" s="91"/>
      <c r="F29" s="91"/>
      <c r="G29" s="91"/>
      <c r="H29" s="91"/>
      <c r="I29" s="91"/>
      <c r="J29" s="150"/>
      <c r="K29" s="150"/>
      <c r="L29" s="150"/>
      <c r="M29" s="150"/>
      <c r="N29" s="150"/>
      <c r="O29" s="189"/>
      <c r="P29" s="26"/>
    </row>
    <row r="30" spans="1:16" x14ac:dyDescent="0.35">
      <c r="A30" s="25"/>
    </row>
    <row r="31" spans="1:16" x14ac:dyDescent="0.35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</row>
    <row r="32" spans="1:16" x14ac:dyDescent="0.35"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</row>
    <row r="34" spans="2:15" x14ac:dyDescent="0.35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</sheetData>
  <hyperlinks>
    <hyperlink ref="P2" location="Contenido!A1" display="Contenido" xr:uid="{9353B535-B10E-4651-9918-99F015B3B80E}"/>
  </hyperlinks>
  <printOptions horizontalCentered="1"/>
  <pageMargins left="0.39370078740157483" right="0.39370078740157483" top="0.39370078740157483" bottom="0.39370078740157483" header="0.31496062992125984" footer="0.31496062992125984"/>
  <pageSetup scale="9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A1:P28"/>
  <sheetViews>
    <sheetView showGridLines="0" zoomScale="90" zoomScaleNormal="90" zoomScaleSheetLayoutView="10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16" t="s">
        <v>146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236"/>
      <c r="P1" s="29"/>
    </row>
    <row r="2" spans="1:16" ht="15.75" customHeight="1" x14ac:dyDescent="0.35">
      <c r="A2" s="316" t="s">
        <v>145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236"/>
      <c r="P2" s="272" t="s">
        <v>375</v>
      </c>
    </row>
    <row r="3" spans="1:16" ht="15.75" customHeight="1" x14ac:dyDescent="0.35">
      <c r="A3" s="316" t="s">
        <v>128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36"/>
      <c r="P3" s="29"/>
    </row>
    <row r="4" spans="1:16" ht="15.75" customHeight="1" x14ac:dyDescent="0.35">
      <c r="A4" s="316" t="s">
        <v>112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36"/>
    </row>
    <row r="5" spans="1:16" ht="15.75" customHeight="1" x14ac:dyDescent="0.35">
      <c r="A5" s="316" t="s">
        <v>371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236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s="8" customFormat="1" ht="14.25" customHeight="1" x14ac:dyDescent="0.35">
      <c r="A8" s="166" t="s">
        <v>114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26"/>
    </row>
    <row r="9" spans="1:16" s="8" customFormat="1" ht="14.25" customHeight="1" x14ac:dyDescent="0.35">
      <c r="A9" s="123" t="s">
        <v>130</v>
      </c>
      <c r="B9" s="16">
        <f t="shared" ref="B9:K9" si="0">+B10+B14</f>
        <v>7834</v>
      </c>
      <c r="C9" s="16">
        <f t="shared" si="0"/>
        <v>7822</v>
      </c>
      <c r="D9" s="16">
        <f t="shared" si="0"/>
        <v>8426</v>
      </c>
      <c r="E9" s="16">
        <f t="shared" si="0"/>
        <v>6794</v>
      </c>
      <c r="F9" s="16">
        <f t="shared" si="0"/>
        <v>6718</v>
      </c>
      <c r="G9" s="16">
        <f t="shared" si="0"/>
        <v>7202</v>
      </c>
      <c r="H9" s="16">
        <f t="shared" si="0"/>
        <v>6534</v>
      </c>
      <c r="I9" s="16">
        <f t="shared" si="0"/>
        <v>5627</v>
      </c>
      <c r="J9" s="16">
        <f t="shared" si="0"/>
        <v>6024</v>
      </c>
      <c r="K9" s="16">
        <f t="shared" si="0"/>
        <v>4380</v>
      </c>
      <c r="L9" s="16">
        <v>5429</v>
      </c>
      <c r="M9" s="16">
        <v>3824</v>
      </c>
      <c r="N9" s="16">
        <f>+N10+N14</f>
        <v>4613</v>
      </c>
      <c r="O9" s="16"/>
      <c r="P9" s="26"/>
    </row>
    <row r="10" spans="1:16" s="8" customFormat="1" ht="14.25" customHeight="1" x14ac:dyDescent="0.35">
      <c r="A10" s="238" t="s">
        <v>135</v>
      </c>
      <c r="B10" s="16">
        <f t="shared" ref="B10:H10" si="1">+B11+B12+B13</f>
        <v>5471</v>
      </c>
      <c r="C10" s="16">
        <f t="shared" si="1"/>
        <v>5435</v>
      </c>
      <c r="D10" s="16">
        <f t="shared" si="1"/>
        <v>5888</v>
      </c>
      <c r="E10" s="16">
        <f t="shared" si="1"/>
        <v>4635</v>
      </c>
      <c r="F10" s="16">
        <f t="shared" si="1"/>
        <v>4654</v>
      </c>
      <c r="G10" s="16">
        <f t="shared" si="1"/>
        <v>5016</v>
      </c>
      <c r="H10" s="16">
        <f t="shared" si="1"/>
        <v>4534</v>
      </c>
      <c r="I10" s="16">
        <f>+I11+I12+I13</f>
        <v>3720</v>
      </c>
      <c r="J10" s="16">
        <f>+J11+J12+J13</f>
        <v>4051</v>
      </c>
      <c r="K10" s="16">
        <f>+K11+K12+K13</f>
        <v>3052</v>
      </c>
      <c r="L10" s="16">
        <v>3653</v>
      </c>
      <c r="M10" s="16">
        <v>2407</v>
      </c>
      <c r="N10" s="16">
        <f t="shared" ref="N10" si="2">SUM(N11:N13)</f>
        <v>2798</v>
      </c>
      <c r="O10" s="16"/>
      <c r="P10" s="26"/>
    </row>
    <row r="11" spans="1:16" s="8" customFormat="1" ht="14.25" customHeight="1" x14ac:dyDescent="0.35">
      <c r="A11" s="190" t="s">
        <v>378</v>
      </c>
      <c r="B11" s="18">
        <v>2212</v>
      </c>
      <c r="C11" s="18">
        <v>1726</v>
      </c>
      <c r="D11" s="18">
        <v>2012</v>
      </c>
      <c r="E11" s="18">
        <v>1520</v>
      </c>
      <c r="F11" s="18">
        <v>1651</v>
      </c>
      <c r="G11" s="18">
        <v>1774</v>
      </c>
      <c r="H11" s="18">
        <v>1594</v>
      </c>
      <c r="I11" s="18">
        <v>1301</v>
      </c>
      <c r="J11" s="18">
        <v>1407</v>
      </c>
      <c r="K11" s="18">
        <v>1018</v>
      </c>
      <c r="L11" s="18">
        <v>1100</v>
      </c>
      <c r="M11" s="18">
        <v>690</v>
      </c>
      <c r="N11" s="18">
        <v>768</v>
      </c>
      <c r="O11" s="18"/>
      <c r="P11" s="26"/>
    </row>
    <row r="12" spans="1:16" s="8" customFormat="1" ht="14.25" customHeight="1" x14ac:dyDescent="0.35">
      <c r="A12" s="190" t="s">
        <v>379</v>
      </c>
      <c r="B12" s="18">
        <v>1851</v>
      </c>
      <c r="C12" s="18">
        <v>2083</v>
      </c>
      <c r="D12" s="18">
        <v>2226</v>
      </c>
      <c r="E12" s="18">
        <v>1815</v>
      </c>
      <c r="F12" s="18">
        <v>1694</v>
      </c>
      <c r="G12" s="18">
        <v>1841</v>
      </c>
      <c r="H12" s="18">
        <v>1607</v>
      </c>
      <c r="I12" s="18">
        <v>1434</v>
      </c>
      <c r="J12" s="18">
        <v>1591</v>
      </c>
      <c r="K12" s="18">
        <v>1179</v>
      </c>
      <c r="L12" s="18">
        <v>1456</v>
      </c>
      <c r="M12" s="18">
        <v>917</v>
      </c>
      <c r="N12" s="18">
        <v>1116</v>
      </c>
      <c r="O12" s="18"/>
      <c r="P12" s="26"/>
    </row>
    <row r="13" spans="1:16" s="8" customFormat="1" ht="14.25" customHeight="1" x14ac:dyDescent="0.35">
      <c r="A13" s="190" t="s">
        <v>380</v>
      </c>
      <c r="B13" s="18">
        <v>1408</v>
      </c>
      <c r="C13" s="18">
        <v>1626</v>
      </c>
      <c r="D13" s="18">
        <v>1650</v>
      </c>
      <c r="E13" s="18">
        <v>1300</v>
      </c>
      <c r="F13" s="18">
        <v>1309</v>
      </c>
      <c r="G13" s="18">
        <v>1401</v>
      </c>
      <c r="H13" s="18">
        <v>1333</v>
      </c>
      <c r="I13" s="18">
        <v>985</v>
      </c>
      <c r="J13" s="18">
        <v>1053</v>
      </c>
      <c r="K13" s="18">
        <v>855</v>
      </c>
      <c r="L13" s="18">
        <v>1097</v>
      </c>
      <c r="M13" s="18">
        <v>800</v>
      </c>
      <c r="N13" s="18">
        <v>914</v>
      </c>
      <c r="O13" s="18"/>
      <c r="P13" s="26"/>
    </row>
    <row r="14" spans="1:16" s="8" customFormat="1" ht="14.25" customHeight="1" x14ac:dyDescent="0.35">
      <c r="A14" s="238" t="s">
        <v>136</v>
      </c>
      <c r="B14" s="16">
        <f t="shared" ref="B14:H14" si="3">+B15+B16</f>
        <v>2363</v>
      </c>
      <c r="C14" s="16">
        <f t="shared" si="3"/>
        <v>2387</v>
      </c>
      <c r="D14" s="16">
        <f t="shared" si="3"/>
        <v>2538</v>
      </c>
      <c r="E14" s="16">
        <f t="shared" si="3"/>
        <v>2159</v>
      </c>
      <c r="F14" s="16">
        <f t="shared" si="3"/>
        <v>2064</v>
      </c>
      <c r="G14" s="16">
        <f t="shared" si="3"/>
        <v>2186</v>
      </c>
      <c r="H14" s="16">
        <f t="shared" si="3"/>
        <v>2000</v>
      </c>
      <c r="I14" s="16">
        <f>+I15+I16</f>
        <v>1907</v>
      </c>
      <c r="J14" s="16">
        <f>+J15+J16</f>
        <v>1973</v>
      </c>
      <c r="K14" s="16">
        <f>+K15+K16</f>
        <v>1328</v>
      </c>
      <c r="L14" s="16">
        <v>1776</v>
      </c>
      <c r="M14" s="16">
        <v>1417</v>
      </c>
      <c r="N14" s="16">
        <f>SUM(N15:N16)</f>
        <v>1815</v>
      </c>
      <c r="O14" s="16"/>
      <c r="P14" s="26"/>
    </row>
    <row r="15" spans="1:16" s="8" customFormat="1" ht="14.25" customHeight="1" x14ac:dyDescent="0.35">
      <c r="A15" s="190" t="s">
        <v>381</v>
      </c>
      <c r="B15" s="18">
        <v>1664</v>
      </c>
      <c r="C15" s="18">
        <v>1642</v>
      </c>
      <c r="D15" s="18">
        <v>1721</v>
      </c>
      <c r="E15" s="18">
        <v>1394</v>
      </c>
      <c r="F15" s="18">
        <v>1365</v>
      </c>
      <c r="G15" s="18">
        <v>1564</v>
      </c>
      <c r="H15" s="18">
        <v>1338</v>
      </c>
      <c r="I15" s="18">
        <v>1298</v>
      </c>
      <c r="J15" s="18">
        <v>1329</v>
      </c>
      <c r="K15" s="18">
        <v>753</v>
      </c>
      <c r="L15" s="18">
        <v>1108</v>
      </c>
      <c r="M15" s="18">
        <v>829</v>
      </c>
      <c r="N15" s="18">
        <v>1121</v>
      </c>
      <c r="O15" s="18"/>
      <c r="P15" s="26"/>
    </row>
    <row r="16" spans="1:16" s="8" customFormat="1" ht="14.25" customHeight="1" x14ac:dyDescent="0.35">
      <c r="A16" s="190" t="s">
        <v>382</v>
      </c>
      <c r="B16" s="18">
        <v>699</v>
      </c>
      <c r="C16" s="18">
        <v>745</v>
      </c>
      <c r="D16" s="18">
        <v>817</v>
      </c>
      <c r="E16" s="18">
        <v>765</v>
      </c>
      <c r="F16" s="18">
        <v>699</v>
      </c>
      <c r="G16" s="18">
        <v>622</v>
      </c>
      <c r="H16" s="18">
        <v>662</v>
      </c>
      <c r="I16" s="18">
        <v>609</v>
      </c>
      <c r="J16" s="18">
        <v>644</v>
      </c>
      <c r="K16" s="18">
        <v>575</v>
      </c>
      <c r="L16" s="18">
        <v>668</v>
      </c>
      <c r="M16" s="18">
        <v>588</v>
      </c>
      <c r="N16" s="18">
        <v>694</v>
      </c>
      <c r="O16" s="18"/>
      <c r="P16" s="26"/>
    </row>
    <row r="17" spans="1:16" s="8" customFormat="1" ht="14.25" customHeight="1" x14ac:dyDescent="0.35">
      <c r="A17" s="23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26"/>
    </row>
    <row r="18" spans="1:16" s="8" customFormat="1" ht="14.25" customHeight="1" x14ac:dyDescent="0.35">
      <c r="A18" s="166" t="s">
        <v>125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26"/>
    </row>
    <row r="19" spans="1:16" s="135" customFormat="1" ht="14.25" customHeight="1" x14ac:dyDescent="0.35">
      <c r="A19" s="123" t="s">
        <v>130</v>
      </c>
      <c r="B19" s="20">
        <v>21.5</v>
      </c>
      <c r="C19" s="20">
        <v>21.7</v>
      </c>
      <c r="D19" s="20">
        <v>23.6</v>
      </c>
      <c r="E19" s="20">
        <v>18.899999999999999</v>
      </c>
      <c r="F19" s="20">
        <v>18.5</v>
      </c>
      <c r="G19" s="20">
        <v>19.899999999999999</v>
      </c>
      <c r="H19" s="20">
        <v>18.748923959827835</v>
      </c>
      <c r="I19" s="20">
        <v>16.840246603220208</v>
      </c>
      <c r="J19" s="20">
        <v>18.271709787982651</v>
      </c>
      <c r="K19" s="20">
        <v>12.7</v>
      </c>
      <c r="L19" s="20">
        <v>16.880169143709971</v>
      </c>
      <c r="M19" s="20">
        <v>10.371013234975049</v>
      </c>
      <c r="N19" s="20">
        <v>14.4</v>
      </c>
      <c r="O19" s="20"/>
      <c r="P19" s="26"/>
    </row>
    <row r="20" spans="1:16" s="8" customFormat="1" ht="14.25" customHeight="1" x14ac:dyDescent="0.35">
      <c r="A20" s="238" t="s">
        <v>135</v>
      </c>
      <c r="B20" s="20">
        <v>23.7</v>
      </c>
      <c r="C20" s="20">
        <f>+C10/22784*100</f>
        <v>23.854459269662922</v>
      </c>
      <c r="D20" s="20">
        <v>26.7</v>
      </c>
      <c r="E20" s="20">
        <v>21.2</v>
      </c>
      <c r="F20" s="20">
        <v>21.1</v>
      </c>
      <c r="G20" s="20">
        <v>23</v>
      </c>
      <c r="H20" s="20">
        <v>22.03431015211158</v>
      </c>
      <c r="I20" s="20">
        <v>19.588226001790321</v>
      </c>
      <c r="J20" s="20">
        <v>22.286405897562855</v>
      </c>
      <c r="K20" s="20">
        <v>23.4</v>
      </c>
      <c r="L20" s="20">
        <v>21.870322696521583</v>
      </c>
      <c r="M20" s="20">
        <v>13.967388150641211</v>
      </c>
      <c r="N20" s="20">
        <v>19.2</v>
      </c>
      <c r="O20" s="20"/>
      <c r="P20" s="26"/>
    </row>
    <row r="21" spans="1:16" s="8" customFormat="1" ht="14.25" customHeight="1" x14ac:dyDescent="0.35">
      <c r="A21" s="190" t="s">
        <v>378</v>
      </c>
      <c r="B21" s="21">
        <v>24.5</v>
      </c>
      <c r="C21" s="21">
        <v>20</v>
      </c>
      <c r="D21" s="21">
        <v>23.8</v>
      </c>
      <c r="E21" s="21">
        <v>18.7</v>
      </c>
      <c r="F21" s="21">
        <v>20.7</v>
      </c>
      <c r="G21" s="21">
        <v>22.6</v>
      </c>
      <c r="H21" s="21">
        <v>22.129668193808136</v>
      </c>
      <c r="I21" s="21">
        <v>19.917330067360687</v>
      </c>
      <c r="J21" s="21">
        <v>23.961171662125341</v>
      </c>
      <c r="K21" s="21">
        <v>19.600000000000001</v>
      </c>
      <c r="L21" s="21">
        <v>23.236163920574569</v>
      </c>
      <c r="M21" s="21">
        <v>14.680851063829786</v>
      </c>
      <c r="N21" s="21">
        <v>19.7</v>
      </c>
      <c r="O21" s="21"/>
      <c r="P21" s="26"/>
    </row>
    <row r="22" spans="1:16" s="8" customFormat="1" ht="14.25" customHeight="1" x14ac:dyDescent="0.35">
      <c r="A22" s="190" t="s">
        <v>379</v>
      </c>
      <c r="B22" s="21">
        <v>23.8</v>
      </c>
      <c r="C22" s="21">
        <v>27.6</v>
      </c>
      <c r="D22" s="21">
        <v>30.2</v>
      </c>
      <c r="E22" s="21">
        <v>24.6</v>
      </c>
      <c r="F22" s="21">
        <v>22.9</v>
      </c>
      <c r="G22" s="21">
        <v>25.6</v>
      </c>
      <c r="H22" s="21">
        <v>23.242695979172691</v>
      </c>
      <c r="I22" s="21">
        <v>22.388758782201403</v>
      </c>
      <c r="J22" s="21">
        <v>25.039345294302802</v>
      </c>
      <c r="K22" s="21">
        <v>18.899999999999999</v>
      </c>
      <c r="L22" s="21">
        <v>25.651867512332625</v>
      </c>
      <c r="M22" s="21">
        <v>15.715509854327337</v>
      </c>
      <c r="N22" s="21">
        <v>23.1</v>
      </c>
      <c r="O22" s="21"/>
      <c r="P22" s="26"/>
    </row>
    <row r="23" spans="1:16" x14ac:dyDescent="0.35">
      <c r="A23" s="190" t="s">
        <v>380</v>
      </c>
      <c r="B23" s="21">
        <v>22.4</v>
      </c>
      <c r="C23" s="21">
        <v>24.5</v>
      </c>
      <c r="D23" s="21">
        <v>26.4</v>
      </c>
      <c r="E23" s="21">
        <v>20.3</v>
      </c>
      <c r="F23" s="21">
        <v>19.5</v>
      </c>
      <c r="G23" s="21">
        <v>20.7</v>
      </c>
      <c r="H23" s="21">
        <v>20.634674922600617</v>
      </c>
      <c r="I23" s="21">
        <v>16.270234555665674</v>
      </c>
      <c r="J23" s="21">
        <v>17.694505125189046</v>
      </c>
      <c r="K23" s="21">
        <v>12.6</v>
      </c>
      <c r="L23" s="21">
        <v>17.432067376450025</v>
      </c>
      <c r="M23" s="21">
        <v>11.943863839952225</v>
      </c>
      <c r="N23" s="21">
        <v>15.6</v>
      </c>
      <c r="O23" s="21"/>
    </row>
    <row r="24" spans="1:16" x14ac:dyDescent="0.35">
      <c r="A24" s="238" t="s">
        <v>136</v>
      </c>
      <c r="B24" s="20">
        <v>17.8</v>
      </c>
      <c r="C24" s="20">
        <f>+C14/13223*100</f>
        <v>18.051879301217575</v>
      </c>
      <c r="D24" s="20">
        <v>18.5</v>
      </c>
      <c r="E24" s="20">
        <v>15.3</v>
      </c>
      <c r="F24" s="20">
        <v>14.4</v>
      </c>
      <c r="G24" s="20">
        <v>15.2</v>
      </c>
      <c r="H24" s="20">
        <v>14.012471099278359</v>
      </c>
      <c r="I24" s="20">
        <v>13.221937183664981</v>
      </c>
      <c r="J24" s="20">
        <v>13.33829096809086</v>
      </c>
      <c r="K24" s="20">
        <v>8.1</v>
      </c>
      <c r="L24" s="20">
        <v>11.488453328158354</v>
      </c>
      <c r="M24" s="20">
        <v>7.2152349915983498</v>
      </c>
      <c r="N24" s="20">
        <v>10.5</v>
      </c>
      <c r="O24" s="20"/>
    </row>
    <row r="25" spans="1:16" x14ac:dyDescent="0.35">
      <c r="A25" s="190" t="s">
        <v>381</v>
      </c>
      <c r="B25" s="21">
        <v>21.3</v>
      </c>
      <c r="C25" s="21">
        <v>21.5</v>
      </c>
      <c r="D25" s="21">
        <v>21.1</v>
      </c>
      <c r="E25" s="21">
        <v>17.3</v>
      </c>
      <c r="F25" s="21">
        <v>16.8</v>
      </c>
      <c r="G25" s="21">
        <v>18.7</v>
      </c>
      <c r="H25" s="21">
        <v>16.714553404122423</v>
      </c>
      <c r="I25" s="21">
        <v>15.565415517448136</v>
      </c>
      <c r="J25" s="21">
        <v>15.69437883797827</v>
      </c>
      <c r="K25" s="21">
        <v>9.1999999999999993</v>
      </c>
      <c r="L25" s="21">
        <v>12.904728627999068</v>
      </c>
      <c r="M25" s="21">
        <v>8.2323733862959276</v>
      </c>
      <c r="N25" s="21">
        <v>12.2</v>
      </c>
      <c r="O25" s="21"/>
    </row>
    <row r="26" spans="1:16" ht="14.5" thickBot="1" x14ac:dyDescent="0.4">
      <c r="A26" s="190" t="s">
        <v>382</v>
      </c>
      <c r="B26" s="21">
        <v>12.7</v>
      </c>
      <c r="C26" s="21">
        <v>13.3</v>
      </c>
      <c r="D26" s="21">
        <v>14.8</v>
      </c>
      <c r="E26" s="21">
        <v>12.8</v>
      </c>
      <c r="F26" s="21">
        <v>11.3</v>
      </c>
      <c r="G26" s="21">
        <v>10.3</v>
      </c>
      <c r="H26" s="21">
        <v>10.561582641991066</v>
      </c>
      <c r="I26" s="21">
        <v>10.009861932938856</v>
      </c>
      <c r="J26" s="21">
        <v>10.183428209993675</v>
      </c>
      <c r="K26" s="21">
        <v>7</v>
      </c>
      <c r="L26" s="21">
        <v>9.7191910373926973</v>
      </c>
      <c r="M26" s="21">
        <v>6.1448427212874908</v>
      </c>
      <c r="N26" s="21">
        <v>8.5</v>
      </c>
      <c r="O26" s="21"/>
    </row>
    <row r="27" spans="1:16" s="8" customFormat="1" ht="14.25" customHeight="1" x14ac:dyDescent="0.35">
      <c r="A27" s="91" t="s">
        <v>385</v>
      </c>
      <c r="B27" s="91"/>
      <c r="C27" s="91"/>
      <c r="D27" s="91"/>
      <c r="E27" s="91"/>
      <c r="F27" s="91"/>
      <c r="G27" s="91"/>
      <c r="H27" s="91"/>
      <c r="I27" s="91"/>
      <c r="J27" s="150"/>
      <c r="K27" s="150"/>
      <c r="L27" s="150"/>
      <c r="M27" s="150"/>
      <c r="N27" s="150"/>
      <c r="O27" s="189"/>
      <c r="P27" s="26"/>
    </row>
    <row r="28" spans="1:16" x14ac:dyDescent="0.35">
      <c r="A28" s="25"/>
    </row>
  </sheetData>
  <hyperlinks>
    <hyperlink ref="P2" location="Contenido!A1" display="Contenido" xr:uid="{B21D63CD-6686-4691-95AF-97C11B046029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P23"/>
  <sheetViews>
    <sheetView showGridLines="0" zoomScale="90" zoomScaleNormal="90" zoomScaleSheetLayoutView="10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16" t="s">
        <v>410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236"/>
      <c r="P1" s="29"/>
    </row>
    <row r="2" spans="1:16" ht="15.75" customHeight="1" x14ac:dyDescent="0.35">
      <c r="A2" s="316" t="s">
        <v>147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236"/>
      <c r="P2" s="272" t="s">
        <v>375</v>
      </c>
    </row>
    <row r="3" spans="1:16" ht="15.75" customHeight="1" x14ac:dyDescent="0.35">
      <c r="A3" s="316" t="s">
        <v>128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36"/>
      <c r="P3" s="29"/>
    </row>
    <row r="4" spans="1:16" ht="15.75" customHeight="1" x14ac:dyDescent="0.35">
      <c r="A4" s="316" t="s">
        <v>112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36"/>
    </row>
    <row r="5" spans="1:16" ht="15.75" customHeight="1" x14ac:dyDescent="0.35">
      <c r="A5" s="316" t="s">
        <v>371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236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s="8" customFormat="1" ht="14.25" customHeight="1" x14ac:dyDescent="0.35">
      <c r="A8" s="166" t="s">
        <v>114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26"/>
    </row>
    <row r="9" spans="1:16" s="8" customFormat="1" ht="14.25" customHeight="1" x14ac:dyDescent="0.35">
      <c r="A9" s="238" t="s">
        <v>136</v>
      </c>
      <c r="B9" s="16">
        <f t="shared" ref="B9:F9" si="0">+B10+B11+B12</f>
        <v>32</v>
      </c>
      <c r="C9" s="16">
        <f t="shared" si="0"/>
        <v>22</v>
      </c>
      <c r="D9" s="16">
        <f t="shared" si="0"/>
        <v>12</v>
      </c>
      <c r="E9" s="16">
        <f t="shared" si="0"/>
        <v>20</v>
      </c>
      <c r="F9" s="16">
        <f t="shared" si="0"/>
        <v>297</v>
      </c>
      <c r="G9" s="16">
        <f>+G10+G11+G12</f>
        <v>60</v>
      </c>
      <c r="H9" s="16">
        <f>+H10+H11+H12</f>
        <v>116</v>
      </c>
      <c r="I9" s="16">
        <f>+I10+I11+I12</f>
        <v>27</v>
      </c>
      <c r="J9" s="16">
        <f>+J10+J11+J12</f>
        <v>42</v>
      </c>
      <c r="K9" s="16">
        <f>+K10+K11+K12</f>
        <v>161</v>
      </c>
      <c r="L9" s="16">
        <v>54</v>
      </c>
      <c r="M9" s="16">
        <v>105</v>
      </c>
      <c r="N9" s="16">
        <f t="shared" ref="N9" si="1">SUM(N10:N12)</f>
        <v>108</v>
      </c>
      <c r="O9" s="16"/>
      <c r="P9" s="26"/>
    </row>
    <row r="10" spans="1:16" s="8" customFormat="1" ht="14.25" customHeight="1" x14ac:dyDescent="0.35">
      <c r="A10" s="190" t="s">
        <v>381</v>
      </c>
      <c r="B10" s="18">
        <v>6</v>
      </c>
      <c r="C10" s="18">
        <v>10</v>
      </c>
      <c r="D10" s="18">
        <v>4</v>
      </c>
      <c r="E10" s="18">
        <v>12</v>
      </c>
      <c r="F10" s="18">
        <v>171</v>
      </c>
      <c r="G10" s="18">
        <v>35</v>
      </c>
      <c r="H10" s="18">
        <v>64</v>
      </c>
      <c r="I10" s="18">
        <v>5</v>
      </c>
      <c r="J10" s="18">
        <v>6</v>
      </c>
      <c r="K10" s="18">
        <v>51</v>
      </c>
      <c r="L10" s="18">
        <v>13</v>
      </c>
      <c r="M10" s="18">
        <v>39</v>
      </c>
      <c r="N10" s="18">
        <v>29</v>
      </c>
      <c r="O10" s="18"/>
      <c r="P10" s="26"/>
    </row>
    <row r="11" spans="1:16" s="8" customFormat="1" ht="14.25" customHeight="1" x14ac:dyDescent="0.35">
      <c r="A11" s="190" t="s">
        <v>382</v>
      </c>
      <c r="B11" s="18">
        <v>10</v>
      </c>
      <c r="C11" s="18">
        <v>6</v>
      </c>
      <c r="D11" s="18">
        <v>1</v>
      </c>
      <c r="E11" s="18">
        <v>4</v>
      </c>
      <c r="F11" s="18">
        <v>97</v>
      </c>
      <c r="G11" s="18">
        <v>21</v>
      </c>
      <c r="H11" s="18">
        <v>33</v>
      </c>
      <c r="I11" s="18">
        <v>10</v>
      </c>
      <c r="J11" s="18">
        <v>19</v>
      </c>
      <c r="K11" s="18">
        <v>69</v>
      </c>
      <c r="L11" s="18">
        <v>18</v>
      </c>
      <c r="M11" s="18">
        <v>48</v>
      </c>
      <c r="N11" s="18">
        <v>46</v>
      </c>
      <c r="O11" s="18"/>
      <c r="P11" s="26"/>
    </row>
    <row r="12" spans="1:16" s="8" customFormat="1" ht="14.25" customHeight="1" x14ac:dyDescent="0.35">
      <c r="A12" s="190" t="s">
        <v>383</v>
      </c>
      <c r="B12" s="18">
        <v>16</v>
      </c>
      <c r="C12" s="18">
        <v>6</v>
      </c>
      <c r="D12" s="18">
        <v>7</v>
      </c>
      <c r="E12" s="18">
        <v>4</v>
      </c>
      <c r="F12" s="18">
        <v>29</v>
      </c>
      <c r="G12" s="18">
        <v>4</v>
      </c>
      <c r="H12" s="18">
        <v>19</v>
      </c>
      <c r="I12" s="18">
        <v>12</v>
      </c>
      <c r="J12" s="18">
        <v>17</v>
      </c>
      <c r="K12" s="18">
        <v>41</v>
      </c>
      <c r="L12" s="18">
        <v>23</v>
      </c>
      <c r="M12" s="18">
        <v>18</v>
      </c>
      <c r="N12" s="18">
        <v>33</v>
      </c>
      <c r="O12" s="18"/>
      <c r="P12" s="26"/>
    </row>
    <row r="13" spans="1:16" s="8" customFormat="1" ht="14.25" customHeight="1" x14ac:dyDescent="0.35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26"/>
    </row>
    <row r="14" spans="1:16" s="8" customFormat="1" ht="14.25" customHeight="1" x14ac:dyDescent="0.35">
      <c r="A14" s="166" t="s">
        <v>125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26"/>
    </row>
    <row r="15" spans="1:16" s="8" customFormat="1" x14ac:dyDescent="0.35">
      <c r="A15" s="238" t="s">
        <v>136</v>
      </c>
      <c r="B15" s="20">
        <v>1.4</v>
      </c>
      <c r="C15" s="20">
        <f>0.00723922342875946*100</f>
        <v>0.72392234287594592</v>
      </c>
      <c r="D15" s="20">
        <v>0.2</v>
      </c>
      <c r="E15" s="20">
        <v>0.2</v>
      </c>
      <c r="F15" s="20">
        <v>2.6</v>
      </c>
      <c r="G15" s="20">
        <v>0.5</v>
      </c>
      <c r="H15" s="20">
        <v>0.86806854748185291</v>
      </c>
      <c r="I15" s="20">
        <v>0.18988677122160491</v>
      </c>
      <c r="J15" s="20">
        <v>0.28033640368442131</v>
      </c>
      <c r="K15" s="20">
        <v>1</v>
      </c>
      <c r="L15" s="20">
        <v>0.29766826525549855</v>
      </c>
      <c r="M15" s="20">
        <v>0.51647811116576481</v>
      </c>
      <c r="N15" s="20">
        <v>0.6</v>
      </c>
      <c r="O15" s="20"/>
      <c r="P15" s="26"/>
    </row>
    <row r="16" spans="1:16" s="8" customFormat="1" x14ac:dyDescent="0.35">
      <c r="A16" s="190" t="s">
        <v>381</v>
      </c>
      <c r="B16" s="21">
        <v>0.5</v>
      </c>
      <c r="C16" s="21">
        <v>0.6</v>
      </c>
      <c r="D16" s="21">
        <v>0.1</v>
      </c>
      <c r="E16" s="21">
        <v>0.2</v>
      </c>
      <c r="F16" s="21">
        <v>2.6</v>
      </c>
      <c r="G16" s="21">
        <v>0.6</v>
      </c>
      <c r="H16" s="21">
        <v>0.95138992121302202</v>
      </c>
      <c r="I16" s="21">
        <v>6.8493150684931503E-2</v>
      </c>
      <c r="J16" s="21">
        <v>8.2599118942731281E-2</v>
      </c>
      <c r="K16" s="21">
        <v>0.6</v>
      </c>
      <c r="L16" s="21">
        <v>0.13999569244023261</v>
      </c>
      <c r="M16" s="21">
        <v>0.38594755071746661</v>
      </c>
      <c r="N16" s="21">
        <v>0.3</v>
      </c>
      <c r="O16" s="21"/>
      <c r="P16" s="26"/>
    </row>
    <row r="17" spans="1:16" s="8" customFormat="1" x14ac:dyDescent="0.35">
      <c r="A17" s="190" t="s">
        <v>382</v>
      </c>
      <c r="B17" s="21">
        <v>1.6</v>
      </c>
      <c r="C17" s="21">
        <v>0.8</v>
      </c>
      <c r="D17" s="21">
        <v>0.1</v>
      </c>
      <c r="E17" s="21">
        <v>0.2</v>
      </c>
      <c r="F17" s="21">
        <v>3.1</v>
      </c>
      <c r="G17" s="21">
        <v>0.6</v>
      </c>
      <c r="H17" s="21">
        <v>0.90114691425450566</v>
      </c>
      <c r="I17" s="21">
        <v>0.25510204081632654</v>
      </c>
      <c r="J17" s="21">
        <v>0.4177660510114336</v>
      </c>
      <c r="K17" s="21">
        <v>1.5</v>
      </c>
      <c r="L17" s="21">
        <v>0.34655371582595301</v>
      </c>
      <c r="M17" s="21">
        <v>0.82730093071354716</v>
      </c>
      <c r="N17" s="21">
        <v>1</v>
      </c>
      <c r="O17" s="21"/>
      <c r="P17" s="26"/>
    </row>
    <row r="18" spans="1:16" s="8" customFormat="1" ht="14.5" thickBot="1" x14ac:dyDescent="0.4">
      <c r="A18" s="190" t="s">
        <v>383</v>
      </c>
      <c r="B18" s="21">
        <v>3.8</v>
      </c>
      <c r="C18" s="21">
        <v>1.2</v>
      </c>
      <c r="D18" s="21">
        <v>1.2</v>
      </c>
      <c r="E18" s="21">
        <v>0.4</v>
      </c>
      <c r="F18" s="21">
        <v>1.7</v>
      </c>
      <c r="G18" s="21">
        <v>0.2</v>
      </c>
      <c r="H18" s="21">
        <v>0.63887020847343645</v>
      </c>
      <c r="I18" s="21">
        <v>0.40013337779259756</v>
      </c>
      <c r="J18" s="21">
        <v>0.5362776025236593</v>
      </c>
      <c r="K18" s="21">
        <v>1.1000000000000001</v>
      </c>
      <c r="L18" s="21">
        <v>0.62824364927615406</v>
      </c>
      <c r="M18" s="21">
        <v>0.40696359936694554</v>
      </c>
      <c r="N18" s="21">
        <v>0.8</v>
      </c>
      <c r="O18" s="21"/>
      <c r="P18" s="26"/>
    </row>
    <row r="19" spans="1:16" s="8" customFormat="1" ht="14.25" customHeight="1" x14ac:dyDescent="0.35">
      <c r="A19" s="91" t="s">
        <v>385</v>
      </c>
      <c r="B19" s="91"/>
      <c r="C19" s="91"/>
      <c r="D19" s="91"/>
      <c r="E19" s="91"/>
      <c r="F19" s="91"/>
      <c r="G19" s="91"/>
      <c r="H19" s="91"/>
      <c r="I19" s="91"/>
      <c r="J19" s="150"/>
      <c r="K19" s="150"/>
      <c r="L19" s="150"/>
      <c r="M19" s="150"/>
      <c r="N19" s="150"/>
      <c r="O19" s="189"/>
      <c r="P19" s="26"/>
    </row>
    <row r="20" spans="1:16" x14ac:dyDescent="0.35">
      <c r="A20" s="25"/>
    </row>
    <row r="22" spans="1:16" x14ac:dyDescent="0.35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1:16" x14ac:dyDescent="0.35"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</row>
  </sheetData>
  <hyperlinks>
    <hyperlink ref="P2" location="Contenido!A1" display="Contenido" xr:uid="{371604BA-FD49-40D1-B623-70D174CEAABF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2F65-CCF0-45B3-92DB-1225EE9B87A7}">
  <sheetPr>
    <tabColor theme="0" tint="-0.14999847407452621"/>
    <pageSetUpPr fitToPage="1"/>
  </sheetPr>
  <dimension ref="A1:V29"/>
  <sheetViews>
    <sheetView showGridLines="0" zoomScale="90" zoomScaleNormal="90" zoomScaleSheetLayoutView="100" workbookViewId="0">
      <selection sqref="A1:I5"/>
    </sheetView>
  </sheetViews>
  <sheetFormatPr baseColWidth="10" defaultColWidth="23.453125" defaultRowHeight="14" x14ac:dyDescent="0.3"/>
  <cols>
    <col min="1" max="1" width="12.7265625" style="71" customWidth="1"/>
    <col min="2" max="6" width="9.26953125" style="71" customWidth="1"/>
    <col min="7" max="9" width="9.26953125" style="54" customWidth="1"/>
    <col min="10" max="10" width="5.7265625" style="72" customWidth="1"/>
    <col min="11" max="11" width="13.453125" style="26" customWidth="1"/>
    <col min="12" max="14" width="9.7265625" style="2" customWidth="1"/>
    <col min="15" max="15" width="10.7265625" style="2" customWidth="1"/>
    <col min="16" max="16" width="5.7265625" style="2" customWidth="1"/>
    <col min="17" max="98" width="10.7265625" style="2" customWidth="1"/>
    <col min="99" max="16384" width="23.453125" style="2"/>
  </cols>
  <sheetData>
    <row r="1" spans="1:22" ht="15.75" customHeight="1" x14ac:dyDescent="0.3">
      <c r="A1" s="313" t="s">
        <v>148</v>
      </c>
      <c r="B1" s="313"/>
      <c r="C1" s="313"/>
      <c r="D1" s="313"/>
      <c r="E1" s="313"/>
      <c r="F1" s="313"/>
      <c r="G1" s="313"/>
      <c r="H1" s="313"/>
      <c r="I1" s="313"/>
      <c r="K1" s="29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15.75" customHeight="1" x14ac:dyDescent="0.3">
      <c r="A2" s="313" t="s">
        <v>149</v>
      </c>
      <c r="B2" s="313"/>
      <c r="C2" s="313"/>
      <c r="D2" s="313"/>
      <c r="E2" s="313"/>
      <c r="F2" s="313"/>
      <c r="G2" s="313"/>
      <c r="H2" s="313"/>
      <c r="I2" s="313"/>
      <c r="K2" s="272" t="s">
        <v>375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customHeight="1" x14ac:dyDescent="0.3">
      <c r="A3" s="313" t="s">
        <v>150</v>
      </c>
      <c r="B3" s="313"/>
      <c r="C3" s="313"/>
      <c r="D3" s="313"/>
      <c r="E3" s="313"/>
      <c r="F3" s="313"/>
      <c r="G3" s="313"/>
      <c r="H3" s="313"/>
      <c r="I3" s="313"/>
      <c r="K3" s="29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15.75" customHeight="1" x14ac:dyDescent="0.3">
      <c r="A4" s="313" t="s">
        <v>151</v>
      </c>
      <c r="B4" s="313"/>
      <c r="C4" s="313"/>
      <c r="D4" s="313"/>
      <c r="E4" s="313"/>
      <c r="F4" s="313"/>
      <c r="G4" s="313"/>
      <c r="H4" s="313"/>
      <c r="I4" s="313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15.75" customHeight="1" x14ac:dyDescent="0.3">
      <c r="A5" s="315" t="s">
        <v>370</v>
      </c>
      <c r="B5" s="315"/>
      <c r="C5" s="315"/>
      <c r="D5" s="315"/>
      <c r="E5" s="315"/>
      <c r="F5" s="315"/>
      <c r="G5" s="315"/>
      <c r="H5" s="315"/>
      <c r="I5" s="315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s="7" customFormat="1" ht="18.75" customHeight="1" x14ac:dyDescent="0.3">
      <c r="A6" s="227" t="s">
        <v>152</v>
      </c>
      <c r="B6" s="228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72"/>
      <c r="K6" s="26"/>
    </row>
    <row r="7" spans="1:22" s="3" customFormat="1" x14ac:dyDescent="0.3">
      <c r="B7" s="224"/>
      <c r="C7" s="224"/>
      <c r="D7" s="224"/>
      <c r="E7" s="224"/>
      <c r="F7" s="224"/>
      <c r="G7" s="224"/>
      <c r="H7" s="224"/>
      <c r="I7" s="224"/>
      <c r="J7" s="72"/>
      <c r="K7" s="26"/>
      <c r="L7" s="224"/>
      <c r="M7" s="224"/>
      <c r="N7" s="224"/>
      <c r="O7" s="224"/>
      <c r="P7" s="224"/>
      <c r="Q7" s="2"/>
    </row>
    <row r="8" spans="1:22" s="11" customFormat="1" ht="14.25" customHeight="1" x14ac:dyDescent="0.3">
      <c r="A8" s="229" t="s">
        <v>114</v>
      </c>
      <c r="B8" s="229"/>
      <c r="C8" s="229"/>
      <c r="D8" s="229"/>
      <c r="E8" s="229"/>
      <c r="F8" s="229"/>
      <c r="G8" s="229"/>
      <c r="H8" s="229"/>
      <c r="I8" s="229"/>
      <c r="J8" s="72"/>
      <c r="K8" s="26"/>
    </row>
    <row r="9" spans="1:22" s="11" customFormat="1" ht="14.25" customHeight="1" x14ac:dyDescent="0.3">
      <c r="A9" s="123" t="s">
        <v>130</v>
      </c>
      <c r="B9" s="16">
        <f t="shared" ref="B9:F9" si="0">SUM(B10:B14)</f>
        <v>6</v>
      </c>
      <c r="C9" s="16">
        <f t="shared" si="0"/>
        <v>8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>SUM(G10:G14)</f>
        <v>7</v>
      </c>
      <c r="H9" s="16">
        <f t="shared" ref="H9:I9" si="1">SUM(H10:H14)</f>
        <v>21</v>
      </c>
      <c r="I9" s="16">
        <f t="shared" si="1"/>
        <v>9</v>
      </c>
      <c r="J9" s="72"/>
      <c r="K9" s="26"/>
    </row>
    <row r="10" spans="1:22" s="11" customFormat="1" ht="14.25" customHeight="1" x14ac:dyDescent="0.3">
      <c r="A10" s="190" t="s">
        <v>153</v>
      </c>
      <c r="B10" s="18">
        <v>2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5</v>
      </c>
      <c r="I10" s="18">
        <v>0</v>
      </c>
      <c r="J10" s="76"/>
      <c r="K10" s="26"/>
    </row>
    <row r="11" spans="1:22" s="11" customFormat="1" ht="14.25" customHeight="1" x14ac:dyDescent="0.3">
      <c r="A11" s="190" t="s">
        <v>154</v>
      </c>
      <c r="B11" s="18">
        <v>1</v>
      </c>
      <c r="C11" s="18">
        <v>4</v>
      </c>
      <c r="D11" s="18">
        <v>0</v>
      </c>
      <c r="E11" s="18">
        <v>0</v>
      </c>
      <c r="F11" s="18">
        <v>0</v>
      </c>
      <c r="G11" s="18">
        <v>2</v>
      </c>
      <c r="H11" s="18">
        <v>9</v>
      </c>
      <c r="I11" s="18">
        <v>0</v>
      </c>
      <c r="J11" s="76"/>
      <c r="K11" s="26"/>
    </row>
    <row r="12" spans="1:22" s="11" customFormat="1" ht="14.25" customHeight="1" x14ac:dyDescent="0.3">
      <c r="A12" s="190" t="s">
        <v>155</v>
      </c>
      <c r="B12" s="18">
        <v>3</v>
      </c>
      <c r="C12" s="18">
        <v>4</v>
      </c>
      <c r="D12" s="18">
        <v>0</v>
      </c>
      <c r="E12" s="18">
        <v>0</v>
      </c>
      <c r="F12" s="18">
        <v>0</v>
      </c>
      <c r="G12" s="18">
        <v>2</v>
      </c>
      <c r="H12" s="18">
        <v>2</v>
      </c>
      <c r="I12" s="18">
        <v>9</v>
      </c>
      <c r="J12" s="76"/>
      <c r="K12" s="26"/>
    </row>
    <row r="13" spans="1:22" s="11" customFormat="1" ht="14.25" customHeight="1" x14ac:dyDescent="0.3">
      <c r="A13" s="190" t="s">
        <v>156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3</v>
      </c>
      <c r="H13" s="18">
        <v>5</v>
      </c>
      <c r="I13" s="18">
        <v>0</v>
      </c>
      <c r="J13" s="76"/>
      <c r="K13" s="26"/>
    </row>
    <row r="14" spans="1:22" s="11" customFormat="1" ht="14.25" customHeight="1" x14ac:dyDescent="0.3">
      <c r="A14" s="233"/>
      <c r="B14" s="230"/>
      <c r="C14" s="230"/>
      <c r="D14" s="230"/>
      <c r="E14" s="230"/>
      <c r="F14" s="230"/>
      <c r="G14" s="232"/>
      <c r="H14" s="124"/>
      <c r="I14" s="231"/>
      <c r="J14" s="76"/>
      <c r="K14" s="26"/>
    </row>
    <row r="15" spans="1:22" s="11" customFormat="1" ht="14.25" customHeight="1" x14ac:dyDescent="0.3">
      <c r="A15" s="336" t="s">
        <v>125</v>
      </c>
      <c r="B15" s="336"/>
      <c r="C15" s="336"/>
      <c r="D15" s="336"/>
      <c r="E15" s="336"/>
      <c r="F15" s="336"/>
      <c r="G15" s="336"/>
      <c r="H15" s="336"/>
      <c r="I15" s="336"/>
      <c r="J15" s="76"/>
      <c r="K15" s="26"/>
    </row>
    <row r="16" spans="1:22" s="11" customFormat="1" ht="14.25" customHeight="1" x14ac:dyDescent="0.3">
      <c r="A16" s="123" t="s">
        <v>130</v>
      </c>
      <c r="B16" s="20">
        <v>2.2727272727272729</v>
      </c>
      <c r="C16" s="20">
        <v>3.1872509960159361</v>
      </c>
      <c r="D16" s="20">
        <v>0</v>
      </c>
      <c r="E16" s="20">
        <v>0</v>
      </c>
      <c r="F16" s="20">
        <v>0</v>
      </c>
      <c r="G16" s="20">
        <v>2.7</v>
      </c>
      <c r="H16" s="20">
        <v>7.2</v>
      </c>
      <c r="I16" s="20">
        <v>2.8</v>
      </c>
      <c r="J16" s="76"/>
      <c r="K16" s="26"/>
      <c r="L16" s="235"/>
      <c r="M16" s="235"/>
      <c r="N16" s="235"/>
    </row>
    <row r="17" spans="1:17" s="11" customFormat="1" ht="14.25" customHeight="1" x14ac:dyDescent="0.3">
      <c r="A17" s="190" t="s">
        <v>153</v>
      </c>
      <c r="B17" s="21">
        <v>4.7619047619047619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10</v>
      </c>
      <c r="I17" s="21">
        <v>0</v>
      </c>
      <c r="J17" s="76"/>
      <c r="K17" s="26"/>
    </row>
    <row r="18" spans="1:17" s="11" customFormat="1" ht="14.25" customHeight="1" x14ac:dyDescent="0.3">
      <c r="A18" s="190" t="s">
        <v>154</v>
      </c>
      <c r="B18" s="21">
        <v>1.639344262295082</v>
      </c>
      <c r="C18" s="21">
        <v>6.3492063492063489</v>
      </c>
      <c r="D18" s="21">
        <v>0</v>
      </c>
      <c r="E18" s="21">
        <v>0</v>
      </c>
      <c r="F18" s="21">
        <v>0</v>
      </c>
      <c r="G18" s="21">
        <v>3.3</v>
      </c>
      <c r="H18" s="21">
        <v>13.8</v>
      </c>
      <c r="I18" s="21">
        <v>0</v>
      </c>
      <c r="J18" s="76"/>
      <c r="K18" s="26"/>
    </row>
    <row r="19" spans="1:17" s="11" customFormat="1" ht="14.25" customHeight="1" x14ac:dyDescent="0.3">
      <c r="A19" s="190" t="s">
        <v>155</v>
      </c>
      <c r="B19" s="21">
        <v>4.10958904109589</v>
      </c>
      <c r="C19" s="21">
        <v>6.3492063492063489</v>
      </c>
      <c r="D19" s="21">
        <v>0</v>
      </c>
      <c r="E19" s="21">
        <v>0</v>
      </c>
      <c r="F19" s="21">
        <v>0</v>
      </c>
      <c r="G19" s="21">
        <v>3.3</v>
      </c>
      <c r="H19" s="21">
        <v>2.4</v>
      </c>
      <c r="I19" s="21">
        <v>9.9</v>
      </c>
      <c r="J19" s="76"/>
      <c r="K19" s="26"/>
    </row>
    <row r="20" spans="1:17" s="11" customFormat="1" ht="14.25" customHeight="1" thickBot="1" x14ac:dyDescent="0.35">
      <c r="A20" s="190" t="s">
        <v>156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3.2</v>
      </c>
      <c r="H20" s="21">
        <v>5.4</v>
      </c>
      <c r="I20" s="21">
        <v>0</v>
      </c>
      <c r="J20" s="76"/>
      <c r="K20" s="26"/>
    </row>
    <row r="21" spans="1:17" ht="14.25" customHeight="1" x14ac:dyDescent="0.3">
      <c r="A21" s="184" t="s">
        <v>391</v>
      </c>
      <c r="B21" s="184"/>
      <c r="C21" s="184"/>
      <c r="D21" s="184"/>
      <c r="E21" s="184"/>
      <c r="F21" s="184"/>
      <c r="G21" s="184"/>
      <c r="H21" s="184"/>
      <c r="I21" s="184"/>
      <c r="J21" s="76"/>
    </row>
    <row r="22" spans="1:17" ht="14.25" customHeight="1" x14ac:dyDescent="0.3">
      <c r="A22" s="131" t="s">
        <v>392</v>
      </c>
      <c r="B22" s="231"/>
      <c r="C22" s="231"/>
      <c r="D22" s="231"/>
      <c r="E22" s="231"/>
      <c r="F22" s="231"/>
      <c r="G22" s="231"/>
      <c r="H22" s="231"/>
      <c r="I22" s="231"/>
      <c r="J22" s="76"/>
    </row>
    <row r="23" spans="1:17" ht="14.25" customHeight="1" x14ac:dyDescent="0.3">
      <c r="A23" s="17" t="s">
        <v>393</v>
      </c>
      <c r="B23" s="231"/>
      <c r="C23" s="231"/>
      <c r="D23" s="231"/>
      <c r="E23" s="231"/>
      <c r="F23" s="231"/>
      <c r="G23" s="231"/>
      <c r="H23" s="231"/>
      <c r="I23" s="231"/>
      <c r="J23" s="76"/>
    </row>
    <row r="24" spans="1:17" ht="14.25" customHeight="1" x14ac:dyDescent="0.3">
      <c r="A24" s="17" t="s">
        <v>394</v>
      </c>
      <c r="B24" s="231"/>
      <c r="C24" s="231"/>
      <c r="D24" s="231"/>
      <c r="E24" s="231"/>
      <c r="F24" s="231"/>
      <c r="G24" s="231"/>
      <c r="H24" s="231"/>
      <c r="I24" s="231"/>
      <c r="J24" s="76"/>
    </row>
    <row r="25" spans="1:17" ht="14.25" customHeight="1" x14ac:dyDescent="0.3">
      <c r="A25" s="131" t="s">
        <v>395</v>
      </c>
      <c r="B25" s="231"/>
      <c r="C25" s="231"/>
      <c r="D25" s="231"/>
      <c r="E25" s="231"/>
      <c r="F25" s="231"/>
      <c r="G25" s="231"/>
      <c r="H25" s="231"/>
      <c r="I25" s="231"/>
    </row>
    <row r="26" spans="1:17" s="8" customFormat="1" ht="14.25" customHeight="1" x14ac:dyDescent="0.3">
      <c r="A26" s="8" t="s">
        <v>385</v>
      </c>
      <c r="J26" s="72"/>
      <c r="K26" s="26"/>
      <c r="L26" s="189"/>
      <c r="M26" s="189"/>
      <c r="N26" s="189"/>
      <c r="O26" s="189"/>
      <c r="P26" s="189"/>
      <c r="Q26" s="11"/>
    </row>
    <row r="27" spans="1:17" x14ac:dyDescent="0.3">
      <c r="A27" s="185"/>
      <c r="B27" s="185"/>
      <c r="C27" s="185"/>
      <c r="D27" s="185"/>
      <c r="E27" s="185"/>
      <c r="F27" s="185"/>
      <c r="G27" s="186"/>
      <c r="H27" s="186"/>
      <c r="I27" s="186"/>
    </row>
    <row r="29" spans="1:17" x14ac:dyDescent="0.3">
      <c r="G29" s="57"/>
      <c r="H29" s="57"/>
      <c r="I29" s="57"/>
    </row>
  </sheetData>
  <mergeCells count="1">
    <mergeCell ref="A15:I15"/>
  </mergeCells>
  <hyperlinks>
    <hyperlink ref="K2" location="Contenido!A1" display="Contenido" xr:uid="{9813CCD1-397F-4F7C-99DB-9FF62D4442E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D038-104D-40CE-9281-5551A32C8DA5}">
  <sheetPr>
    <tabColor theme="0" tint="-0.14999847407452621"/>
    <pageSetUpPr fitToPage="1"/>
  </sheetPr>
  <dimension ref="A1:Q24"/>
  <sheetViews>
    <sheetView showGridLines="0" zoomScale="90" zoomScaleNormal="90" zoomScaleSheetLayoutView="100" workbookViewId="0">
      <selection sqref="A1:I5"/>
    </sheetView>
  </sheetViews>
  <sheetFormatPr baseColWidth="10" defaultColWidth="23.453125" defaultRowHeight="14" x14ac:dyDescent="0.3"/>
  <cols>
    <col min="1" max="1" width="13.54296875" style="71" customWidth="1"/>
    <col min="2" max="6" width="9.26953125" style="71" customWidth="1"/>
    <col min="7" max="9" width="9.26953125" style="54" customWidth="1"/>
    <col min="10" max="10" width="5.7265625" style="72" customWidth="1"/>
    <col min="11" max="11" width="13.453125" style="26" customWidth="1"/>
    <col min="12" max="15" width="10.7265625" style="2" customWidth="1"/>
    <col min="16" max="16" width="5.7265625" style="2" customWidth="1"/>
    <col min="17" max="91" width="10.7265625" style="2" customWidth="1"/>
    <col min="92" max="16384" width="23.453125" style="2"/>
  </cols>
  <sheetData>
    <row r="1" spans="1:17" ht="15.75" customHeight="1" x14ac:dyDescent="0.3">
      <c r="A1" s="313" t="s">
        <v>157</v>
      </c>
      <c r="B1" s="313"/>
      <c r="C1" s="313"/>
      <c r="D1" s="313"/>
      <c r="E1" s="313"/>
      <c r="F1" s="313"/>
      <c r="G1" s="313"/>
      <c r="H1" s="313"/>
      <c r="I1" s="313"/>
      <c r="K1" s="29"/>
    </row>
    <row r="2" spans="1:17" ht="15.75" customHeight="1" x14ac:dyDescent="0.3">
      <c r="A2" s="313" t="s">
        <v>158</v>
      </c>
      <c r="B2" s="313"/>
      <c r="C2" s="313"/>
      <c r="D2" s="313"/>
      <c r="E2" s="313"/>
      <c r="F2" s="313"/>
      <c r="G2" s="313"/>
      <c r="H2" s="313"/>
      <c r="I2" s="313"/>
      <c r="K2" s="272" t="s">
        <v>375</v>
      </c>
    </row>
    <row r="3" spans="1:17" ht="15.75" customHeight="1" x14ac:dyDescent="0.3">
      <c r="A3" s="313" t="s">
        <v>150</v>
      </c>
      <c r="B3" s="313"/>
      <c r="C3" s="313"/>
      <c r="D3" s="313"/>
      <c r="E3" s="313"/>
      <c r="F3" s="313"/>
      <c r="G3" s="313"/>
      <c r="H3" s="313"/>
      <c r="I3" s="313"/>
      <c r="K3" s="29"/>
    </row>
    <row r="4" spans="1:17" ht="15.75" customHeight="1" x14ac:dyDescent="0.3">
      <c r="A4" s="313" t="s">
        <v>151</v>
      </c>
      <c r="B4" s="313"/>
      <c r="C4" s="313"/>
      <c r="D4" s="313"/>
      <c r="E4" s="313"/>
      <c r="F4" s="313"/>
      <c r="G4" s="313"/>
      <c r="H4" s="313"/>
      <c r="I4" s="313"/>
    </row>
    <row r="5" spans="1:17" ht="15.75" customHeight="1" x14ac:dyDescent="0.3">
      <c r="A5" s="313" t="s">
        <v>370</v>
      </c>
      <c r="B5" s="315"/>
      <c r="C5" s="315"/>
      <c r="D5" s="315"/>
      <c r="E5" s="315"/>
      <c r="F5" s="315"/>
      <c r="G5" s="315"/>
      <c r="H5" s="315"/>
      <c r="I5" s="315"/>
    </row>
    <row r="6" spans="1:17" s="7" customFormat="1" ht="18.75" customHeight="1" x14ac:dyDescent="0.3">
      <c r="A6" s="227" t="s">
        <v>152</v>
      </c>
      <c r="B6" s="228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72"/>
      <c r="K6" s="26"/>
    </row>
    <row r="7" spans="1:17" s="3" customFormat="1" x14ac:dyDescent="0.3">
      <c r="B7" s="224"/>
      <c r="C7" s="224"/>
      <c r="D7" s="224"/>
      <c r="E7" s="224"/>
      <c r="F7" s="224"/>
      <c r="G7" s="224"/>
      <c r="H7" s="224"/>
      <c r="I7" s="224"/>
      <c r="J7" s="72"/>
      <c r="K7" s="26"/>
      <c r="L7" s="224"/>
      <c r="M7" s="224"/>
      <c r="N7" s="224"/>
      <c r="O7" s="224"/>
      <c r="P7" s="224"/>
      <c r="Q7" s="2"/>
    </row>
    <row r="8" spans="1:17" ht="14.25" customHeight="1" x14ac:dyDescent="0.3">
      <c r="A8" s="336" t="s">
        <v>114</v>
      </c>
      <c r="B8" s="336"/>
      <c r="C8" s="336"/>
      <c r="D8" s="336"/>
      <c r="E8" s="336"/>
      <c r="F8" s="336"/>
      <c r="G8" s="336"/>
      <c r="H8" s="336"/>
      <c r="I8" s="336"/>
    </row>
    <row r="9" spans="1:17" ht="14.25" customHeight="1" x14ac:dyDescent="0.3">
      <c r="A9" s="123" t="s">
        <v>130</v>
      </c>
      <c r="B9" s="16">
        <f t="shared" ref="B9:F9" si="0">SUM(B10:B12)</f>
        <v>488</v>
      </c>
      <c r="C9" s="16">
        <f t="shared" si="0"/>
        <v>552</v>
      </c>
      <c r="D9" s="16">
        <f t="shared" si="0"/>
        <v>449</v>
      </c>
      <c r="E9" s="16">
        <f t="shared" si="0"/>
        <v>188</v>
      </c>
      <c r="F9" s="16">
        <f t="shared" si="0"/>
        <v>80</v>
      </c>
      <c r="G9" s="16">
        <f>SUM(G10:G12)</f>
        <v>172</v>
      </c>
      <c r="H9" s="16">
        <f t="shared" ref="H9:I9" si="1">SUM(H10:H12)</f>
        <v>17</v>
      </c>
      <c r="I9" s="16">
        <f t="shared" si="1"/>
        <v>111</v>
      </c>
    </row>
    <row r="10" spans="1:17" ht="14.25" customHeight="1" x14ac:dyDescent="0.3">
      <c r="A10" s="190" t="s">
        <v>153</v>
      </c>
      <c r="B10" s="18">
        <v>42</v>
      </c>
      <c r="C10" s="18">
        <v>64</v>
      </c>
      <c r="D10" s="18">
        <v>31</v>
      </c>
      <c r="E10" s="18">
        <v>20</v>
      </c>
      <c r="F10" s="18">
        <v>17</v>
      </c>
      <c r="G10" s="18">
        <v>18</v>
      </c>
      <c r="H10" s="18">
        <v>3</v>
      </c>
      <c r="I10" s="18">
        <v>2</v>
      </c>
      <c r="J10" s="76"/>
    </row>
    <row r="11" spans="1:17" ht="14.25" customHeight="1" x14ac:dyDescent="0.3">
      <c r="A11" s="190" t="s">
        <v>154</v>
      </c>
      <c r="B11" s="18">
        <v>225</v>
      </c>
      <c r="C11" s="18">
        <v>245</v>
      </c>
      <c r="D11" s="18">
        <v>196</v>
      </c>
      <c r="E11" s="18">
        <v>85</v>
      </c>
      <c r="F11" s="18">
        <v>28</v>
      </c>
      <c r="G11" s="18">
        <v>85</v>
      </c>
      <c r="H11" s="18">
        <v>0</v>
      </c>
      <c r="I11" s="18">
        <v>54</v>
      </c>
      <c r="J11" s="76"/>
    </row>
    <row r="12" spans="1:17" ht="14.25" customHeight="1" x14ac:dyDescent="0.3">
      <c r="A12" s="190" t="s">
        <v>155</v>
      </c>
      <c r="B12" s="18">
        <v>221</v>
      </c>
      <c r="C12" s="18">
        <v>243</v>
      </c>
      <c r="D12" s="18">
        <v>222</v>
      </c>
      <c r="E12" s="18">
        <v>83</v>
      </c>
      <c r="F12" s="18">
        <v>35</v>
      </c>
      <c r="G12" s="18">
        <v>69</v>
      </c>
      <c r="H12" s="18">
        <v>14</v>
      </c>
      <c r="I12" s="18">
        <v>55</v>
      </c>
      <c r="J12" s="76"/>
    </row>
    <row r="13" spans="1:17" ht="14.25" customHeight="1" x14ac:dyDescent="0.3">
      <c r="A13" s="233"/>
      <c r="B13" s="230"/>
      <c r="C13" s="230"/>
      <c r="D13" s="230"/>
      <c r="E13" s="230"/>
      <c r="F13" s="230"/>
      <c r="G13" s="232"/>
      <c r="H13" s="124"/>
      <c r="I13" s="231"/>
      <c r="J13" s="76"/>
    </row>
    <row r="14" spans="1:17" ht="14.25" customHeight="1" x14ac:dyDescent="0.3">
      <c r="A14" s="336" t="s">
        <v>125</v>
      </c>
      <c r="B14" s="336"/>
      <c r="C14" s="336"/>
      <c r="D14" s="336"/>
      <c r="E14" s="336"/>
      <c r="F14" s="336"/>
      <c r="G14" s="336"/>
      <c r="H14" s="336"/>
      <c r="I14" s="336"/>
      <c r="J14" s="76"/>
    </row>
    <row r="15" spans="1:17" ht="14.25" customHeight="1" x14ac:dyDescent="0.3">
      <c r="A15" s="123" t="s">
        <v>130</v>
      </c>
      <c r="B15" s="20">
        <v>14.067454597866821</v>
      </c>
      <c r="C15" s="20">
        <v>19.422941590429275</v>
      </c>
      <c r="D15" s="20">
        <v>16.873355881247651</v>
      </c>
      <c r="E15" s="20">
        <v>8.3407275953859799</v>
      </c>
      <c r="F15" s="20">
        <v>4.5871559633027523</v>
      </c>
      <c r="G15" s="20">
        <v>13.1</v>
      </c>
      <c r="H15" s="20">
        <v>2.1</v>
      </c>
      <c r="I15" s="20">
        <v>16</v>
      </c>
      <c r="J15" s="76"/>
    </row>
    <row r="16" spans="1:17" ht="14.25" customHeight="1" x14ac:dyDescent="0.3">
      <c r="A16" s="190" t="s">
        <v>153</v>
      </c>
      <c r="B16" s="21">
        <v>12.42603550295858</v>
      </c>
      <c r="C16" s="21">
        <v>26.016260162601629</v>
      </c>
      <c r="D16" s="21">
        <v>15.816326530612246</v>
      </c>
      <c r="E16" s="21">
        <v>13.071895424836603</v>
      </c>
      <c r="F16" s="21">
        <v>11.805555555555555</v>
      </c>
      <c r="G16" s="21">
        <v>15.3</v>
      </c>
      <c r="H16" s="21">
        <v>4.5</v>
      </c>
      <c r="I16" s="21">
        <v>3.5</v>
      </c>
      <c r="J16" s="76"/>
    </row>
    <row r="17" spans="1:17" ht="14.25" customHeight="1" x14ac:dyDescent="0.3">
      <c r="A17" s="190" t="s">
        <v>154</v>
      </c>
      <c r="B17" s="21">
        <v>17.307692307692307</v>
      </c>
      <c r="C17" s="21">
        <v>22.415370539798719</v>
      </c>
      <c r="D17" s="21">
        <v>19.658976930792377</v>
      </c>
      <c r="E17" s="21">
        <v>9.4654788418708247</v>
      </c>
      <c r="F17" s="21">
        <v>5.1851851851851851</v>
      </c>
      <c r="G17" s="21">
        <v>17.399999999999999</v>
      </c>
      <c r="H17" s="21">
        <v>0</v>
      </c>
      <c r="I17" s="21">
        <v>22.9</v>
      </c>
      <c r="J17" s="76"/>
    </row>
    <row r="18" spans="1:17" ht="14.25" customHeight="1" thickBot="1" x14ac:dyDescent="0.35">
      <c r="A18" s="190" t="s">
        <v>155</v>
      </c>
      <c r="B18" s="21">
        <v>12.069907154560349</v>
      </c>
      <c r="C18" s="21">
        <v>16.167664670658681</v>
      </c>
      <c r="D18" s="21">
        <v>15.122615803814716</v>
      </c>
      <c r="E18" s="21">
        <v>6.8994181213632588</v>
      </c>
      <c r="F18" s="21">
        <v>3.3018867924528301</v>
      </c>
      <c r="G18" s="21">
        <v>9.6999999999999993</v>
      </c>
      <c r="H18" s="21">
        <v>2.9</v>
      </c>
      <c r="I18" s="21">
        <v>13.7</v>
      </c>
      <c r="J18" s="76"/>
    </row>
    <row r="19" spans="1:17" ht="14.25" customHeight="1" x14ac:dyDescent="0.3">
      <c r="A19" s="184" t="s">
        <v>387</v>
      </c>
      <c r="B19" s="234"/>
      <c r="C19" s="234"/>
      <c r="D19" s="234"/>
      <c r="E19" s="234"/>
      <c r="F19" s="234"/>
      <c r="G19" s="234"/>
      <c r="H19" s="234"/>
      <c r="I19" s="234"/>
      <c r="J19" s="76"/>
    </row>
    <row r="20" spans="1:17" ht="14.25" customHeight="1" x14ac:dyDescent="0.3">
      <c r="A20" s="17" t="s">
        <v>388</v>
      </c>
      <c r="B20" s="54"/>
      <c r="C20" s="54"/>
      <c r="D20" s="54"/>
      <c r="E20" s="54"/>
      <c r="F20" s="54"/>
      <c r="J20" s="76"/>
    </row>
    <row r="21" spans="1:17" ht="14.25" customHeight="1" x14ac:dyDescent="0.3">
      <c r="A21" s="17" t="s">
        <v>389</v>
      </c>
      <c r="B21" s="54"/>
      <c r="C21" s="54"/>
      <c r="D21" s="54"/>
      <c r="E21" s="54"/>
      <c r="F21" s="54"/>
      <c r="J21" s="76"/>
    </row>
    <row r="22" spans="1:17" ht="14.25" customHeight="1" x14ac:dyDescent="0.3">
      <c r="A22" s="17" t="s">
        <v>390</v>
      </c>
      <c r="B22" s="54"/>
      <c r="C22" s="54"/>
      <c r="D22" s="54"/>
      <c r="E22" s="54"/>
      <c r="F22" s="54"/>
      <c r="J22" s="76"/>
    </row>
    <row r="23" spans="1:17" s="8" customFormat="1" ht="14.25" customHeight="1" x14ac:dyDescent="0.3">
      <c r="A23" s="8" t="s">
        <v>385</v>
      </c>
      <c r="J23" s="76"/>
      <c r="K23" s="26"/>
      <c r="L23" s="189"/>
      <c r="M23" s="189"/>
      <c r="N23" s="189"/>
      <c r="O23" s="189"/>
      <c r="P23" s="189"/>
      <c r="Q23" s="11"/>
    </row>
    <row r="24" spans="1:17" ht="53" x14ac:dyDescent="0.3">
      <c r="J24" s="76"/>
    </row>
  </sheetData>
  <mergeCells count="2">
    <mergeCell ref="A8:I8"/>
    <mergeCell ref="A14:I14"/>
  </mergeCells>
  <hyperlinks>
    <hyperlink ref="K2" location="Contenido!A1" display="Contenido" xr:uid="{414BA997-7CEB-4463-B128-FBAE60CE79A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1C00-171E-4072-B403-C8C9AA826F40}">
  <sheetPr>
    <tabColor theme="0" tint="-0.14999847407452621"/>
    <pageSetUpPr fitToPage="1"/>
  </sheetPr>
  <dimension ref="A1:Q25"/>
  <sheetViews>
    <sheetView showGridLines="0" zoomScale="90" zoomScaleNormal="90" zoomScaleSheetLayoutView="100" workbookViewId="0">
      <selection sqref="A1:I5"/>
    </sheetView>
  </sheetViews>
  <sheetFormatPr baseColWidth="10" defaultColWidth="23.453125" defaultRowHeight="14" x14ac:dyDescent="0.3"/>
  <cols>
    <col min="1" max="1" width="13.453125" style="71" customWidth="1"/>
    <col min="2" max="6" width="9.26953125" style="71" customWidth="1"/>
    <col min="7" max="9" width="9.26953125" style="54" customWidth="1"/>
    <col min="10" max="10" width="5.7265625" style="72" customWidth="1"/>
    <col min="11" max="11" width="13.453125" style="26" customWidth="1"/>
    <col min="12" max="16" width="10.7265625" style="2" customWidth="1"/>
    <col min="17" max="17" width="5.7265625" style="2" customWidth="1"/>
    <col min="18" max="92" width="10.7265625" style="2" customWidth="1"/>
    <col min="93" max="16384" width="23.453125" style="2"/>
  </cols>
  <sheetData>
    <row r="1" spans="1:17" ht="15.75" customHeight="1" x14ac:dyDescent="0.3">
      <c r="A1" s="315" t="s">
        <v>159</v>
      </c>
      <c r="B1" s="315"/>
      <c r="C1" s="315"/>
      <c r="D1" s="315"/>
      <c r="E1" s="315"/>
      <c r="F1" s="315"/>
      <c r="G1" s="315"/>
      <c r="H1" s="315"/>
      <c r="I1" s="315"/>
      <c r="K1" s="29"/>
    </row>
    <row r="2" spans="1:17" ht="15.75" customHeight="1" x14ac:dyDescent="0.3">
      <c r="A2" s="315" t="s">
        <v>160</v>
      </c>
      <c r="B2" s="315"/>
      <c r="C2" s="315"/>
      <c r="D2" s="315"/>
      <c r="E2" s="315"/>
      <c r="F2" s="315"/>
      <c r="G2" s="315"/>
      <c r="H2" s="315"/>
      <c r="I2" s="315"/>
      <c r="K2" s="272" t="s">
        <v>375</v>
      </c>
    </row>
    <row r="3" spans="1:17" ht="15.75" customHeight="1" x14ac:dyDescent="0.3">
      <c r="A3" s="315" t="s">
        <v>128</v>
      </c>
      <c r="B3" s="315"/>
      <c r="C3" s="315"/>
      <c r="D3" s="315"/>
      <c r="E3" s="315"/>
      <c r="F3" s="315"/>
      <c r="G3" s="315"/>
      <c r="H3" s="315"/>
      <c r="I3" s="315"/>
      <c r="K3" s="29"/>
    </row>
    <row r="4" spans="1:17" ht="15.75" customHeight="1" x14ac:dyDescent="0.3">
      <c r="A4" s="315" t="s">
        <v>151</v>
      </c>
      <c r="B4" s="315"/>
      <c r="C4" s="315"/>
      <c r="D4" s="315"/>
      <c r="E4" s="315"/>
      <c r="F4" s="315"/>
      <c r="G4" s="315"/>
      <c r="H4" s="315"/>
      <c r="I4" s="315"/>
    </row>
    <row r="5" spans="1:17" ht="15.75" customHeight="1" x14ac:dyDescent="0.3">
      <c r="A5" s="315" t="s">
        <v>370</v>
      </c>
      <c r="B5" s="315"/>
      <c r="C5" s="315"/>
      <c r="D5" s="315"/>
      <c r="E5" s="315"/>
      <c r="F5" s="315"/>
      <c r="G5" s="315"/>
      <c r="H5" s="315"/>
      <c r="I5" s="315"/>
    </row>
    <row r="6" spans="1:17" s="7" customFormat="1" ht="18.75" customHeight="1" x14ac:dyDescent="0.3">
      <c r="A6" s="227" t="s">
        <v>129</v>
      </c>
      <c r="B6" s="228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72"/>
      <c r="K6" s="26"/>
    </row>
    <row r="7" spans="1:17" s="3" customFormat="1" x14ac:dyDescent="0.3">
      <c r="B7" s="224"/>
      <c r="C7" s="224"/>
      <c r="D7" s="224"/>
      <c r="E7" s="224"/>
      <c r="F7" s="224"/>
      <c r="G7" s="224"/>
      <c r="H7" s="224"/>
      <c r="I7" s="224"/>
      <c r="J7" s="72"/>
      <c r="K7" s="26"/>
      <c r="L7" s="224"/>
      <c r="M7" s="224"/>
      <c r="N7" s="224"/>
      <c r="O7" s="224"/>
      <c r="P7" s="2"/>
      <c r="Q7" s="2"/>
    </row>
    <row r="8" spans="1:17" s="11" customFormat="1" ht="14.25" customHeight="1" x14ac:dyDescent="0.3">
      <c r="A8" s="229" t="s">
        <v>114</v>
      </c>
      <c r="B8" s="229"/>
      <c r="C8" s="229"/>
      <c r="D8" s="229"/>
      <c r="E8" s="229"/>
      <c r="F8" s="229"/>
      <c r="G8" s="229"/>
      <c r="H8" s="229"/>
      <c r="I8" s="229"/>
      <c r="J8" s="72"/>
      <c r="K8" s="26"/>
    </row>
    <row r="9" spans="1:17" s="11" customFormat="1" ht="14.25" customHeight="1" x14ac:dyDescent="0.3">
      <c r="A9" s="123" t="s">
        <v>130</v>
      </c>
      <c r="B9" s="16">
        <f t="shared" ref="B9:F9" si="0">SUM(B10:B14)</f>
        <v>3243</v>
      </c>
      <c r="C9" s="16">
        <f t="shared" si="0"/>
        <v>2870</v>
      </c>
      <c r="D9" s="16">
        <f t="shared" si="0"/>
        <v>1967</v>
      </c>
      <c r="E9" s="16">
        <f t="shared" si="0"/>
        <v>2928</v>
      </c>
      <c r="F9" s="16">
        <f t="shared" si="0"/>
        <v>1173</v>
      </c>
      <c r="G9" s="16">
        <f>SUM(G10:G14)</f>
        <v>1944</v>
      </c>
      <c r="H9" s="16">
        <f t="shared" ref="H9:I9" si="1">SUM(H10:H14)</f>
        <v>346</v>
      </c>
      <c r="I9" s="16">
        <f t="shared" si="1"/>
        <v>185</v>
      </c>
      <c r="J9" s="72"/>
      <c r="K9" s="26"/>
    </row>
    <row r="10" spans="1:17" s="11" customFormat="1" ht="14.25" customHeight="1" x14ac:dyDescent="0.3">
      <c r="A10" s="190" t="s">
        <v>378</v>
      </c>
      <c r="B10" s="18">
        <v>840</v>
      </c>
      <c r="C10" s="18">
        <v>789</v>
      </c>
      <c r="D10" s="18">
        <v>558</v>
      </c>
      <c r="E10" s="18">
        <v>799</v>
      </c>
      <c r="F10" s="18">
        <v>368</v>
      </c>
      <c r="G10" s="18">
        <v>381</v>
      </c>
      <c r="H10" s="18">
        <v>52</v>
      </c>
      <c r="I10" s="18">
        <v>0</v>
      </c>
      <c r="J10" s="76"/>
      <c r="K10" s="26"/>
    </row>
    <row r="11" spans="1:17" s="11" customFormat="1" ht="14.25" customHeight="1" x14ac:dyDescent="0.3">
      <c r="A11" s="190" t="s">
        <v>379</v>
      </c>
      <c r="B11" s="18">
        <v>996</v>
      </c>
      <c r="C11" s="18">
        <v>832</v>
      </c>
      <c r="D11" s="18">
        <v>574</v>
      </c>
      <c r="E11" s="18">
        <v>815</v>
      </c>
      <c r="F11" s="18">
        <v>329</v>
      </c>
      <c r="G11" s="18">
        <v>523</v>
      </c>
      <c r="H11" s="18">
        <v>110</v>
      </c>
      <c r="I11" s="18">
        <v>39</v>
      </c>
      <c r="J11" s="76"/>
      <c r="K11" s="26"/>
    </row>
    <row r="12" spans="1:17" s="11" customFormat="1" ht="14.25" customHeight="1" x14ac:dyDescent="0.3">
      <c r="A12" s="190" t="s">
        <v>380</v>
      </c>
      <c r="B12" s="18">
        <v>683</v>
      </c>
      <c r="C12" s="18">
        <v>525</v>
      </c>
      <c r="D12" s="18">
        <v>388</v>
      </c>
      <c r="E12" s="18">
        <v>562</v>
      </c>
      <c r="F12" s="18">
        <v>227</v>
      </c>
      <c r="G12" s="18">
        <v>419</v>
      </c>
      <c r="H12" s="18">
        <v>97</v>
      </c>
      <c r="I12" s="18">
        <v>77</v>
      </c>
      <c r="J12" s="76"/>
      <c r="K12" s="26"/>
    </row>
    <row r="13" spans="1:17" s="11" customFormat="1" ht="14.25" customHeight="1" x14ac:dyDescent="0.3">
      <c r="A13" s="190" t="s">
        <v>381</v>
      </c>
      <c r="B13" s="18">
        <v>551</v>
      </c>
      <c r="C13" s="18">
        <v>501</v>
      </c>
      <c r="D13" s="18">
        <v>334</v>
      </c>
      <c r="E13" s="18">
        <v>562</v>
      </c>
      <c r="F13" s="18">
        <v>167</v>
      </c>
      <c r="G13" s="18">
        <v>437</v>
      </c>
      <c r="H13" s="18">
        <v>34</v>
      </c>
      <c r="I13" s="18">
        <v>35</v>
      </c>
      <c r="J13" s="76"/>
      <c r="K13" s="26"/>
    </row>
    <row r="14" spans="1:17" s="11" customFormat="1" ht="14.25" customHeight="1" x14ac:dyDescent="0.3">
      <c r="A14" s="190" t="s">
        <v>382</v>
      </c>
      <c r="B14" s="18">
        <v>173</v>
      </c>
      <c r="C14" s="18">
        <v>223</v>
      </c>
      <c r="D14" s="18">
        <v>113</v>
      </c>
      <c r="E14" s="18">
        <v>190</v>
      </c>
      <c r="F14" s="18">
        <v>82</v>
      </c>
      <c r="G14" s="18">
        <v>184</v>
      </c>
      <c r="H14" s="18">
        <v>53</v>
      </c>
      <c r="I14" s="18">
        <v>34</v>
      </c>
      <c r="J14" s="76"/>
      <c r="K14" s="26"/>
    </row>
    <row r="15" spans="1:17" s="11" customFormat="1" ht="14.25" customHeight="1" x14ac:dyDescent="0.3">
      <c r="A15" s="161"/>
      <c r="B15" s="230"/>
      <c r="C15" s="230"/>
      <c r="D15" s="230"/>
      <c r="E15" s="230"/>
      <c r="F15" s="230"/>
      <c r="G15" s="232"/>
      <c r="H15" s="232"/>
      <c r="I15" s="231"/>
      <c r="J15" s="76"/>
      <c r="K15" s="26"/>
    </row>
    <row r="16" spans="1:17" s="11" customFormat="1" ht="14.25" customHeight="1" x14ac:dyDescent="0.3">
      <c r="A16" s="336" t="s">
        <v>125</v>
      </c>
      <c r="B16" s="336"/>
      <c r="C16" s="336"/>
      <c r="D16" s="336"/>
      <c r="E16" s="336"/>
      <c r="F16" s="336"/>
      <c r="G16" s="336"/>
      <c r="H16" s="336"/>
      <c r="I16" s="336"/>
      <c r="J16" s="76"/>
      <c r="K16" s="26"/>
    </row>
    <row r="17" spans="1:17" s="11" customFormat="1" ht="14.25" customHeight="1" x14ac:dyDescent="0.3">
      <c r="A17" s="123" t="s">
        <v>130</v>
      </c>
      <c r="B17" s="20">
        <v>19.856722997795739</v>
      </c>
      <c r="C17" s="20">
        <v>17.892768079800501</v>
      </c>
      <c r="D17" s="20">
        <v>11.988785274577925</v>
      </c>
      <c r="E17" s="20">
        <v>18.137892585021369</v>
      </c>
      <c r="F17" s="20">
        <v>7.2269114657137576</v>
      </c>
      <c r="G17" s="20">
        <v>12.9</v>
      </c>
      <c r="H17" s="20">
        <v>4</v>
      </c>
      <c r="I17" s="20">
        <v>8.1</v>
      </c>
      <c r="J17" s="76"/>
      <c r="K17" s="26"/>
    </row>
    <row r="18" spans="1:17" s="11" customFormat="1" ht="14.25" customHeight="1" x14ac:dyDescent="0.3">
      <c r="A18" s="190" t="s">
        <v>378</v>
      </c>
      <c r="B18" s="21">
        <v>21.494370522006143</v>
      </c>
      <c r="C18" s="21">
        <v>21.272580210299271</v>
      </c>
      <c r="D18" s="21">
        <v>16.22564699040419</v>
      </c>
      <c r="E18" s="21">
        <v>25.173282923755515</v>
      </c>
      <c r="F18" s="21">
        <v>14.844695441710368</v>
      </c>
      <c r="G18" s="21">
        <v>18.899999999999999</v>
      </c>
      <c r="H18" s="21">
        <v>14.9</v>
      </c>
      <c r="I18" s="21">
        <v>0</v>
      </c>
      <c r="J18" s="76"/>
      <c r="K18" s="26"/>
    </row>
    <row r="19" spans="1:17" s="11" customFormat="1" ht="14.25" customHeight="1" x14ac:dyDescent="0.3">
      <c r="A19" s="190" t="s">
        <v>379</v>
      </c>
      <c r="B19" s="21">
        <v>25.978090766823158</v>
      </c>
      <c r="C19" s="21">
        <v>22.092405735528413</v>
      </c>
      <c r="D19" s="21">
        <v>15.54291903601408</v>
      </c>
      <c r="E19" s="21">
        <v>23.595830920671684</v>
      </c>
      <c r="F19" s="21">
        <v>10.484384958572338</v>
      </c>
      <c r="G19" s="21">
        <v>18.899999999999999</v>
      </c>
      <c r="H19" s="21">
        <v>7.4</v>
      </c>
      <c r="I19" s="21">
        <v>17.3</v>
      </c>
      <c r="J19" s="76"/>
      <c r="K19" s="26"/>
    </row>
    <row r="20" spans="1:17" s="11" customFormat="1" ht="14.25" customHeight="1" x14ac:dyDescent="0.3">
      <c r="A20" s="190" t="s">
        <v>380</v>
      </c>
      <c r="B20" s="21">
        <v>20.455226115603477</v>
      </c>
      <c r="C20" s="21">
        <v>16.973811833171677</v>
      </c>
      <c r="D20" s="21">
        <v>11.665664461815997</v>
      </c>
      <c r="E20" s="21">
        <v>17.30295566502463</v>
      </c>
      <c r="F20" s="21">
        <v>6.530494821634063</v>
      </c>
      <c r="G20" s="21">
        <v>13.6</v>
      </c>
      <c r="H20" s="21">
        <v>4.0999999999999996</v>
      </c>
      <c r="I20" s="21">
        <v>8.1</v>
      </c>
      <c r="J20" s="76"/>
      <c r="K20" s="26"/>
    </row>
    <row r="21" spans="1:17" s="11" customFormat="1" ht="14.25" customHeight="1" x14ac:dyDescent="0.3">
      <c r="A21" s="190" t="s">
        <v>381</v>
      </c>
      <c r="B21" s="21">
        <v>16.891477621091354</v>
      </c>
      <c r="C21" s="21">
        <v>14.619200466880653</v>
      </c>
      <c r="D21" s="21">
        <v>9.1607240811848598</v>
      </c>
      <c r="E21" s="21">
        <v>14.704343275771848</v>
      </c>
      <c r="F21" s="21">
        <v>4.5037756202804742</v>
      </c>
      <c r="G21" s="21">
        <v>10.5</v>
      </c>
      <c r="H21" s="21">
        <v>3.6</v>
      </c>
      <c r="I21" s="21">
        <v>7</v>
      </c>
      <c r="J21" s="76"/>
      <c r="K21" s="26"/>
    </row>
    <row r="22" spans="1:17" s="11" customFormat="1" ht="14.25" customHeight="1" thickBot="1" x14ac:dyDescent="0.35">
      <c r="A22" s="190" t="s">
        <v>382</v>
      </c>
      <c r="B22" s="21">
        <v>8.6978381096028148</v>
      </c>
      <c r="C22" s="21">
        <v>10.904645476772616</v>
      </c>
      <c r="D22" s="21">
        <v>4.9066435084672166</v>
      </c>
      <c r="E22" s="21">
        <v>7.7709611451942742</v>
      </c>
      <c r="F22" s="21">
        <v>2.3906705539358599</v>
      </c>
      <c r="G22" s="21">
        <v>6.2</v>
      </c>
      <c r="H22" s="21">
        <v>1.5</v>
      </c>
      <c r="I22" s="21">
        <v>5.6</v>
      </c>
      <c r="J22" s="76"/>
      <c r="K22" s="26"/>
    </row>
    <row r="23" spans="1:17" s="8" customFormat="1" ht="14.25" customHeight="1" x14ac:dyDescent="0.3">
      <c r="A23" s="91" t="s">
        <v>385</v>
      </c>
      <c r="B23" s="91"/>
      <c r="C23" s="91"/>
      <c r="D23" s="91"/>
      <c r="E23" s="91"/>
      <c r="F23" s="91"/>
      <c r="G23" s="91"/>
      <c r="H23" s="91"/>
      <c r="I23" s="91"/>
      <c r="J23" s="76"/>
      <c r="K23" s="26"/>
      <c r="L23" s="189"/>
      <c r="M23" s="189"/>
      <c r="N23" s="189"/>
      <c r="O23" s="189"/>
      <c r="P23" s="11"/>
      <c r="Q23" s="11"/>
    </row>
    <row r="24" spans="1:17" ht="14.25" customHeight="1" x14ac:dyDescent="0.3">
      <c r="A24" s="54"/>
      <c r="B24" s="54"/>
      <c r="C24" s="54"/>
      <c r="D24" s="54"/>
      <c r="E24" s="54"/>
      <c r="F24" s="54"/>
      <c r="J24" s="76"/>
    </row>
    <row r="25" spans="1:17" ht="14.25" customHeight="1" x14ac:dyDescent="0.3"/>
  </sheetData>
  <mergeCells count="1">
    <mergeCell ref="A16:I16"/>
  </mergeCells>
  <phoneticPr fontId="8" type="noConversion"/>
  <hyperlinks>
    <hyperlink ref="K2" location="Contenido!A1" display="Contenido" xr:uid="{7C2B6F44-E83F-48B3-A6DE-A9174767313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9DF8-DF68-4E86-A73F-0F12BC0DEC2D}">
  <sheetPr>
    <tabColor theme="0" tint="-0.14999847407452621"/>
    <pageSetUpPr fitToPage="1"/>
  </sheetPr>
  <dimension ref="A1:R25"/>
  <sheetViews>
    <sheetView showGridLines="0" zoomScale="90" zoomScaleNormal="90" zoomScaleSheetLayoutView="100" workbookViewId="0">
      <selection sqref="A1:G5"/>
    </sheetView>
  </sheetViews>
  <sheetFormatPr baseColWidth="10" defaultColWidth="23.453125" defaultRowHeight="14" x14ac:dyDescent="0.3"/>
  <cols>
    <col min="1" max="1" width="13.26953125" style="71" customWidth="1"/>
    <col min="2" max="4" width="9.26953125" style="71" customWidth="1"/>
    <col min="5" max="7" width="9.26953125" style="54" customWidth="1"/>
    <col min="8" max="8" width="5.7265625" style="72" customWidth="1"/>
    <col min="9" max="9" width="13.453125" style="26" customWidth="1"/>
    <col min="10" max="15" width="10.7265625" style="2" customWidth="1"/>
    <col min="16" max="16" width="5.7265625" style="2" customWidth="1"/>
    <col min="17" max="85" width="10.7265625" style="2" customWidth="1"/>
    <col min="86" max="16384" width="23.453125" style="2"/>
  </cols>
  <sheetData>
    <row r="1" spans="1:18" ht="15.75" customHeight="1" x14ac:dyDescent="0.3">
      <c r="A1" s="313" t="s">
        <v>161</v>
      </c>
      <c r="B1" s="313"/>
      <c r="C1" s="313"/>
      <c r="D1" s="313"/>
      <c r="E1" s="313"/>
      <c r="F1" s="313"/>
      <c r="G1" s="313"/>
      <c r="I1" s="29"/>
      <c r="J1" s="71"/>
      <c r="K1" s="71"/>
      <c r="L1" s="71"/>
      <c r="M1" s="71"/>
      <c r="N1" s="71"/>
      <c r="O1" s="71"/>
      <c r="P1" s="71"/>
      <c r="Q1" s="71"/>
      <c r="R1" s="71"/>
    </row>
    <row r="2" spans="1:18" ht="15.75" customHeight="1" x14ac:dyDescent="0.3">
      <c r="A2" s="313" t="s">
        <v>162</v>
      </c>
      <c r="B2" s="313"/>
      <c r="C2" s="313"/>
      <c r="D2" s="313"/>
      <c r="E2" s="313"/>
      <c r="F2" s="313"/>
      <c r="G2" s="313"/>
      <c r="I2" s="272" t="s">
        <v>375</v>
      </c>
      <c r="J2" s="71"/>
      <c r="K2" s="71"/>
      <c r="L2" s="71"/>
      <c r="M2" s="71"/>
      <c r="N2" s="71"/>
      <c r="O2" s="71"/>
      <c r="P2" s="71"/>
      <c r="Q2" s="71"/>
      <c r="R2" s="71"/>
    </row>
    <row r="3" spans="1:18" ht="15.75" customHeight="1" x14ac:dyDescent="0.3">
      <c r="A3" s="313" t="s">
        <v>128</v>
      </c>
      <c r="B3" s="313"/>
      <c r="C3" s="313"/>
      <c r="D3" s="313"/>
      <c r="E3" s="313"/>
      <c r="F3" s="313"/>
      <c r="G3" s="313"/>
      <c r="I3" s="29"/>
      <c r="J3" s="71"/>
      <c r="K3" s="71"/>
      <c r="L3" s="71"/>
      <c r="M3" s="71"/>
      <c r="N3" s="71"/>
      <c r="O3" s="71"/>
      <c r="P3" s="71"/>
      <c r="Q3" s="71"/>
      <c r="R3" s="71"/>
    </row>
    <row r="4" spans="1:18" ht="15.75" customHeight="1" x14ac:dyDescent="0.3">
      <c r="A4" s="313" t="s">
        <v>151</v>
      </c>
      <c r="B4" s="313"/>
      <c r="C4" s="313"/>
      <c r="D4" s="313"/>
      <c r="E4" s="313"/>
      <c r="F4" s="313"/>
      <c r="G4" s="313"/>
      <c r="J4" s="71"/>
      <c r="K4" s="71"/>
      <c r="L4" s="71"/>
      <c r="M4" s="71"/>
      <c r="N4" s="71"/>
      <c r="O4" s="71"/>
      <c r="P4" s="71"/>
      <c r="Q4" s="71"/>
      <c r="R4" s="71"/>
    </row>
    <row r="5" spans="1:18" ht="15.75" customHeight="1" x14ac:dyDescent="0.3">
      <c r="A5" s="313" t="s">
        <v>372</v>
      </c>
      <c r="B5" s="314"/>
      <c r="C5" s="314"/>
      <c r="D5" s="314"/>
      <c r="E5" s="314"/>
      <c r="F5" s="314"/>
      <c r="G5" s="314"/>
      <c r="J5" s="219"/>
      <c r="K5" s="219"/>
      <c r="L5" s="219"/>
      <c r="M5" s="219"/>
      <c r="N5" s="219"/>
      <c r="O5" s="219"/>
      <c r="P5" s="219"/>
      <c r="Q5" s="219"/>
      <c r="R5" s="219"/>
    </row>
    <row r="6" spans="1:18" s="7" customFormat="1" ht="18.75" customHeight="1" x14ac:dyDescent="0.3">
      <c r="A6" s="227" t="s">
        <v>129</v>
      </c>
      <c r="B6" s="228">
        <v>2017</v>
      </c>
      <c r="C6" s="228">
        <v>2018</v>
      </c>
      <c r="D6" s="228">
        <v>2019</v>
      </c>
      <c r="E6" s="228">
        <v>2020</v>
      </c>
      <c r="F6" s="228">
        <v>2021</v>
      </c>
      <c r="G6" s="228">
        <v>2022</v>
      </c>
      <c r="H6" s="72"/>
      <c r="I6" s="26"/>
      <c r="J6" s="219"/>
    </row>
    <row r="7" spans="1:18" s="3" customFormat="1" x14ac:dyDescent="0.3">
      <c r="B7" s="224"/>
      <c r="C7" s="224"/>
      <c r="D7" s="224"/>
      <c r="E7" s="224"/>
      <c r="F7" s="224"/>
      <c r="G7" s="224"/>
      <c r="H7" s="72"/>
      <c r="I7" s="26"/>
      <c r="J7" s="219"/>
      <c r="K7" s="224"/>
      <c r="L7" s="224"/>
      <c r="M7" s="224"/>
      <c r="N7" s="224"/>
      <c r="O7" s="224"/>
      <c r="P7" s="224"/>
      <c r="Q7" s="2"/>
    </row>
    <row r="8" spans="1:18" ht="14.25" customHeight="1" x14ac:dyDescent="0.3">
      <c r="A8" s="229" t="s">
        <v>114</v>
      </c>
      <c r="B8" s="229"/>
      <c r="C8" s="229"/>
      <c r="D8" s="229"/>
      <c r="E8" s="229"/>
      <c r="F8" s="229"/>
      <c r="G8" s="229"/>
      <c r="J8" s="219"/>
    </row>
    <row r="9" spans="1:18" ht="14.25" customHeight="1" x14ac:dyDescent="0.3">
      <c r="A9" s="123" t="s">
        <v>130</v>
      </c>
      <c r="B9" s="16">
        <f t="shared" ref="B9:D9" si="0">SUM(B10:B14)</f>
        <v>258</v>
      </c>
      <c r="C9" s="16">
        <f t="shared" si="0"/>
        <v>388</v>
      </c>
      <c r="D9" s="16">
        <f t="shared" si="0"/>
        <v>243</v>
      </c>
      <c r="E9" s="16">
        <f>SUM(E10:E14)</f>
        <v>301</v>
      </c>
      <c r="F9" s="16">
        <f t="shared" ref="F9:G9" si="1">SUM(F10:F14)</f>
        <v>431</v>
      </c>
      <c r="G9" s="16">
        <f t="shared" si="1"/>
        <v>1030</v>
      </c>
      <c r="J9" s="219"/>
    </row>
    <row r="10" spans="1:18" ht="14.25" customHeight="1" x14ac:dyDescent="0.3">
      <c r="A10" s="190" t="s">
        <v>378</v>
      </c>
      <c r="B10" s="18">
        <v>80</v>
      </c>
      <c r="C10" s="18">
        <v>85</v>
      </c>
      <c r="D10" s="18">
        <v>26</v>
      </c>
      <c r="E10" s="18">
        <v>47</v>
      </c>
      <c r="F10" s="18">
        <v>82</v>
      </c>
      <c r="G10" s="18">
        <v>148</v>
      </c>
      <c r="H10" s="76"/>
    </row>
    <row r="11" spans="1:18" ht="14.25" customHeight="1" x14ac:dyDescent="0.3">
      <c r="A11" s="190" t="s">
        <v>379</v>
      </c>
      <c r="B11" s="18">
        <v>56</v>
      </c>
      <c r="C11" s="18">
        <v>87</v>
      </c>
      <c r="D11" s="18">
        <v>95</v>
      </c>
      <c r="E11" s="18">
        <v>47</v>
      </c>
      <c r="F11" s="18">
        <v>99</v>
      </c>
      <c r="G11" s="18">
        <v>223</v>
      </c>
      <c r="H11" s="76"/>
    </row>
    <row r="12" spans="1:18" ht="14.25" customHeight="1" x14ac:dyDescent="0.3">
      <c r="A12" s="190" t="s">
        <v>380</v>
      </c>
      <c r="B12" s="18">
        <v>30</v>
      </c>
      <c r="C12" s="18">
        <v>82</v>
      </c>
      <c r="D12" s="18">
        <v>41</v>
      </c>
      <c r="E12" s="18">
        <v>35</v>
      </c>
      <c r="F12" s="18">
        <v>105</v>
      </c>
      <c r="G12" s="18">
        <v>228</v>
      </c>
      <c r="H12" s="76"/>
    </row>
    <row r="13" spans="1:18" ht="14.25" customHeight="1" x14ac:dyDescent="0.3">
      <c r="A13" s="190" t="s">
        <v>381</v>
      </c>
      <c r="B13" s="18">
        <v>58</v>
      </c>
      <c r="C13" s="18">
        <v>102</v>
      </c>
      <c r="D13" s="18">
        <v>40</v>
      </c>
      <c r="E13" s="18">
        <v>138</v>
      </c>
      <c r="F13" s="18">
        <v>116</v>
      </c>
      <c r="G13" s="18">
        <v>312</v>
      </c>
      <c r="H13" s="76"/>
    </row>
    <row r="14" spans="1:18" ht="14.25" customHeight="1" x14ac:dyDescent="0.3">
      <c r="A14" s="190" t="s">
        <v>382</v>
      </c>
      <c r="B14" s="18">
        <v>34</v>
      </c>
      <c r="C14" s="18">
        <v>32</v>
      </c>
      <c r="D14" s="18">
        <v>41</v>
      </c>
      <c r="E14" s="18">
        <v>34</v>
      </c>
      <c r="F14" s="18">
        <v>29</v>
      </c>
      <c r="G14" s="18">
        <v>119</v>
      </c>
      <c r="H14" s="76"/>
    </row>
    <row r="15" spans="1:18" ht="14.25" customHeight="1" x14ac:dyDescent="0.3">
      <c r="A15" s="161"/>
      <c r="B15" s="230"/>
      <c r="C15" s="230"/>
      <c r="D15" s="230"/>
      <c r="E15" s="231"/>
      <c r="F15" s="231"/>
      <c r="G15" s="231"/>
      <c r="H15" s="76"/>
    </row>
    <row r="16" spans="1:18" ht="14.25" customHeight="1" x14ac:dyDescent="0.3">
      <c r="A16" s="336" t="s">
        <v>125</v>
      </c>
      <c r="B16" s="336"/>
      <c r="C16" s="336"/>
      <c r="D16" s="336"/>
      <c r="E16" s="336"/>
      <c r="F16" s="336"/>
      <c r="G16" s="336"/>
      <c r="H16" s="76"/>
    </row>
    <row r="17" spans="1:17" ht="14.25" customHeight="1" x14ac:dyDescent="0.3">
      <c r="A17" s="123" t="s">
        <v>130</v>
      </c>
      <c r="B17" s="20">
        <v>12.573099415204677</v>
      </c>
      <c r="C17" s="20">
        <v>15.091404122909374</v>
      </c>
      <c r="D17" s="20">
        <v>7.3303167420814486</v>
      </c>
      <c r="E17" s="20">
        <v>8.6999999999999993</v>
      </c>
      <c r="F17" s="20">
        <v>12.1</v>
      </c>
      <c r="G17" s="20">
        <v>28.4</v>
      </c>
      <c r="H17" s="76"/>
    </row>
    <row r="18" spans="1:17" ht="14.25" customHeight="1" x14ac:dyDescent="0.3">
      <c r="A18" s="190" t="s">
        <v>378</v>
      </c>
      <c r="B18" s="21">
        <v>14.184397163120568</v>
      </c>
      <c r="C18" s="21">
        <v>11.548913043478262</v>
      </c>
      <c r="D18" s="21">
        <v>3.6879432624113475</v>
      </c>
      <c r="E18" s="21">
        <v>6.1</v>
      </c>
      <c r="F18" s="21">
        <v>13.4</v>
      </c>
      <c r="G18" s="21">
        <v>21.4</v>
      </c>
      <c r="H18" s="76"/>
    </row>
    <row r="19" spans="1:17" ht="14.25" customHeight="1" x14ac:dyDescent="0.3">
      <c r="A19" s="190" t="s">
        <v>379</v>
      </c>
      <c r="B19" s="21">
        <v>13.176470588235295</v>
      </c>
      <c r="C19" s="21">
        <v>15.051903114186851</v>
      </c>
      <c r="D19" s="21">
        <v>14.074074074074074</v>
      </c>
      <c r="E19" s="21">
        <v>7.2</v>
      </c>
      <c r="F19" s="21">
        <v>17.2</v>
      </c>
      <c r="G19" s="21">
        <v>36.6</v>
      </c>
      <c r="H19" s="76"/>
    </row>
    <row r="20" spans="1:17" ht="14.25" customHeight="1" x14ac:dyDescent="0.3">
      <c r="A20" s="190" t="s">
        <v>380</v>
      </c>
      <c r="B20" s="21">
        <v>9.1743119266055047</v>
      </c>
      <c r="C20" s="21">
        <v>20</v>
      </c>
      <c r="D20" s="21">
        <v>6.366459627329192</v>
      </c>
      <c r="E20" s="21">
        <v>5.3</v>
      </c>
      <c r="F20" s="21">
        <v>15</v>
      </c>
      <c r="G20" s="21">
        <v>34.4</v>
      </c>
      <c r="H20" s="76"/>
    </row>
    <row r="21" spans="1:17" ht="14.25" customHeight="1" x14ac:dyDescent="0.3">
      <c r="A21" s="190" t="s">
        <v>381</v>
      </c>
      <c r="B21" s="21">
        <v>11.485148514851486</v>
      </c>
      <c r="C21" s="21">
        <v>17.028380634390654</v>
      </c>
      <c r="D21" s="21">
        <v>4.8780487804878048</v>
      </c>
      <c r="E21" s="21">
        <v>15.5</v>
      </c>
      <c r="F21" s="21">
        <v>11.3</v>
      </c>
      <c r="G21" s="21">
        <v>29.6</v>
      </c>
      <c r="H21" s="76"/>
    </row>
    <row r="22" spans="1:17" ht="14.25" customHeight="1" x14ac:dyDescent="0.3">
      <c r="A22" s="190" t="s">
        <v>382</v>
      </c>
      <c r="B22" s="21">
        <v>14.71861471861472</v>
      </c>
      <c r="C22" s="21">
        <v>12.903225806451612</v>
      </c>
      <c r="D22" s="21">
        <v>8.7048832271762198</v>
      </c>
      <c r="E22" s="21">
        <v>6.9</v>
      </c>
      <c r="F22" s="21">
        <v>4.4000000000000004</v>
      </c>
      <c r="G22" s="21">
        <v>19.7</v>
      </c>
      <c r="H22" s="76"/>
    </row>
    <row r="23" spans="1:17" s="8" customFormat="1" ht="14.25" customHeight="1" x14ac:dyDescent="0.3">
      <c r="A23" s="91" t="s">
        <v>385</v>
      </c>
      <c r="B23" s="91"/>
      <c r="C23" s="91"/>
      <c r="D23" s="91"/>
      <c r="E23" s="91"/>
      <c r="F23" s="91"/>
      <c r="G23" s="91"/>
      <c r="H23" s="76"/>
      <c r="I23" s="26"/>
      <c r="J23" s="189"/>
      <c r="K23" s="189"/>
      <c r="L23" s="189"/>
      <c r="M23" s="189"/>
      <c r="N23" s="189"/>
      <c r="O23" s="189"/>
      <c r="P23" s="189"/>
      <c r="Q23" s="11"/>
    </row>
    <row r="24" spans="1:17" ht="14.25" customHeight="1" x14ac:dyDescent="0.3">
      <c r="A24" s="54"/>
      <c r="B24" s="54"/>
      <c r="C24" s="54"/>
      <c r="D24" s="54"/>
      <c r="H24" s="76"/>
    </row>
    <row r="25" spans="1:17" ht="14.25" customHeight="1" x14ac:dyDescent="0.3"/>
  </sheetData>
  <mergeCells count="1">
    <mergeCell ref="A16:G16"/>
  </mergeCells>
  <hyperlinks>
    <hyperlink ref="I2" location="Contenido!A1" display="Contenido" xr:uid="{06F9B823-276A-4074-82D8-91F118336AAD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377E-5E96-433E-807E-9D322D6E5DDC}">
  <sheetPr>
    <tabColor rgb="FF182951"/>
    <pageSetUpPr fitToPage="1"/>
  </sheetPr>
  <dimension ref="A1:L49"/>
  <sheetViews>
    <sheetView showGridLines="0" zoomScale="90" zoomScaleNormal="90" zoomScaleSheetLayoutView="90" workbookViewId="0">
      <selection activeCell="L11" sqref="L11"/>
    </sheetView>
  </sheetViews>
  <sheetFormatPr baseColWidth="10" defaultColWidth="11.453125" defaultRowHeight="15" customHeight="1" x14ac:dyDescent="0.3"/>
  <cols>
    <col min="1" max="1" width="5.7265625" style="72" customWidth="1"/>
    <col min="2" max="10" width="11.453125" style="72"/>
    <col min="11" max="11" width="5.7265625" style="72" customWidth="1"/>
    <col min="12" max="12" width="13.453125" style="26" customWidth="1"/>
    <col min="13" max="16384" width="11.453125" style="72"/>
  </cols>
  <sheetData>
    <row r="1" spans="1:12" ht="15" customHeight="1" x14ac:dyDescent="0.3">
      <c r="L1" s="29"/>
    </row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  <c r="L3" s="29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373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E0AAD469-EE42-4332-99C1-7A54FDB98E6E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F74A-B9B1-4F1E-B143-D22C425B5DF6}">
  <sheetPr>
    <tabColor theme="0" tint="-0.14999847407452621"/>
  </sheetPr>
  <dimension ref="A1:U39"/>
  <sheetViews>
    <sheetView showGridLines="0" topLeftCell="C1" zoomScale="90" zoomScaleNormal="90" zoomScaleSheetLayoutView="100" workbookViewId="0">
      <selection activeCell="U2" sqref="U2"/>
    </sheetView>
  </sheetViews>
  <sheetFormatPr baseColWidth="10" defaultColWidth="23.453125" defaultRowHeight="14" x14ac:dyDescent="0.3"/>
  <cols>
    <col min="1" max="1" width="21.1796875" style="71" customWidth="1"/>
    <col min="2" max="9" width="9.1796875" style="54" customWidth="1"/>
    <col min="10" max="10" width="5" style="2" customWidth="1"/>
    <col min="11" max="11" width="21.1796875" style="71" customWidth="1"/>
    <col min="12" max="19" width="9.1796875" style="54" customWidth="1"/>
    <col min="20" max="20" width="5.7265625" style="54" customWidth="1"/>
    <col min="21" max="21" width="13.453125" style="26" customWidth="1"/>
    <col min="22" max="75" width="10.7265625" style="2" customWidth="1"/>
    <col min="76" max="16384" width="23.453125" style="2"/>
  </cols>
  <sheetData>
    <row r="1" spans="1:21" ht="15.75" customHeight="1" x14ac:dyDescent="0.3">
      <c r="A1" s="333" t="s">
        <v>163</v>
      </c>
      <c r="B1" s="333"/>
      <c r="C1" s="333"/>
      <c r="D1" s="333"/>
      <c r="E1" s="333"/>
      <c r="F1" s="333"/>
      <c r="G1" s="333"/>
      <c r="H1" s="333"/>
      <c r="I1" s="333"/>
      <c r="J1" s="312"/>
      <c r="K1" s="333" t="s">
        <v>164</v>
      </c>
      <c r="L1" s="333"/>
      <c r="M1" s="333"/>
      <c r="N1" s="333"/>
      <c r="O1" s="333"/>
      <c r="P1" s="333"/>
      <c r="Q1" s="333"/>
      <c r="R1" s="333"/>
      <c r="S1" s="333"/>
      <c r="T1" s="38"/>
      <c r="U1" s="29"/>
    </row>
    <row r="2" spans="1:21" ht="15.75" customHeight="1" x14ac:dyDescent="0.3">
      <c r="A2" s="333" t="s">
        <v>127</v>
      </c>
      <c r="B2" s="333"/>
      <c r="C2" s="333"/>
      <c r="D2" s="333"/>
      <c r="E2" s="333"/>
      <c r="F2" s="333"/>
      <c r="G2" s="333"/>
      <c r="H2" s="333"/>
      <c r="I2" s="333"/>
      <c r="J2" s="312"/>
      <c r="K2" s="333" t="s">
        <v>165</v>
      </c>
      <c r="L2" s="333"/>
      <c r="M2" s="333"/>
      <c r="N2" s="333"/>
      <c r="O2" s="333"/>
      <c r="P2" s="333"/>
      <c r="Q2" s="333"/>
      <c r="R2" s="333"/>
      <c r="S2" s="333"/>
      <c r="T2" s="38"/>
      <c r="U2" s="272" t="s">
        <v>375</v>
      </c>
    </row>
    <row r="3" spans="1:21" ht="15.75" customHeight="1" x14ac:dyDescent="0.3">
      <c r="A3" s="333" t="s">
        <v>166</v>
      </c>
      <c r="B3" s="333"/>
      <c r="C3" s="333"/>
      <c r="D3" s="333"/>
      <c r="E3" s="333"/>
      <c r="F3" s="333"/>
      <c r="G3" s="333"/>
      <c r="H3" s="333"/>
      <c r="I3" s="333"/>
      <c r="J3" s="312"/>
      <c r="K3" s="333" t="s">
        <v>166</v>
      </c>
      <c r="L3" s="333"/>
      <c r="M3" s="333"/>
      <c r="N3" s="333"/>
      <c r="O3" s="333"/>
      <c r="P3" s="333"/>
      <c r="Q3" s="333"/>
      <c r="R3" s="333"/>
      <c r="S3" s="333"/>
      <c r="T3" s="38"/>
      <c r="U3" s="29"/>
    </row>
    <row r="4" spans="1:21" ht="15.75" customHeight="1" x14ac:dyDescent="0.3">
      <c r="A4" s="333" t="s">
        <v>112</v>
      </c>
      <c r="B4" s="333"/>
      <c r="C4" s="333"/>
      <c r="D4" s="333"/>
      <c r="E4" s="333"/>
      <c r="F4" s="333"/>
      <c r="G4" s="333"/>
      <c r="H4" s="333"/>
      <c r="I4" s="333"/>
      <c r="J4" s="312"/>
      <c r="K4" s="333" t="s">
        <v>112</v>
      </c>
      <c r="L4" s="333"/>
      <c r="M4" s="333"/>
      <c r="N4" s="333"/>
      <c r="O4" s="333"/>
      <c r="P4" s="333"/>
      <c r="Q4" s="333"/>
      <c r="R4" s="333"/>
      <c r="S4" s="333"/>
      <c r="T4" s="38"/>
    </row>
    <row r="5" spans="1:21" ht="15.75" customHeight="1" x14ac:dyDescent="0.3">
      <c r="A5" s="333" t="s">
        <v>370</v>
      </c>
      <c r="B5" s="333"/>
      <c r="C5" s="333"/>
      <c r="D5" s="333"/>
      <c r="E5" s="333"/>
      <c r="F5" s="333"/>
      <c r="G5" s="333"/>
      <c r="H5" s="333"/>
      <c r="I5" s="333"/>
      <c r="J5" s="312"/>
      <c r="K5" s="333" t="s">
        <v>370</v>
      </c>
      <c r="L5" s="333"/>
      <c r="M5" s="333"/>
      <c r="N5" s="333"/>
      <c r="O5" s="333"/>
      <c r="P5" s="333"/>
      <c r="Q5" s="333"/>
      <c r="R5" s="333"/>
      <c r="S5" s="333"/>
      <c r="T5" s="38"/>
    </row>
    <row r="6" spans="1:2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</row>
    <row r="7" spans="1:21" s="3" customFormat="1" x14ac:dyDescent="0.35">
      <c r="B7" s="224"/>
      <c r="C7" s="224"/>
      <c r="D7" s="224"/>
      <c r="E7" s="224"/>
      <c r="F7" s="224"/>
      <c r="G7" s="224"/>
      <c r="H7" s="224"/>
      <c r="I7" s="224"/>
      <c r="J7" s="224"/>
      <c r="L7" s="224"/>
      <c r="M7" s="224"/>
      <c r="N7" s="224"/>
      <c r="O7" s="224"/>
      <c r="P7" s="224"/>
      <c r="Q7" s="224"/>
      <c r="R7" s="224"/>
      <c r="S7" s="224"/>
      <c r="T7" s="224"/>
      <c r="U7" s="26"/>
    </row>
    <row r="8" spans="1:21" s="11" customFormat="1" x14ac:dyDescent="0.3">
      <c r="A8" s="161" t="s">
        <v>130</v>
      </c>
      <c r="B8" s="16">
        <f>SUM(B9:B35)</f>
        <v>13658</v>
      </c>
      <c r="C8" s="16">
        <f>SUM(C9:C35)</f>
        <v>14169</v>
      </c>
      <c r="D8" s="16">
        <v>12093</v>
      </c>
      <c r="E8" s="16">
        <f>SUM(E9:E35)</f>
        <v>10579</v>
      </c>
      <c r="F8" s="16">
        <f>SUM(F9:F35)</f>
        <v>3626</v>
      </c>
      <c r="G8" s="16">
        <f t="shared" ref="G8:I8" si="0">SUM(G9:G35)</f>
        <v>10854</v>
      </c>
      <c r="H8" s="16">
        <f t="shared" si="0"/>
        <v>723</v>
      </c>
      <c r="I8" s="16">
        <f t="shared" si="0"/>
        <v>7349</v>
      </c>
      <c r="K8" s="161" t="s">
        <v>130</v>
      </c>
      <c r="L8" s="20">
        <v>3.1</v>
      </c>
      <c r="M8" s="20">
        <v>3.2</v>
      </c>
      <c r="N8" s="20">
        <v>2.7</v>
      </c>
      <c r="O8" s="20">
        <v>2.2999999999999998</v>
      </c>
      <c r="P8" s="20">
        <v>0.8</v>
      </c>
      <c r="Q8" s="20">
        <v>2.2999999999999998</v>
      </c>
      <c r="R8" s="20">
        <v>0.2</v>
      </c>
      <c r="S8" s="20">
        <v>1.6</v>
      </c>
      <c r="T8" s="20"/>
      <c r="U8" s="26"/>
    </row>
    <row r="9" spans="1:21" s="11" customFormat="1" x14ac:dyDescent="0.3">
      <c r="A9" s="17" t="s">
        <v>168</v>
      </c>
      <c r="B9" s="18">
        <v>1027</v>
      </c>
      <c r="C9" s="18">
        <v>1123</v>
      </c>
      <c r="D9" s="18" t="s">
        <v>124</v>
      </c>
      <c r="E9" s="18">
        <v>805</v>
      </c>
      <c r="F9" s="18">
        <v>236</v>
      </c>
      <c r="G9" s="18">
        <v>811</v>
      </c>
      <c r="H9" s="18">
        <v>69</v>
      </c>
      <c r="I9" s="18">
        <v>720</v>
      </c>
      <c r="K9" s="17" t="s">
        <v>168</v>
      </c>
      <c r="L9" s="21">
        <v>3.5</v>
      </c>
      <c r="M9" s="21">
        <v>3.9</v>
      </c>
      <c r="N9" s="21" t="s">
        <v>124</v>
      </c>
      <c r="O9" s="21">
        <v>2.8</v>
      </c>
      <c r="P9" s="21">
        <v>0.8</v>
      </c>
      <c r="Q9" s="21">
        <v>2.8</v>
      </c>
      <c r="R9" s="21">
        <v>0.2</v>
      </c>
      <c r="S9" s="21">
        <v>2.6</v>
      </c>
      <c r="T9" s="21"/>
      <c r="U9" s="26"/>
    </row>
    <row r="10" spans="1:21" s="11" customFormat="1" x14ac:dyDescent="0.3">
      <c r="A10" s="17" t="s">
        <v>169</v>
      </c>
      <c r="B10" s="18">
        <v>688</v>
      </c>
      <c r="C10" s="18">
        <v>642</v>
      </c>
      <c r="D10" s="18" t="s">
        <v>124</v>
      </c>
      <c r="E10" s="18">
        <v>508</v>
      </c>
      <c r="F10" s="18">
        <v>234</v>
      </c>
      <c r="G10" s="18">
        <v>465</v>
      </c>
      <c r="H10" s="18">
        <v>52</v>
      </c>
      <c r="I10" s="18">
        <v>375</v>
      </c>
      <c r="K10" s="17" t="s">
        <v>169</v>
      </c>
      <c r="L10" s="21">
        <v>2.1</v>
      </c>
      <c r="M10" s="21">
        <v>1.9</v>
      </c>
      <c r="N10" s="21" t="s">
        <v>124</v>
      </c>
      <c r="O10" s="21">
        <v>1.8</v>
      </c>
      <c r="P10" s="21">
        <v>0.8</v>
      </c>
      <c r="Q10" s="21">
        <v>1.7</v>
      </c>
      <c r="R10" s="21">
        <v>0.2</v>
      </c>
      <c r="S10" s="21">
        <v>1.4</v>
      </c>
      <c r="T10" s="21"/>
      <c r="U10" s="26"/>
    </row>
    <row r="11" spans="1:21" s="11" customFormat="1" x14ac:dyDescent="0.3">
      <c r="A11" s="17" t="s">
        <v>170</v>
      </c>
      <c r="B11" s="18">
        <v>945</v>
      </c>
      <c r="C11" s="18">
        <v>1077</v>
      </c>
      <c r="D11" s="18" t="s">
        <v>124</v>
      </c>
      <c r="E11" s="18">
        <v>707</v>
      </c>
      <c r="F11" s="18">
        <v>453</v>
      </c>
      <c r="G11" s="18">
        <v>836</v>
      </c>
      <c r="H11" s="18">
        <v>77</v>
      </c>
      <c r="I11" s="18">
        <v>731</v>
      </c>
      <c r="K11" s="17" t="s">
        <v>170</v>
      </c>
      <c r="L11" s="21">
        <v>1.3</v>
      </c>
      <c r="M11" s="21">
        <v>1.1000000000000001</v>
      </c>
      <c r="N11" s="21" t="s">
        <v>124</v>
      </c>
      <c r="O11" s="21">
        <v>2.9</v>
      </c>
      <c r="P11" s="21">
        <v>1.8</v>
      </c>
      <c r="Q11" s="21">
        <v>3.2</v>
      </c>
      <c r="R11" s="21">
        <v>0.3</v>
      </c>
      <c r="S11" s="21">
        <v>3</v>
      </c>
      <c r="T11" s="21"/>
      <c r="U11" s="26"/>
    </row>
    <row r="12" spans="1:21" s="11" customFormat="1" x14ac:dyDescent="0.3">
      <c r="A12" s="17" t="s">
        <v>171</v>
      </c>
      <c r="B12" s="18">
        <v>897</v>
      </c>
      <c r="C12" s="18">
        <v>906</v>
      </c>
      <c r="D12" s="18" t="s">
        <v>124</v>
      </c>
      <c r="E12" s="18">
        <v>481</v>
      </c>
      <c r="F12" s="18">
        <v>161</v>
      </c>
      <c r="G12" s="18">
        <v>457</v>
      </c>
      <c r="H12" s="18">
        <v>29</v>
      </c>
      <c r="I12" s="18">
        <v>467</v>
      </c>
      <c r="K12" s="17" t="s">
        <v>171</v>
      </c>
      <c r="L12" s="21">
        <v>3.5</v>
      </c>
      <c r="M12" s="21">
        <v>3.1</v>
      </c>
      <c r="N12" s="21" t="s">
        <v>124</v>
      </c>
      <c r="O12" s="21">
        <v>1.8</v>
      </c>
      <c r="P12" s="21">
        <v>0.6</v>
      </c>
      <c r="Q12" s="21">
        <v>1.7</v>
      </c>
      <c r="R12" s="21">
        <v>0.1</v>
      </c>
      <c r="S12" s="21">
        <v>1.8</v>
      </c>
      <c r="T12" s="21"/>
      <c r="U12" s="26"/>
    </row>
    <row r="13" spans="1:21" s="11" customFormat="1" x14ac:dyDescent="0.3">
      <c r="A13" s="17" t="s">
        <v>172</v>
      </c>
      <c r="B13" s="18">
        <v>152</v>
      </c>
      <c r="C13" s="18">
        <v>125</v>
      </c>
      <c r="D13" s="18" t="s">
        <v>124</v>
      </c>
      <c r="E13" s="18">
        <v>94</v>
      </c>
      <c r="F13" s="18">
        <v>27</v>
      </c>
      <c r="G13" s="18">
        <v>85</v>
      </c>
      <c r="H13" s="18">
        <v>3</v>
      </c>
      <c r="I13" s="18">
        <v>78</v>
      </c>
      <c r="K13" s="17" t="s">
        <v>172</v>
      </c>
      <c r="L13" s="21">
        <v>2.5</v>
      </c>
      <c r="M13" s="21">
        <v>2.1</v>
      </c>
      <c r="N13" s="21" t="s">
        <v>124</v>
      </c>
      <c r="O13" s="21">
        <v>1.5</v>
      </c>
      <c r="P13" s="21">
        <v>0.4</v>
      </c>
      <c r="Q13" s="21">
        <v>1.3</v>
      </c>
      <c r="R13" s="21">
        <v>0</v>
      </c>
      <c r="S13" s="21">
        <v>1.3</v>
      </c>
      <c r="T13" s="21"/>
      <c r="U13" s="26"/>
    </row>
    <row r="14" spans="1:21" s="11" customFormat="1" x14ac:dyDescent="0.3">
      <c r="A14" s="17" t="s">
        <v>173</v>
      </c>
      <c r="B14" s="18">
        <v>313</v>
      </c>
      <c r="C14" s="18">
        <v>281</v>
      </c>
      <c r="D14" s="18" t="s">
        <v>124</v>
      </c>
      <c r="E14" s="18">
        <v>252</v>
      </c>
      <c r="F14" s="18">
        <v>110</v>
      </c>
      <c r="G14" s="18">
        <v>218</v>
      </c>
      <c r="H14" s="18">
        <v>14</v>
      </c>
      <c r="I14" s="18">
        <v>87</v>
      </c>
      <c r="K14" s="17" t="s">
        <v>173</v>
      </c>
      <c r="L14" s="21">
        <v>3.7</v>
      </c>
      <c r="M14" s="21">
        <v>3.3</v>
      </c>
      <c r="N14" s="21" t="s">
        <v>124</v>
      </c>
      <c r="O14" s="21">
        <v>1.7</v>
      </c>
      <c r="P14" s="21">
        <v>0.7</v>
      </c>
      <c r="Q14" s="21">
        <v>1.5</v>
      </c>
      <c r="R14" s="21">
        <v>0.1</v>
      </c>
      <c r="S14" s="21">
        <v>0.6</v>
      </c>
      <c r="T14" s="21"/>
      <c r="U14" s="26"/>
    </row>
    <row r="15" spans="1:21" s="11" customFormat="1" x14ac:dyDescent="0.3">
      <c r="A15" s="17" t="s">
        <v>174</v>
      </c>
      <c r="B15" s="18">
        <v>49</v>
      </c>
      <c r="C15" s="18">
        <v>41</v>
      </c>
      <c r="D15" s="18" t="s">
        <v>124</v>
      </c>
      <c r="E15" s="18">
        <v>38</v>
      </c>
      <c r="F15" s="18">
        <v>10</v>
      </c>
      <c r="G15" s="18">
        <v>28</v>
      </c>
      <c r="H15" s="18"/>
      <c r="I15" s="18">
        <v>35</v>
      </c>
      <c r="K15" s="17" t="s">
        <v>174</v>
      </c>
      <c r="L15" s="21">
        <v>4</v>
      </c>
      <c r="M15" s="21">
        <v>4.7</v>
      </c>
      <c r="N15" s="21" t="s">
        <v>124</v>
      </c>
      <c r="O15" s="21">
        <v>1.1000000000000001</v>
      </c>
      <c r="P15" s="21">
        <v>0.3</v>
      </c>
      <c r="Q15" s="21">
        <v>0.8</v>
      </c>
      <c r="R15" s="21">
        <v>0</v>
      </c>
      <c r="S15" s="21">
        <v>1</v>
      </c>
      <c r="T15" s="21"/>
      <c r="U15" s="26"/>
    </row>
    <row r="16" spans="1:21" s="11" customFormat="1" x14ac:dyDescent="0.3">
      <c r="A16" s="17" t="s">
        <v>175</v>
      </c>
      <c r="B16" s="18">
        <v>1358</v>
      </c>
      <c r="C16" s="18">
        <v>1220</v>
      </c>
      <c r="D16" s="18" t="s">
        <v>124</v>
      </c>
      <c r="E16" s="18">
        <v>929</v>
      </c>
      <c r="F16" s="18">
        <v>335</v>
      </c>
      <c r="G16" s="18">
        <v>862</v>
      </c>
      <c r="H16" s="18">
        <v>126</v>
      </c>
      <c r="I16" s="18">
        <v>712</v>
      </c>
      <c r="K16" s="17" t="s">
        <v>175</v>
      </c>
      <c r="L16" s="21">
        <v>2</v>
      </c>
      <c r="M16" s="21">
        <v>2.9</v>
      </c>
      <c r="N16" s="21" t="s">
        <v>124</v>
      </c>
      <c r="O16" s="21">
        <v>2.2999999999999998</v>
      </c>
      <c r="P16" s="21">
        <v>0.8</v>
      </c>
      <c r="Q16" s="21">
        <v>2.1</v>
      </c>
      <c r="R16" s="21">
        <v>0.3</v>
      </c>
      <c r="S16" s="21">
        <v>1.7</v>
      </c>
      <c r="T16" s="21"/>
      <c r="U16" s="26"/>
    </row>
    <row r="17" spans="1:21" s="11" customFormat="1" x14ac:dyDescent="0.3">
      <c r="A17" s="17" t="s">
        <v>176</v>
      </c>
      <c r="B17" s="18">
        <v>437</v>
      </c>
      <c r="C17" s="18">
        <v>374</v>
      </c>
      <c r="D17" s="18" t="s">
        <v>124</v>
      </c>
      <c r="E17" s="18">
        <v>266</v>
      </c>
      <c r="F17" s="18">
        <v>80</v>
      </c>
      <c r="G17" s="18">
        <v>287</v>
      </c>
      <c r="H17" s="18">
        <v>26</v>
      </c>
      <c r="I17" s="18">
        <v>245</v>
      </c>
      <c r="K17" s="17" t="s">
        <v>176</v>
      </c>
      <c r="L17" s="21">
        <v>6.7</v>
      </c>
      <c r="M17" s="21">
        <v>6</v>
      </c>
      <c r="N17" s="21" t="s">
        <v>124</v>
      </c>
      <c r="O17" s="21">
        <v>1.4</v>
      </c>
      <c r="P17" s="21">
        <v>0.4</v>
      </c>
      <c r="Q17" s="21">
        <v>1.5</v>
      </c>
      <c r="R17" s="21">
        <v>0.1</v>
      </c>
      <c r="S17" s="21">
        <v>1.3</v>
      </c>
      <c r="T17" s="21"/>
      <c r="U17" s="26"/>
    </row>
    <row r="18" spans="1:21" s="11" customFormat="1" x14ac:dyDescent="0.3">
      <c r="A18" s="17" t="s">
        <v>177</v>
      </c>
      <c r="B18" s="18">
        <v>917</v>
      </c>
      <c r="C18" s="18">
        <v>815</v>
      </c>
      <c r="D18" s="18" t="s">
        <v>124</v>
      </c>
      <c r="E18" s="18">
        <v>797</v>
      </c>
      <c r="F18" s="18">
        <v>302</v>
      </c>
      <c r="G18" s="18">
        <v>1158</v>
      </c>
      <c r="H18" s="18">
        <v>59</v>
      </c>
      <c r="I18" s="18">
        <v>603</v>
      </c>
      <c r="K18" s="17" t="s">
        <v>177</v>
      </c>
      <c r="L18" s="21">
        <v>2.4</v>
      </c>
      <c r="M18" s="21">
        <v>2.1</v>
      </c>
      <c r="N18" s="21" t="s">
        <v>124</v>
      </c>
      <c r="O18" s="21">
        <v>3</v>
      </c>
      <c r="P18" s="21">
        <v>1.1000000000000001</v>
      </c>
      <c r="Q18" s="21">
        <v>4.2</v>
      </c>
      <c r="R18" s="21">
        <v>0.2</v>
      </c>
      <c r="S18" s="21">
        <v>2.1</v>
      </c>
      <c r="T18" s="21"/>
      <c r="U18" s="26"/>
    </row>
    <row r="19" spans="1:21" s="11" customFormat="1" x14ac:dyDescent="0.3">
      <c r="A19" s="17" t="s">
        <v>178</v>
      </c>
      <c r="B19" s="18">
        <v>332</v>
      </c>
      <c r="C19" s="18">
        <v>395</v>
      </c>
      <c r="D19" s="18" t="s">
        <v>124</v>
      </c>
      <c r="E19" s="18">
        <v>331</v>
      </c>
      <c r="F19" s="18">
        <v>58</v>
      </c>
      <c r="G19" s="18">
        <v>327</v>
      </c>
      <c r="H19" s="18">
        <v>6</v>
      </c>
      <c r="I19" s="18">
        <v>85</v>
      </c>
      <c r="K19" s="17" t="s">
        <v>178</v>
      </c>
      <c r="L19" s="21">
        <v>4</v>
      </c>
      <c r="M19" s="21">
        <v>4.7</v>
      </c>
      <c r="N19" s="21" t="s">
        <v>124</v>
      </c>
      <c r="O19" s="21">
        <v>3.8</v>
      </c>
      <c r="P19" s="21">
        <v>0.6</v>
      </c>
      <c r="Q19" s="21">
        <v>3.6</v>
      </c>
      <c r="R19" s="21">
        <v>0.1</v>
      </c>
      <c r="S19" s="21">
        <v>0.9</v>
      </c>
      <c r="T19" s="21"/>
      <c r="U19" s="26"/>
    </row>
    <row r="20" spans="1:21" s="11" customFormat="1" x14ac:dyDescent="0.3">
      <c r="A20" s="17" t="s">
        <v>179</v>
      </c>
      <c r="B20" s="18">
        <v>733</v>
      </c>
      <c r="C20" s="18">
        <v>1052</v>
      </c>
      <c r="D20" s="18" t="s">
        <v>124</v>
      </c>
      <c r="E20" s="18">
        <v>706</v>
      </c>
      <c r="F20" s="18">
        <v>307</v>
      </c>
      <c r="G20" s="18">
        <v>619</v>
      </c>
      <c r="H20" s="18">
        <v>56</v>
      </c>
      <c r="I20" s="18">
        <v>500</v>
      </c>
      <c r="K20" s="17" t="s">
        <v>179</v>
      </c>
      <c r="L20" s="21">
        <v>2</v>
      </c>
      <c r="M20" s="21">
        <v>2.9</v>
      </c>
      <c r="N20" s="21" t="s">
        <v>124</v>
      </c>
      <c r="O20" s="21">
        <v>1.9</v>
      </c>
      <c r="P20" s="21">
        <v>0.8</v>
      </c>
      <c r="Q20" s="21">
        <v>1.7</v>
      </c>
      <c r="R20" s="21">
        <v>0.2</v>
      </c>
      <c r="S20" s="21">
        <v>1.4</v>
      </c>
      <c r="T20" s="21"/>
      <c r="U20" s="26"/>
    </row>
    <row r="21" spans="1:21" s="11" customFormat="1" x14ac:dyDescent="0.3">
      <c r="A21" s="17" t="s">
        <v>180</v>
      </c>
      <c r="B21" s="18">
        <v>647</v>
      </c>
      <c r="C21" s="18">
        <v>580</v>
      </c>
      <c r="D21" s="18" t="s">
        <v>124</v>
      </c>
      <c r="E21" s="18">
        <v>457</v>
      </c>
      <c r="F21" s="18">
        <v>150</v>
      </c>
      <c r="G21" s="18">
        <v>393</v>
      </c>
      <c r="H21" s="18">
        <v>20</v>
      </c>
      <c r="I21" s="18">
        <v>252</v>
      </c>
      <c r="K21" s="17" t="s">
        <v>180</v>
      </c>
      <c r="L21" s="21">
        <v>6.7</v>
      </c>
      <c r="M21" s="21">
        <v>6</v>
      </c>
      <c r="N21" s="21" t="s">
        <v>124</v>
      </c>
      <c r="O21" s="21">
        <v>4.7</v>
      </c>
      <c r="P21" s="21">
        <v>1.5</v>
      </c>
      <c r="Q21" s="21">
        <v>4</v>
      </c>
      <c r="R21" s="21">
        <v>0.2</v>
      </c>
      <c r="S21" s="21">
        <v>2.6</v>
      </c>
      <c r="T21" s="21"/>
      <c r="U21" s="26"/>
    </row>
    <row r="22" spans="1:21" s="11" customFormat="1" x14ac:dyDescent="0.3">
      <c r="A22" s="17" t="s">
        <v>181</v>
      </c>
      <c r="B22" s="18">
        <v>805</v>
      </c>
      <c r="C22" s="18">
        <v>715</v>
      </c>
      <c r="D22" s="18" t="s">
        <v>124</v>
      </c>
      <c r="E22" s="18">
        <v>413</v>
      </c>
      <c r="F22" s="18">
        <v>148</v>
      </c>
      <c r="G22" s="18">
        <v>478</v>
      </c>
      <c r="H22" s="18">
        <v>39</v>
      </c>
      <c r="I22" s="18">
        <v>357</v>
      </c>
      <c r="K22" s="17" t="s">
        <v>181</v>
      </c>
      <c r="L22" s="21">
        <v>2.4</v>
      </c>
      <c r="M22" s="21">
        <v>2.1</v>
      </c>
      <c r="N22" s="21" t="s">
        <v>124</v>
      </c>
      <c r="O22" s="21">
        <v>1.2</v>
      </c>
      <c r="P22" s="21">
        <v>0.4</v>
      </c>
      <c r="Q22" s="21">
        <v>1.4</v>
      </c>
      <c r="R22" s="21">
        <v>0.1</v>
      </c>
      <c r="S22" s="21">
        <v>1.1000000000000001</v>
      </c>
      <c r="T22" s="21"/>
      <c r="U22" s="26"/>
    </row>
    <row r="23" spans="1:21" s="11" customFormat="1" x14ac:dyDescent="0.3">
      <c r="A23" s="17" t="s">
        <v>182</v>
      </c>
      <c r="B23" s="18">
        <v>288</v>
      </c>
      <c r="C23" s="18">
        <v>243</v>
      </c>
      <c r="D23" s="18" t="s">
        <v>124</v>
      </c>
      <c r="E23" s="18">
        <v>290</v>
      </c>
      <c r="F23" s="18">
        <v>77</v>
      </c>
      <c r="G23" s="18">
        <v>287</v>
      </c>
      <c r="H23" s="18">
        <v>10</v>
      </c>
      <c r="I23" s="18">
        <v>136</v>
      </c>
      <c r="K23" s="17" t="s">
        <v>182</v>
      </c>
      <c r="L23" s="21">
        <v>3.6</v>
      </c>
      <c r="M23" s="21">
        <v>3.1</v>
      </c>
      <c r="N23" s="21" t="s">
        <v>124</v>
      </c>
      <c r="O23" s="21">
        <v>3.6</v>
      </c>
      <c r="P23" s="21">
        <v>0.9</v>
      </c>
      <c r="Q23" s="21">
        <v>3.4</v>
      </c>
      <c r="R23" s="21">
        <v>0.1</v>
      </c>
      <c r="S23" s="21">
        <v>1.6</v>
      </c>
      <c r="T23" s="21"/>
      <c r="U23" s="26"/>
    </row>
    <row r="24" spans="1:21" s="11" customFormat="1" x14ac:dyDescent="0.3">
      <c r="A24" s="17" t="s">
        <v>183</v>
      </c>
      <c r="B24" s="18">
        <v>294</v>
      </c>
      <c r="C24" s="18">
        <v>363</v>
      </c>
      <c r="D24" s="18" t="s">
        <v>124</v>
      </c>
      <c r="E24" s="18">
        <v>210</v>
      </c>
      <c r="F24" s="18">
        <v>105</v>
      </c>
      <c r="G24" s="18">
        <v>300</v>
      </c>
      <c r="H24" s="18">
        <v>13</v>
      </c>
      <c r="I24" s="18">
        <v>183</v>
      </c>
      <c r="K24" s="17" t="s">
        <v>183</v>
      </c>
      <c r="L24" s="21">
        <v>2.4</v>
      </c>
      <c r="M24" s="21">
        <v>2.9</v>
      </c>
      <c r="N24" s="21" t="s">
        <v>124</v>
      </c>
      <c r="O24" s="21">
        <v>1.6</v>
      </c>
      <c r="P24" s="21">
        <v>0.8</v>
      </c>
      <c r="Q24" s="21">
        <v>2.2999999999999998</v>
      </c>
      <c r="R24" s="21">
        <v>0.1</v>
      </c>
      <c r="S24" s="21">
        <v>1.4</v>
      </c>
      <c r="T24" s="21"/>
      <c r="U24" s="26"/>
    </row>
    <row r="25" spans="1:21" s="11" customFormat="1" x14ac:dyDescent="0.3">
      <c r="A25" s="17" t="s">
        <v>184</v>
      </c>
      <c r="B25" s="18">
        <v>101</v>
      </c>
      <c r="C25" s="18">
        <v>148</v>
      </c>
      <c r="D25" s="18" t="s">
        <v>124</v>
      </c>
      <c r="E25" s="18">
        <v>60</v>
      </c>
      <c r="F25" s="18">
        <v>10</v>
      </c>
      <c r="G25" s="18">
        <v>61</v>
      </c>
      <c r="H25" s="18">
        <v>3</v>
      </c>
      <c r="I25" s="18">
        <v>31</v>
      </c>
      <c r="K25" s="17" t="s">
        <v>184</v>
      </c>
      <c r="L25" s="21">
        <v>1.5</v>
      </c>
      <c r="M25" s="21">
        <v>2.1</v>
      </c>
      <c r="N25" s="21" t="s">
        <v>124</v>
      </c>
      <c r="O25" s="21">
        <v>0.8</v>
      </c>
      <c r="P25" s="21">
        <v>0.1</v>
      </c>
      <c r="Q25" s="21">
        <v>0.8</v>
      </c>
      <c r="R25" s="21">
        <v>0</v>
      </c>
      <c r="S25" s="21">
        <v>0.4</v>
      </c>
      <c r="T25" s="21"/>
      <c r="U25" s="26"/>
    </row>
    <row r="26" spans="1:21" s="11" customFormat="1" x14ac:dyDescent="0.3">
      <c r="A26" s="17" t="s">
        <v>185</v>
      </c>
      <c r="B26" s="18">
        <v>143</v>
      </c>
      <c r="C26" s="18">
        <v>254</v>
      </c>
      <c r="D26" s="18" t="s">
        <v>124</v>
      </c>
      <c r="E26" s="18">
        <v>60</v>
      </c>
      <c r="F26" s="18">
        <v>41</v>
      </c>
      <c r="G26" s="18">
        <v>257</v>
      </c>
      <c r="H26" s="18">
        <v>5</v>
      </c>
      <c r="I26" s="18">
        <v>143</v>
      </c>
      <c r="K26" s="17" t="s">
        <v>185</v>
      </c>
      <c r="L26" s="21">
        <v>1.5</v>
      </c>
      <c r="M26" s="21">
        <v>2.5</v>
      </c>
      <c r="N26" s="21" t="s">
        <v>124</v>
      </c>
      <c r="O26" s="21">
        <v>0.5</v>
      </c>
      <c r="P26" s="21">
        <v>0.4</v>
      </c>
      <c r="Q26" s="21">
        <v>2.2000000000000002</v>
      </c>
      <c r="R26" s="21">
        <v>0</v>
      </c>
      <c r="S26" s="21">
        <v>1.2</v>
      </c>
      <c r="T26" s="21"/>
      <c r="U26" s="26"/>
    </row>
    <row r="27" spans="1:21" s="11" customFormat="1" x14ac:dyDescent="0.3">
      <c r="A27" s="17" t="s">
        <v>186</v>
      </c>
      <c r="B27" s="18">
        <v>135</v>
      </c>
      <c r="C27" s="18">
        <v>192</v>
      </c>
      <c r="D27" s="18" t="s">
        <v>124</v>
      </c>
      <c r="E27" s="18">
        <v>122</v>
      </c>
      <c r="F27" s="18">
        <v>31</v>
      </c>
      <c r="G27" s="18">
        <v>112</v>
      </c>
      <c r="H27" s="18">
        <v>6</v>
      </c>
      <c r="I27" s="18">
        <v>106</v>
      </c>
      <c r="K27" s="17" t="s">
        <v>186</v>
      </c>
      <c r="L27" s="21">
        <v>2</v>
      </c>
      <c r="M27" s="21">
        <v>2.9</v>
      </c>
      <c r="N27" s="21" t="s">
        <v>124</v>
      </c>
      <c r="O27" s="21">
        <v>1.8</v>
      </c>
      <c r="P27" s="21">
        <v>0.4</v>
      </c>
      <c r="Q27" s="21">
        <v>1.6</v>
      </c>
      <c r="R27" s="21">
        <v>0.1</v>
      </c>
      <c r="S27" s="21">
        <v>1.5</v>
      </c>
      <c r="T27" s="21"/>
      <c r="U27" s="26"/>
    </row>
    <row r="28" spans="1:21" s="11" customFormat="1" x14ac:dyDescent="0.3">
      <c r="A28" s="17" t="s">
        <v>187</v>
      </c>
      <c r="B28" s="18">
        <v>424</v>
      </c>
      <c r="C28" s="18">
        <v>499</v>
      </c>
      <c r="D28" s="18" t="s">
        <v>124</v>
      </c>
      <c r="E28" s="18">
        <v>450</v>
      </c>
      <c r="F28" s="18">
        <v>60</v>
      </c>
      <c r="G28" s="18">
        <v>508</v>
      </c>
      <c r="H28" s="18">
        <v>7</v>
      </c>
      <c r="I28" s="18">
        <v>236</v>
      </c>
      <c r="K28" s="17" t="s">
        <v>187</v>
      </c>
      <c r="L28" s="21">
        <v>2.9</v>
      </c>
      <c r="M28" s="21">
        <v>3.4</v>
      </c>
      <c r="N28" s="21" t="s">
        <v>124</v>
      </c>
      <c r="O28" s="21">
        <v>3</v>
      </c>
      <c r="P28" s="21">
        <v>0.4</v>
      </c>
      <c r="Q28" s="21">
        <v>3.4</v>
      </c>
      <c r="R28" s="21">
        <v>0</v>
      </c>
      <c r="S28" s="21">
        <v>1.6</v>
      </c>
      <c r="T28" s="21"/>
      <c r="U28" s="26"/>
    </row>
    <row r="29" spans="1:21" s="11" customFormat="1" x14ac:dyDescent="0.3">
      <c r="A29" s="17" t="s">
        <v>188</v>
      </c>
      <c r="B29" s="18">
        <v>623</v>
      </c>
      <c r="C29" s="18">
        <v>599</v>
      </c>
      <c r="D29" s="18" t="s">
        <v>124</v>
      </c>
      <c r="E29" s="18">
        <v>545</v>
      </c>
      <c r="F29" s="18">
        <v>149</v>
      </c>
      <c r="G29" s="18">
        <v>450</v>
      </c>
      <c r="H29" s="18">
        <v>5</v>
      </c>
      <c r="I29" s="18">
        <v>300</v>
      </c>
      <c r="K29" s="17" t="s">
        <v>188</v>
      </c>
      <c r="L29" s="21">
        <v>4.0999999999999996</v>
      </c>
      <c r="M29" s="21">
        <v>4.0999999999999996</v>
      </c>
      <c r="N29" s="21" t="s">
        <v>124</v>
      </c>
      <c r="O29" s="21">
        <v>3.7</v>
      </c>
      <c r="P29" s="21">
        <v>1</v>
      </c>
      <c r="Q29" s="21">
        <v>3.1</v>
      </c>
      <c r="R29" s="21">
        <v>0</v>
      </c>
      <c r="S29" s="21">
        <v>2.1</v>
      </c>
      <c r="T29" s="21"/>
      <c r="U29" s="26"/>
    </row>
    <row r="30" spans="1:21" s="11" customFormat="1" x14ac:dyDescent="0.3">
      <c r="A30" s="17" t="s">
        <v>189</v>
      </c>
      <c r="B30" s="18">
        <v>380</v>
      </c>
      <c r="C30" s="18">
        <v>284</v>
      </c>
      <c r="D30" s="18" t="s">
        <v>124</v>
      </c>
      <c r="E30" s="18">
        <v>259</v>
      </c>
      <c r="F30" s="18">
        <v>56</v>
      </c>
      <c r="G30" s="18">
        <v>253</v>
      </c>
      <c r="H30" s="18">
        <v>8</v>
      </c>
      <c r="I30" s="18">
        <v>151</v>
      </c>
      <c r="K30" s="17" t="s">
        <v>189</v>
      </c>
      <c r="L30" s="21">
        <v>5.2</v>
      </c>
      <c r="M30" s="21">
        <v>3.8</v>
      </c>
      <c r="N30" s="21" t="s">
        <v>124</v>
      </c>
      <c r="O30" s="21">
        <v>3.2</v>
      </c>
      <c r="P30" s="21">
        <v>0.7</v>
      </c>
      <c r="Q30" s="21">
        <v>3</v>
      </c>
      <c r="R30" s="21">
        <v>0.1</v>
      </c>
      <c r="S30" s="21">
        <v>1.8</v>
      </c>
      <c r="T30" s="21"/>
      <c r="U30" s="26"/>
    </row>
    <row r="31" spans="1:21" s="11" customFormat="1" x14ac:dyDescent="0.3">
      <c r="A31" s="17" t="s">
        <v>190</v>
      </c>
      <c r="B31" s="18">
        <v>209</v>
      </c>
      <c r="C31" s="18">
        <v>322</v>
      </c>
      <c r="D31" s="18" t="s">
        <v>124</v>
      </c>
      <c r="E31" s="18">
        <v>288</v>
      </c>
      <c r="F31" s="18">
        <v>112</v>
      </c>
      <c r="G31" s="18">
        <v>202</v>
      </c>
      <c r="H31" s="18">
        <v>14</v>
      </c>
      <c r="I31" s="18">
        <v>94</v>
      </c>
      <c r="K31" s="17" t="s">
        <v>190</v>
      </c>
      <c r="L31" s="21">
        <v>2.4</v>
      </c>
      <c r="M31" s="21">
        <v>3.7</v>
      </c>
      <c r="N31" s="21" t="s">
        <v>124</v>
      </c>
      <c r="O31" s="21">
        <v>3.3</v>
      </c>
      <c r="P31" s="21">
        <v>1.2</v>
      </c>
      <c r="Q31" s="21">
        <v>2.2999999999999998</v>
      </c>
      <c r="R31" s="21">
        <v>0.2</v>
      </c>
      <c r="S31" s="21">
        <v>1.1000000000000001</v>
      </c>
      <c r="T31" s="21"/>
      <c r="U31" s="26"/>
    </row>
    <row r="32" spans="1:21" s="11" customFormat="1" x14ac:dyDescent="0.3">
      <c r="A32" s="17" t="s">
        <v>191</v>
      </c>
      <c r="B32" s="18">
        <v>70</v>
      </c>
      <c r="C32" s="18">
        <v>83</v>
      </c>
      <c r="D32" s="18" t="s">
        <v>124</v>
      </c>
      <c r="E32" s="18">
        <v>69</v>
      </c>
      <c r="F32" s="18">
        <v>19</v>
      </c>
      <c r="G32" s="18">
        <v>92</v>
      </c>
      <c r="H32" s="18">
        <v>10</v>
      </c>
      <c r="I32" s="18">
        <v>47</v>
      </c>
      <c r="K32" s="17" t="s">
        <v>191</v>
      </c>
      <c r="L32" s="21">
        <v>2.5</v>
      </c>
      <c r="M32" s="21">
        <v>2.9</v>
      </c>
      <c r="N32" s="21" t="s">
        <v>124</v>
      </c>
      <c r="O32" s="21">
        <v>2.4</v>
      </c>
      <c r="P32" s="21">
        <v>0.6</v>
      </c>
      <c r="Q32" s="21">
        <v>3</v>
      </c>
      <c r="R32" s="21">
        <v>0.3</v>
      </c>
      <c r="S32" s="21">
        <v>1.5</v>
      </c>
      <c r="T32" s="21"/>
      <c r="U32" s="26"/>
    </row>
    <row r="33" spans="1:21" s="11" customFormat="1" x14ac:dyDescent="0.3">
      <c r="A33" s="17" t="s">
        <v>192</v>
      </c>
      <c r="B33" s="18">
        <v>728</v>
      </c>
      <c r="C33" s="18">
        <v>837</v>
      </c>
      <c r="D33" s="18" t="s">
        <v>124</v>
      </c>
      <c r="E33" s="18">
        <v>642</v>
      </c>
      <c r="F33" s="18">
        <v>137</v>
      </c>
      <c r="G33" s="18">
        <v>515</v>
      </c>
      <c r="H33" s="18">
        <v>13</v>
      </c>
      <c r="I33" s="18">
        <v>183</v>
      </c>
      <c r="K33" s="17" t="s">
        <v>192</v>
      </c>
      <c r="L33" s="21">
        <v>2.8</v>
      </c>
      <c r="M33" s="21">
        <v>3.3</v>
      </c>
      <c r="N33" s="21" t="s">
        <v>124</v>
      </c>
      <c r="O33" s="21">
        <v>2.5</v>
      </c>
      <c r="P33" s="21">
        <v>0.5</v>
      </c>
      <c r="Q33" s="21">
        <v>1.9</v>
      </c>
      <c r="R33" s="21">
        <v>0</v>
      </c>
      <c r="S33" s="21">
        <v>0.7</v>
      </c>
      <c r="T33" s="21"/>
      <c r="U33" s="26"/>
    </row>
    <row r="34" spans="1:21" s="11" customFormat="1" x14ac:dyDescent="0.3">
      <c r="A34" s="17" t="s">
        <v>193</v>
      </c>
      <c r="B34" s="18">
        <v>751</v>
      </c>
      <c r="C34" s="18">
        <v>695</v>
      </c>
      <c r="D34" s="18" t="s">
        <v>124</v>
      </c>
      <c r="E34" s="18">
        <v>552</v>
      </c>
      <c r="F34" s="18">
        <v>102</v>
      </c>
      <c r="G34" s="18">
        <v>541</v>
      </c>
      <c r="H34" s="18">
        <v>37</v>
      </c>
      <c r="I34" s="18">
        <v>268</v>
      </c>
      <c r="K34" s="17" t="s">
        <v>193</v>
      </c>
      <c r="L34" s="21">
        <v>3.6</v>
      </c>
      <c r="M34" s="21">
        <v>3.4</v>
      </c>
      <c r="N34" s="21" t="s">
        <v>124</v>
      </c>
      <c r="O34" s="21">
        <v>2.6</v>
      </c>
      <c r="P34" s="21">
        <v>0.5</v>
      </c>
      <c r="Q34" s="21">
        <v>2.5</v>
      </c>
      <c r="R34" s="21">
        <v>0.2</v>
      </c>
      <c r="S34" s="21">
        <v>1.3</v>
      </c>
      <c r="T34" s="21"/>
      <c r="U34" s="26"/>
    </row>
    <row r="35" spans="1:21" s="11" customFormat="1" ht="14.5" thickBot="1" x14ac:dyDescent="0.35">
      <c r="A35" s="17" t="s">
        <v>194</v>
      </c>
      <c r="B35" s="18">
        <v>212</v>
      </c>
      <c r="C35" s="18">
        <v>304</v>
      </c>
      <c r="D35" s="18" t="s">
        <v>124</v>
      </c>
      <c r="E35" s="18">
        <v>248</v>
      </c>
      <c r="F35" s="18">
        <v>116</v>
      </c>
      <c r="G35" s="18">
        <v>252</v>
      </c>
      <c r="H35" s="18">
        <v>16</v>
      </c>
      <c r="I35" s="18">
        <v>224</v>
      </c>
      <c r="K35" s="17" t="s">
        <v>194</v>
      </c>
      <c r="L35" s="21">
        <v>6.3</v>
      </c>
      <c r="M35" s="21">
        <v>9.1</v>
      </c>
      <c r="N35" s="21" t="s">
        <v>124</v>
      </c>
      <c r="O35" s="21">
        <v>7.2</v>
      </c>
      <c r="P35" s="21">
        <v>3.1</v>
      </c>
      <c r="Q35" s="21">
        <v>6.6</v>
      </c>
      <c r="R35" s="21">
        <v>0.4</v>
      </c>
      <c r="S35" s="21">
        <v>5.6</v>
      </c>
      <c r="T35" s="21"/>
      <c r="U35" s="26"/>
    </row>
    <row r="36" spans="1:21" x14ac:dyDescent="0.3">
      <c r="A36" s="91" t="s">
        <v>386</v>
      </c>
      <c r="B36" s="169"/>
      <c r="C36" s="169"/>
      <c r="D36" s="169"/>
      <c r="E36" s="169"/>
      <c r="F36" s="169"/>
      <c r="G36" s="169"/>
      <c r="H36" s="169"/>
      <c r="I36" s="169"/>
      <c r="K36" s="91" t="s">
        <v>386</v>
      </c>
      <c r="L36" s="91"/>
      <c r="M36" s="91"/>
      <c r="N36" s="91"/>
      <c r="O36" s="91"/>
      <c r="P36" s="91"/>
      <c r="Q36" s="91"/>
      <c r="R36" s="91"/>
      <c r="S36" s="91"/>
      <c r="T36" s="191"/>
    </row>
    <row r="37" spans="1:21" s="8" customFormat="1" x14ac:dyDescent="0.35">
      <c r="A37" s="8" t="s">
        <v>385</v>
      </c>
      <c r="J37" s="189"/>
      <c r="K37" s="8" t="s">
        <v>385</v>
      </c>
      <c r="T37" s="189"/>
      <c r="U37" s="26"/>
    </row>
    <row r="39" spans="1:21" x14ac:dyDescent="0.3">
      <c r="D39" s="225"/>
      <c r="E39" s="226"/>
      <c r="N39" s="225"/>
      <c r="O39" s="226"/>
    </row>
  </sheetData>
  <mergeCells count="10">
    <mergeCell ref="K1:S1"/>
    <mergeCell ref="K2:S2"/>
    <mergeCell ref="K3:S3"/>
    <mergeCell ref="K4:S4"/>
    <mergeCell ref="K5:S5"/>
    <mergeCell ref="A1:I1"/>
    <mergeCell ref="A2:I2"/>
    <mergeCell ref="A3:I3"/>
    <mergeCell ref="A4:I4"/>
    <mergeCell ref="A5:I5"/>
  </mergeCells>
  <hyperlinks>
    <hyperlink ref="U2" location="Contenido!A1" display="Contenido" xr:uid="{5EF2AB21-9F2E-41D6-9421-34ECEA3BBAB8}"/>
  </hyperlinks>
  <printOptions horizontalCentered="1"/>
  <pageMargins left="0.39370078740157483" right="0.39370078740157483" top="0.39370078740157483" bottom="0.39370078740157483" header="0.31496062992125984" footer="0.31496062992125984"/>
  <pageSetup fitToHeight="0" orientation="landscape" horizontalDpi="300" verticalDpi="300" r:id="rId1"/>
  <colBreaks count="1" manualBreakCount="1">
    <brk id="10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FFDC-7E1D-48B9-8EA5-F1C6EDF84DED}">
  <sheetPr>
    <pageSetUpPr fitToPage="1"/>
  </sheetPr>
  <dimension ref="A2:L31"/>
  <sheetViews>
    <sheetView showGridLines="0" showRowColHeaders="0" zoomScale="90" zoomScaleNormal="90" zoomScaleSheetLayoutView="100" workbookViewId="0">
      <selection activeCell="K3" sqref="K3"/>
    </sheetView>
  </sheetViews>
  <sheetFormatPr baseColWidth="10" defaultColWidth="11.453125" defaultRowHeight="14.25" customHeight="1" x14ac:dyDescent="0.35"/>
  <cols>
    <col min="1" max="1" width="11.453125" style="26"/>
    <col min="2" max="2" width="5.1796875" style="34" customWidth="1"/>
    <col min="3" max="3" width="24.81640625" style="34" bestFit="1" customWidth="1"/>
    <col min="4" max="5" width="6.26953125" style="34" customWidth="1"/>
    <col min="6" max="6" width="8.7265625" style="34" customWidth="1"/>
    <col min="7" max="8" width="12.54296875" style="34" bestFit="1" customWidth="1"/>
    <col min="9" max="9" width="5.1796875" style="34" customWidth="1"/>
    <col min="10" max="10" width="12.54296875" style="34" bestFit="1" customWidth="1"/>
    <col min="11" max="11" width="13.453125" style="26" customWidth="1"/>
    <col min="12" max="190" width="12.54296875" style="26" bestFit="1" customWidth="1"/>
    <col min="191" max="16384" width="11.453125" style="26"/>
  </cols>
  <sheetData>
    <row r="2" spans="1:12" ht="14" x14ac:dyDescent="0.35">
      <c r="K2" s="29"/>
    </row>
    <row r="3" spans="1:12" ht="14" x14ac:dyDescent="0.35">
      <c r="K3" s="272" t="s">
        <v>375</v>
      </c>
    </row>
    <row r="4" spans="1:12" ht="14" x14ac:dyDescent="0.35">
      <c r="B4" s="259"/>
      <c r="C4" s="260"/>
      <c r="D4" s="260"/>
      <c r="E4" s="260"/>
      <c r="F4" s="260"/>
      <c r="G4" s="260"/>
      <c r="H4" s="260"/>
      <c r="I4" s="261"/>
      <c r="K4" s="29"/>
    </row>
    <row r="5" spans="1:12" ht="15" customHeight="1" x14ac:dyDescent="0.35">
      <c r="B5" s="262"/>
      <c r="C5" s="320" t="s">
        <v>1</v>
      </c>
      <c r="D5" s="320"/>
      <c r="E5" s="320"/>
      <c r="F5" s="320"/>
      <c r="G5" s="320"/>
      <c r="H5" s="320"/>
      <c r="I5" s="263"/>
    </row>
    <row r="6" spans="1:12" ht="15" customHeight="1" x14ac:dyDescent="0.35">
      <c r="B6" s="262"/>
      <c r="C6" s="320"/>
      <c r="D6" s="320"/>
      <c r="E6" s="320"/>
      <c r="F6" s="320"/>
      <c r="G6" s="320"/>
      <c r="H6" s="320"/>
      <c r="I6" s="264"/>
    </row>
    <row r="7" spans="1:12" ht="18" customHeight="1" x14ac:dyDescent="0.35">
      <c r="B7" s="262"/>
      <c r="C7" s="320"/>
      <c r="D7" s="320"/>
      <c r="E7" s="320"/>
      <c r="F7" s="320"/>
      <c r="G7" s="320"/>
      <c r="H7" s="320"/>
      <c r="I7" s="265"/>
    </row>
    <row r="8" spans="1:12" ht="27" customHeight="1" x14ac:dyDescent="0.35">
      <c r="B8" s="262"/>
      <c r="I8" s="265"/>
    </row>
    <row r="9" spans="1:12" ht="14" x14ac:dyDescent="0.35">
      <c r="B9" s="262"/>
      <c r="C9" s="266" t="s">
        <v>2</v>
      </c>
      <c r="G9" s="34" t="s">
        <v>3</v>
      </c>
      <c r="I9" s="265"/>
    </row>
    <row r="10" spans="1:12" ht="14" x14ac:dyDescent="0.35">
      <c r="A10" s="31"/>
      <c r="B10" s="262"/>
      <c r="C10" s="266"/>
      <c r="G10" s="267" t="s">
        <v>4</v>
      </c>
      <c r="I10" s="265"/>
    </row>
    <row r="11" spans="1:12" ht="14" x14ac:dyDescent="0.35">
      <c r="A11" s="31"/>
      <c r="B11" s="262"/>
      <c r="C11" s="266"/>
      <c r="I11" s="265"/>
    </row>
    <row r="12" spans="1:12" ht="14" x14ac:dyDescent="0.35">
      <c r="A12" s="31"/>
      <c r="B12" s="262"/>
      <c r="C12" s="266" t="s">
        <v>351</v>
      </c>
      <c r="G12" s="34" t="s">
        <v>352</v>
      </c>
      <c r="I12" s="265"/>
    </row>
    <row r="13" spans="1:12" ht="14" x14ac:dyDescent="0.35">
      <c r="A13" s="32"/>
      <c r="B13" s="262"/>
      <c r="C13" s="266"/>
      <c r="G13" s="232" t="s">
        <v>353</v>
      </c>
      <c r="I13" s="265"/>
    </row>
    <row r="14" spans="1:12" ht="14" x14ac:dyDescent="0.35">
      <c r="A14" s="32"/>
      <c r="B14" s="262"/>
      <c r="C14" s="266"/>
      <c r="G14" s="232" t="s">
        <v>5</v>
      </c>
      <c r="I14" s="265"/>
      <c r="L14" s="232"/>
    </row>
    <row r="15" spans="1:12" ht="14" x14ac:dyDescent="0.35">
      <c r="A15" s="31"/>
      <c r="B15" s="262"/>
      <c r="C15" s="266"/>
      <c r="G15" s="34" t="s">
        <v>354</v>
      </c>
      <c r="I15" s="265"/>
      <c r="L15" s="267"/>
    </row>
    <row r="16" spans="1:12" ht="14" x14ac:dyDescent="0.35">
      <c r="A16" s="31"/>
      <c r="B16" s="262"/>
      <c r="C16" s="266"/>
      <c r="G16" s="232" t="s">
        <v>355</v>
      </c>
      <c r="I16" s="265"/>
      <c r="L16" s="232"/>
    </row>
    <row r="17" spans="1:12" ht="14" x14ac:dyDescent="0.35">
      <c r="A17" s="31"/>
      <c r="B17" s="262"/>
      <c r="C17" s="266"/>
      <c r="G17" s="34" t="s">
        <v>356</v>
      </c>
      <c r="I17" s="265"/>
      <c r="L17" s="232"/>
    </row>
    <row r="18" spans="1:12" ht="14" x14ac:dyDescent="0.35">
      <c r="A18" s="31"/>
      <c r="B18" s="262"/>
      <c r="C18" s="266"/>
      <c r="G18" s="232" t="s">
        <v>6</v>
      </c>
      <c r="I18" s="265"/>
    </row>
    <row r="19" spans="1:12" ht="14" x14ac:dyDescent="0.35">
      <c r="B19" s="262"/>
      <c r="C19" s="266"/>
      <c r="G19" s="232"/>
      <c r="I19" s="265"/>
    </row>
    <row r="20" spans="1:12" ht="14" x14ac:dyDescent="0.35">
      <c r="B20" s="262"/>
      <c r="C20" s="266" t="s">
        <v>7</v>
      </c>
      <c r="G20" s="267" t="s">
        <v>4</v>
      </c>
      <c r="I20" s="265"/>
    </row>
    <row r="21" spans="1:12" ht="14" x14ac:dyDescent="0.35">
      <c r="B21" s="262"/>
      <c r="C21" s="266"/>
      <c r="G21" s="268"/>
      <c r="I21" s="265"/>
    </row>
    <row r="22" spans="1:12" ht="14" x14ac:dyDescent="0.35">
      <c r="B22" s="262"/>
      <c r="C22" s="266" t="s">
        <v>8</v>
      </c>
      <c r="G22" s="268" t="s">
        <v>3</v>
      </c>
      <c r="I22" s="265"/>
    </row>
    <row r="23" spans="1:12" ht="14" x14ac:dyDescent="0.35">
      <c r="B23" s="269"/>
      <c r="C23" s="270"/>
      <c r="D23" s="270"/>
      <c r="E23" s="270"/>
      <c r="F23" s="270"/>
      <c r="G23" s="270"/>
      <c r="H23" s="270"/>
      <c r="I23" s="271"/>
    </row>
    <row r="31" spans="1:12" ht="14" x14ac:dyDescent="0.35">
      <c r="A31" s="34"/>
    </row>
  </sheetData>
  <sortState xmlns:xlrd2="http://schemas.microsoft.com/office/spreadsheetml/2017/richdata2" ref="G13:G18">
    <sortCondition ref="G12:G18"/>
  </sortState>
  <mergeCells count="1">
    <mergeCell ref="C5:H7"/>
  </mergeCells>
  <hyperlinks>
    <hyperlink ref="K3" location="Contenido!A1" display="Contenido" xr:uid="{70BE2091-033B-4822-8281-5471C8A07E8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06B7-FEAA-4A83-91EC-E2210A22382C}">
  <sheetPr>
    <tabColor theme="0" tint="-0.14999847407452621"/>
  </sheetPr>
  <dimension ref="A1:W39"/>
  <sheetViews>
    <sheetView showGridLines="0" topLeftCell="J1" zoomScale="90" zoomScaleNormal="90" zoomScaleSheetLayoutView="90" workbookViewId="0">
      <selection activeCell="AA2" sqref="AA2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54" customWidth="1"/>
    <col min="21" max="21" width="13.453125" style="26" customWidth="1"/>
    <col min="22" max="22" width="10.7265625" style="222" customWidth="1"/>
    <col min="23" max="100" width="10.7265625" style="2" customWidth="1"/>
    <col min="101" max="16384" width="23.453125" style="2"/>
  </cols>
  <sheetData>
    <row r="1" spans="1:23" s="85" customFormat="1" ht="15.75" customHeight="1" x14ac:dyDescent="0.3">
      <c r="A1" s="337" t="s">
        <v>195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196</v>
      </c>
      <c r="L1" s="337"/>
      <c r="M1" s="337"/>
      <c r="N1" s="337"/>
      <c r="O1" s="337"/>
      <c r="P1" s="337"/>
      <c r="Q1" s="337"/>
      <c r="R1" s="337"/>
      <c r="S1" s="337"/>
      <c r="T1" s="38"/>
      <c r="U1" s="29"/>
      <c r="W1" s="209"/>
    </row>
    <row r="2" spans="1:23" s="85" customFormat="1" ht="15.75" customHeight="1" x14ac:dyDescent="0.3">
      <c r="A2" s="337" t="s">
        <v>134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197</v>
      </c>
      <c r="L2" s="337"/>
      <c r="M2" s="337"/>
      <c r="N2" s="337"/>
      <c r="O2" s="337"/>
      <c r="P2" s="337"/>
      <c r="Q2" s="337"/>
      <c r="R2" s="337"/>
      <c r="S2" s="337"/>
      <c r="T2" s="38"/>
      <c r="U2" s="272" t="s">
        <v>375</v>
      </c>
      <c r="W2" s="209"/>
    </row>
    <row r="3" spans="1:23" s="85" customFormat="1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38"/>
      <c r="U3" s="29"/>
      <c r="W3" s="209"/>
    </row>
    <row r="4" spans="1:23" s="85" customFormat="1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38"/>
      <c r="U4" s="26"/>
      <c r="W4" s="209"/>
    </row>
    <row r="5" spans="1:23" s="85" customFormat="1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38"/>
      <c r="U5" s="26"/>
      <c r="W5" s="209"/>
    </row>
    <row r="6" spans="1:23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3" s="3" customFormat="1" x14ac:dyDescent="0.35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6"/>
      <c r="M7" s="216"/>
      <c r="N7" s="216"/>
      <c r="O7" s="216"/>
      <c r="P7" s="216"/>
      <c r="Q7" s="216"/>
      <c r="R7" s="216"/>
      <c r="S7" s="216"/>
      <c r="T7" s="224"/>
      <c r="U7" s="26"/>
      <c r="V7" s="12"/>
    </row>
    <row r="8" spans="1:23" x14ac:dyDescent="0.3">
      <c r="A8" s="161" t="s">
        <v>130</v>
      </c>
      <c r="B8" s="16">
        <f>SUM(B9:B35)</f>
        <v>38710</v>
      </c>
      <c r="C8" s="16">
        <f t="shared" ref="C8:I8" si="0">SUM(C9:C35)</f>
        <v>36215</v>
      </c>
      <c r="D8" s="16">
        <v>28519</v>
      </c>
      <c r="E8" s="16">
        <f t="shared" si="0"/>
        <v>26506</v>
      </c>
      <c r="F8" s="16">
        <f t="shared" si="0"/>
        <v>8491</v>
      </c>
      <c r="G8" s="16">
        <f t="shared" si="0"/>
        <v>17735</v>
      </c>
      <c r="H8" s="16">
        <f t="shared" si="0"/>
        <v>7150</v>
      </c>
      <c r="I8" s="16">
        <f t="shared" si="0"/>
        <v>17117</v>
      </c>
      <c r="J8" s="11"/>
      <c r="K8" s="161" t="s">
        <v>130</v>
      </c>
      <c r="L8" s="20">
        <v>10.4</v>
      </c>
      <c r="M8" s="20">
        <v>9.8000000000000007</v>
      </c>
      <c r="N8" s="20">
        <v>7.8</v>
      </c>
      <c r="O8" s="20">
        <v>7.2</v>
      </c>
      <c r="P8" s="20">
        <v>2.2000000000000002</v>
      </c>
      <c r="Q8" s="20">
        <v>4.5999999999999996</v>
      </c>
      <c r="R8" s="20">
        <v>1.7</v>
      </c>
      <c r="S8" s="20">
        <v>4.2</v>
      </c>
      <c r="T8" s="20"/>
      <c r="V8" s="223"/>
    </row>
    <row r="9" spans="1:23" x14ac:dyDescent="0.3">
      <c r="A9" s="17" t="s">
        <v>168</v>
      </c>
      <c r="B9" s="18">
        <v>2505</v>
      </c>
      <c r="C9" s="18">
        <v>2304</v>
      </c>
      <c r="D9" s="18" t="s">
        <v>124</v>
      </c>
      <c r="E9" s="18">
        <v>1623</v>
      </c>
      <c r="F9" s="18">
        <v>581</v>
      </c>
      <c r="G9" s="18">
        <v>1056</v>
      </c>
      <c r="H9" s="18">
        <v>236</v>
      </c>
      <c r="I9" s="18">
        <v>1444</v>
      </c>
      <c r="J9" s="11"/>
      <c r="K9" s="17" t="s">
        <v>168</v>
      </c>
      <c r="L9" s="21">
        <v>11</v>
      </c>
      <c r="M9" s="21">
        <v>10.3</v>
      </c>
      <c r="N9" s="21" t="s">
        <v>124</v>
      </c>
      <c r="O9" s="21">
        <v>7.6</v>
      </c>
      <c r="P9" s="21">
        <v>2.6</v>
      </c>
      <c r="Q9" s="21">
        <v>4.7</v>
      </c>
      <c r="R9" s="21">
        <v>1</v>
      </c>
      <c r="S9" s="21">
        <v>6.36039289961679</v>
      </c>
      <c r="T9" s="21"/>
      <c r="V9" s="223"/>
    </row>
    <row r="10" spans="1:23" x14ac:dyDescent="0.3">
      <c r="A10" s="17" t="s">
        <v>169</v>
      </c>
      <c r="B10" s="18">
        <v>2573</v>
      </c>
      <c r="C10" s="18">
        <v>2384</v>
      </c>
      <c r="D10" s="18" t="s">
        <v>124</v>
      </c>
      <c r="E10" s="18">
        <v>1818</v>
      </c>
      <c r="F10" s="18">
        <v>421</v>
      </c>
      <c r="G10" s="18">
        <v>915</v>
      </c>
      <c r="H10" s="18">
        <v>448</v>
      </c>
      <c r="I10" s="18">
        <v>1140</v>
      </c>
      <c r="J10" s="11"/>
      <c r="K10" s="17" t="s">
        <v>169</v>
      </c>
      <c r="L10" s="21">
        <v>10</v>
      </c>
      <c r="M10" s="21">
        <v>9.4</v>
      </c>
      <c r="N10" s="21" t="s">
        <v>124</v>
      </c>
      <c r="O10" s="21">
        <v>7.6</v>
      </c>
      <c r="P10" s="21">
        <v>1.7</v>
      </c>
      <c r="Q10" s="21">
        <v>3.8</v>
      </c>
      <c r="R10" s="21">
        <v>1.8</v>
      </c>
      <c r="S10" s="21">
        <v>4.6150109302890456</v>
      </c>
      <c r="T10" s="21"/>
      <c r="V10" s="223"/>
    </row>
    <row r="11" spans="1:23" x14ac:dyDescent="0.3">
      <c r="A11" s="17" t="s">
        <v>170</v>
      </c>
      <c r="B11" s="18">
        <v>1726</v>
      </c>
      <c r="C11" s="18">
        <v>1677</v>
      </c>
      <c r="D11" s="18" t="s">
        <v>124</v>
      </c>
      <c r="E11" s="18">
        <v>1141</v>
      </c>
      <c r="F11" s="18">
        <v>222</v>
      </c>
      <c r="G11" s="18">
        <v>1176</v>
      </c>
      <c r="H11" s="18">
        <v>262</v>
      </c>
      <c r="I11" s="18">
        <v>1421</v>
      </c>
      <c r="J11" s="11"/>
      <c r="K11" s="17" t="s">
        <v>170</v>
      </c>
      <c r="L11" s="21">
        <v>9.5</v>
      </c>
      <c r="M11" s="21">
        <v>9.4</v>
      </c>
      <c r="N11" s="21" t="s">
        <v>124</v>
      </c>
      <c r="O11" s="21">
        <v>6.3</v>
      </c>
      <c r="P11" s="21">
        <v>1.2</v>
      </c>
      <c r="Q11" s="21">
        <v>6</v>
      </c>
      <c r="R11" s="21">
        <v>1.3</v>
      </c>
      <c r="S11" s="21">
        <v>7.4967027169612246</v>
      </c>
      <c r="T11" s="21"/>
      <c r="V11" s="223"/>
    </row>
    <row r="12" spans="1:23" x14ac:dyDescent="0.3">
      <c r="A12" s="17" t="s">
        <v>171</v>
      </c>
      <c r="B12" s="18">
        <v>2793</v>
      </c>
      <c r="C12" s="18">
        <v>3063</v>
      </c>
      <c r="D12" s="18" t="s">
        <v>124</v>
      </c>
      <c r="E12" s="18">
        <v>2228</v>
      </c>
      <c r="F12" s="18">
        <v>429</v>
      </c>
      <c r="G12" s="18">
        <v>1445</v>
      </c>
      <c r="H12" s="18">
        <v>376</v>
      </c>
      <c r="I12" s="18">
        <v>1238</v>
      </c>
      <c r="J12" s="11"/>
      <c r="K12" s="17" t="s">
        <v>171</v>
      </c>
      <c r="L12" s="21">
        <v>11.4</v>
      </c>
      <c r="M12" s="21">
        <v>12.7</v>
      </c>
      <c r="N12" s="21" t="s">
        <v>124</v>
      </c>
      <c r="O12" s="21">
        <v>9.3000000000000007</v>
      </c>
      <c r="P12" s="21">
        <v>1.7</v>
      </c>
      <c r="Q12" s="21">
        <v>5.7</v>
      </c>
      <c r="R12" s="21">
        <v>1.4</v>
      </c>
      <c r="S12" s="21">
        <v>4.7762345679012341</v>
      </c>
      <c r="T12" s="21"/>
      <c r="V12" s="223"/>
    </row>
    <row r="13" spans="1:23" x14ac:dyDescent="0.3">
      <c r="A13" s="17" t="s">
        <v>172</v>
      </c>
      <c r="B13" s="18">
        <v>651</v>
      </c>
      <c r="C13" s="18">
        <v>908</v>
      </c>
      <c r="D13" s="18" t="s">
        <v>124</v>
      </c>
      <c r="E13" s="18">
        <v>323</v>
      </c>
      <c r="F13" s="18">
        <v>42</v>
      </c>
      <c r="G13" s="18">
        <v>194</v>
      </c>
      <c r="H13" s="18">
        <v>83</v>
      </c>
      <c r="I13" s="18">
        <v>249</v>
      </c>
      <c r="J13" s="11"/>
      <c r="K13" s="17" t="s">
        <v>172</v>
      </c>
      <c r="L13" s="21">
        <v>10.1</v>
      </c>
      <c r="M13" s="21">
        <v>14.3</v>
      </c>
      <c r="N13" s="21" t="s">
        <v>124</v>
      </c>
      <c r="O13" s="21">
        <v>5.3</v>
      </c>
      <c r="P13" s="21">
        <v>0.7</v>
      </c>
      <c r="Q13" s="21">
        <v>3.1</v>
      </c>
      <c r="R13" s="21">
        <v>1.2</v>
      </c>
      <c r="S13" s="21">
        <v>3.9243498817966902</v>
      </c>
      <c r="T13" s="21"/>
      <c r="V13" s="223"/>
    </row>
    <row r="14" spans="1:23" x14ac:dyDescent="0.3">
      <c r="A14" s="17" t="s">
        <v>173</v>
      </c>
      <c r="B14" s="18">
        <v>2251</v>
      </c>
      <c r="C14" s="18">
        <v>2261</v>
      </c>
      <c r="D14" s="18" t="s">
        <v>124</v>
      </c>
      <c r="E14" s="18">
        <v>1631</v>
      </c>
      <c r="F14" s="18">
        <v>590</v>
      </c>
      <c r="G14" s="18">
        <v>974</v>
      </c>
      <c r="H14" s="18">
        <v>581</v>
      </c>
      <c r="I14" s="18">
        <v>558</v>
      </c>
      <c r="J14" s="11"/>
      <c r="K14" s="17" t="s">
        <v>173</v>
      </c>
      <c r="L14" s="21">
        <v>14.3</v>
      </c>
      <c r="M14" s="21">
        <v>15</v>
      </c>
      <c r="N14" s="21" t="s">
        <v>124</v>
      </c>
      <c r="O14" s="21">
        <v>11.2</v>
      </c>
      <c r="P14" s="21">
        <v>3.9</v>
      </c>
      <c r="Q14" s="21">
        <v>6.5</v>
      </c>
      <c r="R14" s="21">
        <v>3.6</v>
      </c>
      <c r="S14" s="21">
        <v>3.740447781203915</v>
      </c>
      <c r="T14" s="21"/>
      <c r="V14" s="223"/>
    </row>
    <row r="15" spans="1:23" x14ac:dyDescent="0.3">
      <c r="A15" s="17" t="s">
        <v>174</v>
      </c>
      <c r="B15" s="18">
        <v>158</v>
      </c>
      <c r="C15" s="18">
        <v>194</v>
      </c>
      <c r="D15" s="18" t="s">
        <v>124</v>
      </c>
      <c r="E15" s="18">
        <v>190</v>
      </c>
      <c r="F15" s="18">
        <v>24</v>
      </c>
      <c r="G15" s="18">
        <v>38</v>
      </c>
      <c r="H15" s="18">
        <v>17</v>
      </c>
      <c r="I15" s="18">
        <v>59</v>
      </c>
      <c r="J15" s="11"/>
      <c r="K15" s="17" t="s">
        <v>174</v>
      </c>
      <c r="L15" s="21">
        <v>4.9000000000000004</v>
      </c>
      <c r="M15" s="21">
        <v>6.4</v>
      </c>
      <c r="N15" s="21" t="s">
        <v>124</v>
      </c>
      <c r="O15" s="21">
        <v>6.7</v>
      </c>
      <c r="P15" s="21">
        <v>0.8</v>
      </c>
      <c r="Q15" s="21">
        <v>1.3</v>
      </c>
      <c r="R15" s="21">
        <v>0.5</v>
      </c>
      <c r="S15" s="21">
        <v>1.9100032372936226</v>
      </c>
      <c r="T15" s="21"/>
      <c r="V15" s="223"/>
    </row>
    <row r="16" spans="1:23" x14ac:dyDescent="0.3">
      <c r="A16" s="17" t="s">
        <v>175</v>
      </c>
      <c r="B16" s="18">
        <v>2990</v>
      </c>
      <c r="C16" s="18">
        <v>3038</v>
      </c>
      <c r="D16" s="18" t="s">
        <v>124</v>
      </c>
      <c r="E16" s="18">
        <v>2029</v>
      </c>
      <c r="F16" s="18">
        <v>880</v>
      </c>
      <c r="G16" s="18">
        <v>1471</v>
      </c>
      <c r="H16" s="18">
        <v>717</v>
      </c>
      <c r="I16" s="18">
        <v>2250</v>
      </c>
      <c r="J16" s="11"/>
      <c r="K16" s="17" t="s">
        <v>175</v>
      </c>
      <c r="L16" s="21">
        <v>9.1999999999999993</v>
      </c>
      <c r="M16" s="21">
        <v>9.3000000000000007</v>
      </c>
      <c r="N16" s="21" t="s">
        <v>124</v>
      </c>
      <c r="O16" s="21">
        <v>6.2</v>
      </c>
      <c r="P16" s="21">
        <v>2.5</v>
      </c>
      <c r="Q16" s="21">
        <v>4.0999999999999996</v>
      </c>
      <c r="R16" s="21">
        <v>1.9</v>
      </c>
      <c r="S16" s="21">
        <v>5.9489186187932948</v>
      </c>
      <c r="T16" s="21"/>
      <c r="V16" s="223"/>
    </row>
    <row r="17" spans="1:22" x14ac:dyDescent="0.3">
      <c r="A17" s="17" t="s">
        <v>176</v>
      </c>
      <c r="B17" s="18">
        <v>1989</v>
      </c>
      <c r="C17" s="18">
        <v>1637</v>
      </c>
      <c r="D17" s="18" t="s">
        <v>124</v>
      </c>
      <c r="E17" s="18">
        <v>1155</v>
      </c>
      <c r="F17" s="18">
        <v>355</v>
      </c>
      <c r="G17" s="18">
        <v>710</v>
      </c>
      <c r="H17" s="18">
        <v>432</v>
      </c>
      <c r="I17" s="18">
        <v>841</v>
      </c>
      <c r="J17" s="11"/>
      <c r="K17" s="17" t="s">
        <v>176</v>
      </c>
      <c r="L17" s="21">
        <v>11.6</v>
      </c>
      <c r="M17" s="21">
        <v>9.8000000000000007</v>
      </c>
      <c r="N17" s="21" t="s">
        <v>124</v>
      </c>
      <c r="O17" s="21">
        <v>7.1</v>
      </c>
      <c r="P17" s="21">
        <v>2.1</v>
      </c>
      <c r="Q17" s="21">
        <v>4.2</v>
      </c>
      <c r="R17" s="21">
        <v>2.5</v>
      </c>
      <c r="S17" s="21">
        <v>4.8671798136466231</v>
      </c>
      <c r="T17" s="21"/>
      <c r="V17" s="223"/>
    </row>
    <row r="18" spans="1:22" x14ac:dyDescent="0.3">
      <c r="A18" s="17" t="s">
        <v>177</v>
      </c>
      <c r="B18" s="18">
        <v>1994</v>
      </c>
      <c r="C18" s="18">
        <v>1296</v>
      </c>
      <c r="D18" s="18" t="s">
        <v>124</v>
      </c>
      <c r="E18" s="18">
        <v>872</v>
      </c>
      <c r="F18" s="18">
        <v>188</v>
      </c>
      <c r="G18" s="18">
        <v>685</v>
      </c>
      <c r="H18" s="18">
        <v>162</v>
      </c>
      <c r="I18" s="18">
        <v>520</v>
      </c>
      <c r="J18" s="11"/>
      <c r="K18" s="17" t="s">
        <v>177</v>
      </c>
      <c r="L18" s="21">
        <v>11.4</v>
      </c>
      <c r="M18" s="21">
        <v>7.4</v>
      </c>
      <c r="N18" s="21" t="s">
        <v>124</v>
      </c>
      <c r="O18" s="21">
        <v>4.8</v>
      </c>
      <c r="P18" s="21">
        <v>1</v>
      </c>
      <c r="Q18" s="21">
        <v>3.5</v>
      </c>
      <c r="R18" s="21">
        <v>0.8</v>
      </c>
      <c r="S18" s="21">
        <v>2.4735990866711064</v>
      </c>
      <c r="T18" s="21"/>
      <c r="V18" s="223"/>
    </row>
    <row r="19" spans="1:22" x14ac:dyDescent="0.3">
      <c r="A19" s="17" t="s">
        <v>178</v>
      </c>
      <c r="B19" s="18">
        <v>633</v>
      </c>
      <c r="C19" s="18">
        <v>554</v>
      </c>
      <c r="D19" s="18" t="s">
        <v>124</v>
      </c>
      <c r="E19" s="18">
        <v>372</v>
      </c>
      <c r="F19" s="18">
        <v>51</v>
      </c>
      <c r="G19" s="18">
        <v>177</v>
      </c>
      <c r="H19" s="18">
        <v>26</v>
      </c>
      <c r="I19" s="18">
        <v>249</v>
      </c>
      <c r="J19" s="11"/>
      <c r="K19" s="17" t="s">
        <v>178</v>
      </c>
      <c r="L19" s="21">
        <v>11.7</v>
      </c>
      <c r="M19" s="21">
        <v>10.199999999999999</v>
      </c>
      <c r="N19" s="21" t="s">
        <v>124</v>
      </c>
      <c r="O19" s="21">
        <v>7</v>
      </c>
      <c r="P19" s="21">
        <v>0.9</v>
      </c>
      <c r="Q19" s="21">
        <v>3.1</v>
      </c>
      <c r="R19" s="21">
        <v>0.4</v>
      </c>
      <c r="S19" s="21">
        <v>3.9052697616060228</v>
      </c>
      <c r="T19" s="21"/>
      <c r="V19" s="223"/>
    </row>
    <row r="20" spans="1:22" x14ac:dyDescent="0.3">
      <c r="A20" s="17" t="s">
        <v>179</v>
      </c>
      <c r="B20" s="18">
        <v>4101</v>
      </c>
      <c r="C20" s="18">
        <v>3593</v>
      </c>
      <c r="D20" s="18" t="s">
        <v>124</v>
      </c>
      <c r="E20" s="18">
        <v>3097</v>
      </c>
      <c r="F20" s="18">
        <v>960</v>
      </c>
      <c r="G20" s="18">
        <v>1966</v>
      </c>
      <c r="H20" s="18">
        <v>693</v>
      </c>
      <c r="I20" s="18">
        <v>1690</v>
      </c>
      <c r="J20" s="11"/>
      <c r="K20" s="17" t="s">
        <v>179</v>
      </c>
      <c r="L20" s="21">
        <v>13.1</v>
      </c>
      <c r="M20" s="21">
        <v>11.5</v>
      </c>
      <c r="N20" s="21" t="s">
        <v>124</v>
      </c>
      <c r="O20" s="21">
        <v>9.9</v>
      </c>
      <c r="P20" s="21">
        <v>2.9</v>
      </c>
      <c r="Q20" s="21">
        <v>5.8</v>
      </c>
      <c r="R20" s="21">
        <v>2</v>
      </c>
      <c r="S20" s="21">
        <v>4.9565931487564523</v>
      </c>
      <c r="T20" s="21"/>
      <c r="V20" s="223"/>
    </row>
    <row r="21" spans="1:22" x14ac:dyDescent="0.3">
      <c r="A21" s="17" t="s">
        <v>180</v>
      </c>
      <c r="B21" s="18">
        <v>674</v>
      </c>
      <c r="C21" s="18">
        <v>743</v>
      </c>
      <c r="D21" s="18" t="s">
        <v>124</v>
      </c>
      <c r="E21" s="18">
        <v>237</v>
      </c>
      <c r="F21" s="18">
        <v>175</v>
      </c>
      <c r="G21" s="18">
        <v>266</v>
      </c>
      <c r="H21" s="18">
        <v>37</v>
      </c>
      <c r="I21" s="18">
        <v>144</v>
      </c>
      <c r="J21" s="11"/>
      <c r="K21" s="17" t="s">
        <v>180</v>
      </c>
      <c r="L21" s="21">
        <v>9.6999999999999993</v>
      </c>
      <c r="M21" s="21">
        <v>10.7</v>
      </c>
      <c r="N21" s="21" t="s">
        <v>124</v>
      </c>
      <c r="O21" s="21">
        <v>3.4</v>
      </c>
      <c r="P21" s="21">
        <v>2.4</v>
      </c>
      <c r="Q21" s="21">
        <v>3.6</v>
      </c>
      <c r="R21" s="21">
        <v>0.4</v>
      </c>
      <c r="S21" s="21">
        <v>1.7709998770138975</v>
      </c>
      <c r="T21" s="21"/>
      <c r="V21" s="223"/>
    </row>
    <row r="22" spans="1:22" x14ac:dyDescent="0.3">
      <c r="A22" s="17" t="s">
        <v>181</v>
      </c>
      <c r="B22" s="18">
        <v>3060</v>
      </c>
      <c r="C22" s="18">
        <v>2457</v>
      </c>
      <c r="D22" s="18" t="s">
        <v>124</v>
      </c>
      <c r="E22" s="18">
        <v>1833</v>
      </c>
      <c r="F22" s="18">
        <v>912</v>
      </c>
      <c r="G22" s="18">
        <v>988</v>
      </c>
      <c r="H22" s="18">
        <v>511</v>
      </c>
      <c r="I22" s="18">
        <v>977</v>
      </c>
      <c r="J22" s="11"/>
      <c r="K22" s="17" t="s">
        <v>181</v>
      </c>
      <c r="L22" s="21">
        <v>10.3</v>
      </c>
      <c r="M22" s="21">
        <v>8.1</v>
      </c>
      <c r="N22" s="21" t="s">
        <v>124</v>
      </c>
      <c r="O22" s="21">
        <v>6.2</v>
      </c>
      <c r="P22" s="21">
        <v>2.9</v>
      </c>
      <c r="Q22" s="21">
        <v>3.1</v>
      </c>
      <c r="R22" s="21">
        <v>1.6</v>
      </c>
      <c r="S22" s="21">
        <v>3.0335020337193779</v>
      </c>
      <c r="T22" s="21"/>
      <c r="V22" s="223"/>
    </row>
    <row r="23" spans="1:22" x14ac:dyDescent="0.3">
      <c r="A23" s="17" t="s">
        <v>182</v>
      </c>
      <c r="B23" s="18">
        <v>728</v>
      </c>
      <c r="C23" s="18">
        <v>672</v>
      </c>
      <c r="D23" s="18" t="s">
        <v>124</v>
      </c>
      <c r="E23" s="18">
        <v>846</v>
      </c>
      <c r="F23" s="18">
        <v>172</v>
      </c>
      <c r="G23" s="18">
        <v>432</v>
      </c>
      <c r="H23" s="18">
        <v>277</v>
      </c>
      <c r="I23" s="18">
        <v>488</v>
      </c>
      <c r="J23" s="11"/>
      <c r="K23" s="17" t="s">
        <v>182</v>
      </c>
      <c r="L23" s="21">
        <v>11.9</v>
      </c>
      <c r="M23" s="21">
        <v>10.8</v>
      </c>
      <c r="N23" s="21" t="s">
        <v>124</v>
      </c>
      <c r="O23" s="21">
        <v>13.1</v>
      </c>
      <c r="P23" s="21">
        <v>2.5</v>
      </c>
      <c r="Q23" s="21">
        <v>6.4</v>
      </c>
      <c r="R23" s="21">
        <v>3.9</v>
      </c>
      <c r="S23" s="21">
        <v>7.0256262597178241</v>
      </c>
      <c r="T23" s="21"/>
      <c r="V23" s="223"/>
    </row>
    <row r="24" spans="1:22" x14ac:dyDescent="0.3">
      <c r="A24" s="17" t="s">
        <v>183</v>
      </c>
      <c r="B24" s="18">
        <v>891</v>
      </c>
      <c r="C24" s="18">
        <v>813</v>
      </c>
      <c r="D24" s="18" t="s">
        <v>124</v>
      </c>
      <c r="E24" s="18">
        <v>725</v>
      </c>
      <c r="F24" s="18">
        <v>243</v>
      </c>
      <c r="G24" s="18">
        <v>959</v>
      </c>
      <c r="H24" s="18">
        <v>361</v>
      </c>
      <c r="I24" s="18">
        <v>452</v>
      </c>
      <c r="J24" s="11"/>
      <c r="K24" s="17" t="s">
        <v>183</v>
      </c>
      <c r="L24" s="21">
        <v>8.8000000000000007</v>
      </c>
      <c r="M24" s="21">
        <v>7.8</v>
      </c>
      <c r="N24" s="21" t="s">
        <v>124</v>
      </c>
      <c r="O24" s="21">
        <v>6.8</v>
      </c>
      <c r="P24" s="21">
        <v>2.1</v>
      </c>
      <c r="Q24" s="21">
        <v>8.3000000000000007</v>
      </c>
      <c r="R24" s="21">
        <v>2.9</v>
      </c>
      <c r="S24" s="21">
        <v>3.6925087819622582</v>
      </c>
      <c r="T24" s="21"/>
      <c r="V24" s="223"/>
    </row>
    <row r="25" spans="1:22" x14ac:dyDescent="0.3">
      <c r="A25" s="17" t="s">
        <v>184</v>
      </c>
      <c r="B25" s="18">
        <v>541</v>
      </c>
      <c r="C25" s="18">
        <v>513</v>
      </c>
      <c r="D25" s="18" t="s">
        <v>124</v>
      </c>
      <c r="E25" s="18">
        <v>144</v>
      </c>
      <c r="F25" s="18">
        <v>59</v>
      </c>
      <c r="G25" s="18">
        <v>121</v>
      </c>
      <c r="H25" s="18">
        <v>91</v>
      </c>
      <c r="I25" s="18">
        <v>65</v>
      </c>
      <c r="J25" s="11"/>
      <c r="K25" s="17" t="s">
        <v>184</v>
      </c>
      <c r="L25" s="21">
        <v>7.9</v>
      </c>
      <c r="M25" s="21">
        <v>7.5</v>
      </c>
      <c r="N25" s="21" t="s">
        <v>124</v>
      </c>
      <c r="O25" s="21">
        <v>2.2000000000000002</v>
      </c>
      <c r="P25" s="21">
        <v>0.9</v>
      </c>
      <c r="Q25" s="21">
        <v>1.7</v>
      </c>
      <c r="R25" s="21">
        <v>1.2</v>
      </c>
      <c r="S25" s="21">
        <v>0.89915617651127411</v>
      </c>
      <c r="T25" s="21"/>
      <c r="V25" s="223"/>
    </row>
    <row r="26" spans="1:22" x14ac:dyDescent="0.3">
      <c r="A26" s="17" t="s">
        <v>185</v>
      </c>
      <c r="B26" s="18">
        <v>492</v>
      </c>
      <c r="C26" s="18">
        <v>532</v>
      </c>
      <c r="D26" s="18" t="s">
        <v>124</v>
      </c>
      <c r="E26" s="18">
        <v>78</v>
      </c>
      <c r="F26" s="18">
        <v>45</v>
      </c>
      <c r="G26" s="18">
        <v>136</v>
      </c>
      <c r="H26" s="18">
        <v>63</v>
      </c>
      <c r="I26" s="18">
        <v>133</v>
      </c>
      <c r="J26" s="11"/>
      <c r="K26" s="17" t="s">
        <v>185</v>
      </c>
      <c r="L26" s="21">
        <v>6</v>
      </c>
      <c r="M26" s="21">
        <v>6.5</v>
      </c>
      <c r="N26" s="21" t="s">
        <v>124</v>
      </c>
      <c r="O26" s="21">
        <v>0.9</v>
      </c>
      <c r="P26" s="21">
        <v>0.5</v>
      </c>
      <c r="Q26" s="21">
        <v>1.4</v>
      </c>
      <c r="R26" s="21">
        <v>0.6</v>
      </c>
      <c r="S26" s="21">
        <v>1.32351477758981</v>
      </c>
      <c r="T26" s="21"/>
      <c r="V26" s="223"/>
    </row>
    <row r="27" spans="1:22" x14ac:dyDescent="0.3">
      <c r="A27" s="17" t="s">
        <v>186</v>
      </c>
      <c r="B27" s="18">
        <v>527</v>
      </c>
      <c r="C27" s="18">
        <v>531</v>
      </c>
      <c r="D27" s="18" t="s">
        <v>124</v>
      </c>
      <c r="E27" s="18">
        <v>243</v>
      </c>
      <c r="F27" s="18">
        <v>97</v>
      </c>
      <c r="G27" s="18">
        <v>212</v>
      </c>
      <c r="H27" s="18">
        <v>65</v>
      </c>
      <c r="I27" s="18">
        <v>125</v>
      </c>
      <c r="J27" s="11"/>
      <c r="K27" s="17" t="s">
        <v>186</v>
      </c>
      <c r="L27" s="21">
        <v>8.9</v>
      </c>
      <c r="M27" s="21">
        <v>9.1999999999999993</v>
      </c>
      <c r="N27" s="21" t="s">
        <v>124</v>
      </c>
      <c r="O27" s="21">
        <v>4.2</v>
      </c>
      <c r="P27" s="21">
        <v>1.7</v>
      </c>
      <c r="Q27" s="21">
        <v>3.6</v>
      </c>
      <c r="R27" s="21">
        <v>1</v>
      </c>
      <c r="S27" s="21">
        <v>2.0528822466743311</v>
      </c>
      <c r="T27" s="21"/>
      <c r="V27" s="223"/>
    </row>
    <row r="28" spans="1:22" x14ac:dyDescent="0.3">
      <c r="A28" s="17" t="s">
        <v>187</v>
      </c>
      <c r="B28" s="18">
        <v>1171</v>
      </c>
      <c r="C28" s="18">
        <v>1201</v>
      </c>
      <c r="D28" s="18" t="s">
        <v>124</v>
      </c>
      <c r="E28" s="18">
        <v>811</v>
      </c>
      <c r="F28" s="18">
        <v>191</v>
      </c>
      <c r="G28" s="18">
        <v>558</v>
      </c>
      <c r="H28" s="18">
        <v>164</v>
      </c>
      <c r="I28" s="18">
        <v>334</v>
      </c>
      <c r="J28" s="11"/>
      <c r="K28" s="17" t="s">
        <v>187</v>
      </c>
      <c r="L28" s="21">
        <v>10.5</v>
      </c>
      <c r="M28" s="21">
        <v>10.9</v>
      </c>
      <c r="N28" s="21" t="s">
        <v>124</v>
      </c>
      <c r="O28" s="21">
        <v>7.4</v>
      </c>
      <c r="P28" s="21">
        <v>1.6</v>
      </c>
      <c r="Q28" s="21">
        <v>4.9000000000000004</v>
      </c>
      <c r="R28" s="21">
        <v>1.3</v>
      </c>
      <c r="S28" s="21">
        <v>2.7745472669878719</v>
      </c>
      <c r="T28" s="21"/>
      <c r="V28" s="223"/>
    </row>
    <row r="29" spans="1:22" x14ac:dyDescent="0.3">
      <c r="A29" s="17" t="s">
        <v>188</v>
      </c>
      <c r="B29" s="18">
        <v>1320</v>
      </c>
      <c r="C29" s="18">
        <v>1073</v>
      </c>
      <c r="D29" s="18" t="s">
        <v>124</v>
      </c>
      <c r="E29" s="18">
        <v>1203</v>
      </c>
      <c r="F29" s="18">
        <v>476</v>
      </c>
      <c r="G29" s="18">
        <v>615</v>
      </c>
      <c r="H29" s="18">
        <v>321</v>
      </c>
      <c r="I29" s="18">
        <v>581</v>
      </c>
      <c r="J29" s="11"/>
      <c r="K29" s="17" t="s">
        <v>188</v>
      </c>
      <c r="L29" s="21">
        <v>10.1</v>
      </c>
      <c r="M29" s="21">
        <v>8.1999999999999993</v>
      </c>
      <c r="N29" s="21" t="s">
        <v>124</v>
      </c>
      <c r="O29" s="21">
        <v>9.1</v>
      </c>
      <c r="P29" s="21">
        <v>3.4</v>
      </c>
      <c r="Q29" s="21">
        <v>4.5</v>
      </c>
      <c r="R29" s="21">
        <v>2.1</v>
      </c>
      <c r="S29" s="21">
        <v>3.9920296825614954</v>
      </c>
      <c r="T29" s="21"/>
      <c r="V29" s="223"/>
    </row>
    <row r="30" spans="1:22" x14ac:dyDescent="0.3">
      <c r="A30" s="17" t="s">
        <v>189</v>
      </c>
      <c r="B30" s="18">
        <v>687</v>
      </c>
      <c r="C30" s="18">
        <v>597</v>
      </c>
      <c r="D30" s="18" t="s">
        <v>124</v>
      </c>
      <c r="E30" s="18">
        <v>704</v>
      </c>
      <c r="F30" s="18">
        <v>367</v>
      </c>
      <c r="G30" s="18">
        <v>535</v>
      </c>
      <c r="H30" s="18">
        <v>319</v>
      </c>
      <c r="I30" s="18">
        <v>340</v>
      </c>
      <c r="J30" s="11"/>
      <c r="K30" s="17" t="s">
        <v>189</v>
      </c>
      <c r="L30" s="21">
        <v>10.1</v>
      </c>
      <c r="M30" s="21">
        <v>9</v>
      </c>
      <c r="N30" s="21" t="s">
        <v>124</v>
      </c>
      <c r="O30" s="21">
        <v>10.199999999999999</v>
      </c>
      <c r="P30" s="21">
        <v>4.8</v>
      </c>
      <c r="Q30" s="21">
        <v>6.9</v>
      </c>
      <c r="R30" s="21">
        <v>3.7</v>
      </c>
      <c r="S30" s="21">
        <v>4.0018832391713746</v>
      </c>
      <c r="T30" s="21"/>
      <c r="V30" s="223"/>
    </row>
    <row r="31" spans="1:22" x14ac:dyDescent="0.3">
      <c r="A31" s="17" t="s">
        <v>190</v>
      </c>
      <c r="B31" s="18">
        <v>997</v>
      </c>
      <c r="C31" s="18">
        <v>965</v>
      </c>
      <c r="D31" s="18" t="s">
        <v>124</v>
      </c>
      <c r="E31" s="18">
        <v>469</v>
      </c>
      <c r="F31" s="18">
        <v>338</v>
      </c>
      <c r="G31" s="18">
        <v>599</v>
      </c>
      <c r="H31" s="18">
        <v>326</v>
      </c>
      <c r="I31" s="18">
        <v>496</v>
      </c>
      <c r="J31" s="11"/>
      <c r="K31" s="17" t="s">
        <v>190</v>
      </c>
      <c r="L31" s="21">
        <v>11.4</v>
      </c>
      <c r="M31" s="21">
        <v>11.5</v>
      </c>
      <c r="N31" s="21" t="s">
        <v>124</v>
      </c>
      <c r="O31" s="21">
        <v>5.9</v>
      </c>
      <c r="P31" s="21">
        <v>4.2</v>
      </c>
      <c r="Q31" s="21">
        <v>7.7</v>
      </c>
      <c r="R31" s="21">
        <v>3.9</v>
      </c>
      <c r="S31" s="21">
        <v>6.2444920055394686</v>
      </c>
      <c r="T31" s="21"/>
      <c r="V31" s="223"/>
    </row>
    <row r="32" spans="1:22" x14ac:dyDescent="0.3">
      <c r="A32" s="17" t="s">
        <v>191</v>
      </c>
      <c r="B32" s="18">
        <v>179</v>
      </c>
      <c r="C32" s="18">
        <v>171</v>
      </c>
      <c r="D32" s="18" t="s">
        <v>124</v>
      </c>
      <c r="E32" s="18">
        <v>182</v>
      </c>
      <c r="F32" s="18">
        <v>18</v>
      </c>
      <c r="G32" s="18">
        <v>44</v>
      </c>
      <c r="H32" s="18">
        <v>11</v>
      </c>
      <c r="I32" s="18">
        <v>90</v>
      </c>
      <c r="J32" s="11"/>
      <c r="K32" s="17" t="s">
        <v>191</v>
      </c>
      <c r="L32" s="21">
        <v>8.4</v>
      </c>
      <c r="M32" s="21">
        <v>8.1999999999999993</v>
      </c>
      <c r="N32" s="21" t="s">
        <v>124</v>
      </c>
      <c r="O32" s="21">
        <v>7.9</v>
      </c>
      <c r="P32" s="21">
        <v>0.7</v>
      </c>
      <c r="Q32" s="21">
        <v>1.6</v>
      </c>
      <c r="R32" s="21">
        <v>0.4</v>
      </c>
      <c r="S32" s="21">
        <v>3.0030030030030028</v>
      </c>
      <c r="T32" s="21"/>
      <c r="V32" s="223"/>
    </row>
    <row r="33" spans="1:22" x14ac:dyDescent="0.3">
      <c r="A33" s="17" t="s">
        <v>192</v>
      </c>
      <c r="B33" s="18">
        <v>1794</v>
      </c>
      <c r="C33" s="18">
        <v>1676</v>
      </c>
      <c r="D33" s="18" t="s">
        <v>124</v>
      </c>
      <c r="E33" s="18">
        <v>1461</v>
      </c>
      <c r="F33" s="18">
        <v>427</v>
      </c>
      <c r="G33" s="18">
        <v>584</v>
      </c>
      <c r="H33" s="18">
        <v>183</v>
      </c>
      <c r="I33" s="18">
        <v>522</v>
      </c>
      <c r="J33" s="11"/>
      <c r="K33" s="17" t="s">
        <v>192</v>
      </c>
      <c r="L33" s="21">
        <v>9.6</v>
      </c>
      <c r="M33" s="21">
        <v>8.9</v>
      </c>
      <c r="N33" s="21" t="s">
        <v>124</v>
      </c>
      <c r="O33" s="21">
        <v>7.9</v>
      </c>
      <c r="P33" s="21">
        <v>2.2000000000000002</v>
      </c>
      <c r="Q33" s="21">
        <v>3</v>
      </c>
      <c r="R33" s="21">
        <v>0.9</v>
      </c>
      <c r="S33" s="21">
        <v>2.4952198852772467</v>
      </c>
      <c r="T33" s="21"/>
      <c r="V33" s="223"/>
    </row>
    <row r="34" spans="1:22" x14ac:dyDescent="0.3">
      <c r="A34" s="17" t="s">
        <v>193</v>
      </c>
      <c r="B34" s="18">
        <v>1004</v>
      </c>
      <c r="C34" s="18">
        <v>1044</v>
      </c>
      <c r="D34" s="18" t="s">
        <v>124</v>
      </c>
      <c r="E34" s="18">
        <v>933</v>
      </c>
      <c r="F34" s="18">
        <v>219</v>
      </c>
      <c r="G34" s="18">
        <v>774</v>
      </c>
      <c r="H34" s="18">
        <v>381</v>
      </c>
      <c r="I34" s="18">
        <v>645</v>
      </c>
      <c r="J34" s="11"/>
      <c r="K34" s="17" t="s">
        <v>193</v>
      </c>
      <c r="L34" s="21">
        <v>6.8</v>
      </c>
      <c r="M34" s="21">
        <v>7.1</v>
      </c>
      <c r="N34" s="21" t="s">
        <v>124</v>
      </c>
      <c r="O34" s="21">
        <v>6.1</v>
      </c>
      <c r="P34" s="21">
        <v>1.4</v>
      </c>
      <c r="Q34" s="21">
        <v>4.7</v>
      </c>
      <c r="R34" s="21">
        <v>2.2000000000000002</v>
      </c>
      <c r="S34" s="21">
        <v>3.775241439859526</v>
      </c>
      <c r="T34" s="21"/>
      <c r="V34" s="223"/>
    </row>
    <row r="35" spans="1:22" ht="14.5" thickBot="1" x14ac:dyDescent="0.35">
      <c r="A35" s="17" t="s">
        <v>194</v>
      </c>
      <c r="B35" s="18">
        <v>281</v>
      </c>
      <c r="C35" s="18">
        <v>318</v>
      </c>
      <c r="D35" s="18" t="s">
        <v>124</v>
      </c>
      <c r="E35" s="18">
        <v>158</v>
      </c>
      <c r="F35" s="18">
        <v>9</v>
      </c>
      <c r="G35" s="18">
        <v>105</v>
      </c>
      <c r="H35" s="18">
        <v>7</v>
      </c>
      <c r="I35" s="18">
        <v>66</v>
      </c>
      <c r="J35" s="11"/>
      <c r="K35" s="17" t="s">
        <v>194</v>
      </c>
      <c r="L35" s="21">
        <v>12.4</v>
      </c>
      <c r="M35" s="21">
        <v>13.8</v>
      </c>
      <c r="N35" s="21" t="s">
        <v>124</v>
      </c>
      <c r="O35" s="21">
        <v>6.5</v>
      </c>
      <c r="P35" s="21">
        <v>0.3</v>
      </c>
      <c r="Q35" s="21">
        <v>3.7</v>
      </c>
      <c r="R35" s="21">
        <v>0.2</v>
      </c>
      <c r="S35" s="21">
        <v>2.0702634880803013</v>
      </c>
      <c r="T35" s="21"/>
      <c r="V35" s="223"/>
    </row>
    <row r="36" spans="1:22" x14ac:dyDescent="0.3">
      <c r="A36" s="91" t="s">
        <v>386</v>
      </c>
      <c r="B36" s="169"/>
      <c r="C36" s="169"/>
      <c r="D36" s="169"/>
      <c r="E36" s="169"/>
      <c r="F36" s="169"/>
      <c r="G36" s="169"/>
      <c r="H36" s="169"/>
      <c r="I36" s="169"/>
      <c r="J36" s="2"/>
      <c r="K36" s="91" t="s">
        <v>386</v>
      </c>
      <c r="L36" s="91"/>
      <c r="M36" s="91"/>
      <c r="N36" s="91"/>
      <c r="O36" s="91"/>
      <c r="P36" s="91"/>
      <c r="Q36" s="91"/>
      <c r="R36" s="91"/>
      <c r="S36" s="91"/>
      <c r="T36" s="191"/>
      <c r="V36" s="2"/>
    </row>
    <row r="37" spans="1:22" s="8" customFormat="1" x14ac:dyDescent="0.35">
      <c r="A37" s="8" t="s">
        <v>385</v>
      </c>
      <c r="J37" s="189"/>
      <c r="K37" s="8" t="s">
        <v>385</v>
      </c>
      <c r="T37" s="189"/>
      <c r="U37" s="26"/>
    </row>
    <row r="39" spans="1:22" x14ac:dyDescent="0.3">
      <c r="D39" s="221"/>
      <c r="E39" s="217"/>
      <c r="N39" s="221"/>
      <c r="O39" s="217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E6DD3696-6111-4546-B02C-D9ED46EB80A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7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BFF4-3A1E-4FB4-810A-EECEA5879642}">
  <sheetPr>
    <tabColor theme="0" tint="-0.14999847407452621"/>
  </sheetPr>
  <dimension ref="A1:U39"/>
  <sheetViews>
    <sheetView showGridLines="0" topLeftCell="L1" zoomScale="90" zoomScaleNormal="90" zoomScaleSheetLayoutView="90" workbookViewId="0">
      <selection activeCell="AB3" sqref="AB3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54" customWidth="1"/>
    <col min="21" max="21" width="13.453125" style="26" customWidth="1"/>
    <col min="22" max="57" width="10.7265625" style="2" customWidth="1"/>
    <col min="58" max="16384" width="23.453125" style="2"/>
  </cols>
  <sheetData>
    <row r="1" spans="1:21" ht="15.75" customHeight="1" x14ac:dyDescent="0.3">
      <c r="A1" s="337" t="s">
        <v>198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199</v>
      </c>
      <c r="L1" s="337"/>
      <c r="M1" s="337"/>
      <c r="N1" s="337"/>
      <c r="O1" s="337"/>
      <c r="P1" s="337"/>
      <c r="Q1" s="337"/>
      <c r="R1" s="337"/>
      <c r="S1" s="337"/>
      <c r="T1" s="38"/>
      <c r="U1" s="29"/>
    </row>
    <row r="2" spans="1:21" ht="15.75" customHeight="1" x14ac:dyDescent="0.3">
      <c r="A2" s="337" t="s">
        <v>138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200</v>
      </c>
      <c r="L2" s="337"/>
      <c r="M2" s="337"/>
      <c r="N2" s="337"/>
      <c r="O2" s="337"/>
      <c r="P2" s="337"/>
      <c r="Q2" s="337"/>
      <c r="R2" s="337"/>
      <c r="S2" s="337"/>
      <c r="T2" s="38"/>
      <c r="U2" s="272" t="s">
        <v>375</v>
      </c>
    </row>
    <row r="3" spans="1:21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38"/>
      <c r="U3" s="29"/>
    </row>
    <row r="4" spans="1:21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38"/>
    </row>
    <row r="5" spans="1:21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38"/>
    </row>
    <row r="6" spans="1:21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1" s="3" customFormat="1" x14ac:dyDescent="0.35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7"/>
      <c r="M7" s="217"/>
      <c r="N7" s="217"/>
      <c r="O7" s="217"/>
      <c r="P7" s="217"/>
      <c r="Q7" s="217"/>
      <c r="R7" s="217"/>
      <c r="S7" s="217"/>
      <c r="T7" s="224"/>
      <c r="U7" s="26"/>
    </row>
    <row r="8" spans="1:21" x14ac:dyDescent="0.3">
      <c r="A8" s="161" t="s">
        <v>130</v>
      </c>
      <c r="B8" s="16">
        <f>SUM(B9:B35)</f>
        <v>31448</v>
      </c>
      <c r="C8" s="16">
        <f t="shared" ref="C8:I8" si="0">SUM(C9:C35)</f>
        <v>29565</v>
      </c>
      <c r="D8" s="16">
        <v>22865</v>
      </c>
      <c r="E8" s="16">
        <f t="shared" si="0"/>
        <v>20440</v>
      </c>
      <c r="F8" s="16">
        <f t="shared" si="0"/>
        <v>3950</v>
      </c>
      <c r="G8" s="16">
        <f t="shared" si="0"/>
        <v>12252</v>
      </c>
      <c r="H8" s="16">
        <f t="shared" si="0"/>
        <v>3221</v>
      </c>
      <c r="I8" s="16">
        <f t="shared" si="0"/>
        <v>12396</v>
      </c>
      <c r="J8" s="11"/>
      <c r="K8" s="161" t="s">
        <v>130</v>
      </c>
      <c r="L8" s="20">
        <v>9.7267972521983346</v>
      </c>
      <c r="M8" s="20">
        <v>9.19278258517277</v>
      </c>
      <c r="N8" s="20">
        <v>7.1656001052981253</v>
      </c>
      <c r="O8" s="20">
        <v>6.417199601907579</v>
      </c>
      <c r="P8" s="20">
        <v>1.1755147713102971</v>
      </c>
      <c r="Q8" s="20">
        <v>3.6122625877857648</v>
      </c>
      <c r="R8" s="20">
        <v>0.90903959585696947</v>
      </c>
      <c r="S8" s="20">
        <v>3.4911425916016556</v>
      </c>
      <c r="T8" s="20"/>
    </row>
    <row r="9" spans="1:21" x14ac:dyDescent="0.3">
      <c r="A9" s="17" t="s">
        <v>168</v>
      </c>
      <c r="B9" s="18">
        <v>2402</v>
      </c>
      <c r="C9" s="18">
        <v>2238</v>
      </c>
      <c r="D9" s="18" t="s">
        <v>124</v>
      </c>
      <c r="E9" s="18">
        <v>1510</v>
      </c>
      <c r="F9" s="18">
        <v>512</v>
      </c>
      <c r="G9" s="18">
        <v>986</v>
      </c>
      <c r="H9" s="18">
        <v>183</v>
      </c>
      <c r="I9" s="18">
        <v>1378</v>
      </c>
      <c r="J9" s="11"/>
      <c r="K9" s="17" t="s">
        <v>168</v>
      </c>
      <c r="L9" s="21">
        <v>10.966534264712596</v>
      </c>
      <c r="M9" s="21">
        <v>10.36494998147462</v>
      </c>
      <c r="N9" s="18" t="s">
        <v>124</v>
      </c>
      <c r="O9" s="21">
        <v>7.4406228441904005</v>
      </c>
      <c r="P9" s="21">
        <v>2.3665357060318928</v>
      </c>
      <c r="Q9" s="21">
        <v>4.5930963804909863</v>
      </c>
      <c r="R9" s="21">
        <v>0.82715602965105772</v>
      </c>
      <c r="S9" s="21">
        <v>6.3283582089552244</v>
      </c>
      <c r="T9" s="21"/>
    </row>
    <row r="10" spans="1:21" x14ac:dyDescent="0.3">
      <c r="A10" s="17" t="s">
        <v>169</v>
      </c>
      <c r="B10" s="18">
        <v>2275</v>
      </c>
      <c r="C10" s="18">
        <v>2189</v>
      </c>
      <c r="D10" s="18" t="s">
        <v>124</v>
      </c>
      <c r="E10" s="18">
        <v>1556</v>
      </c>
      <c r="F10" s="18">
        <v>269</v>
      </c>
      <c r="G10" s="18">
        <v>695</v>
      </c>
      <c r="H10" s="18">
        <v>264</v>
      </c>
      <c r="I10" s="18">
        <v>960</v>
      </c>
      <c r="J10" s="11"/>
      <c r="K10" s="17" t="s">
        <v>169</v>
      </c>
      <c r="L10" s="21">
        <v>9.544386642054036</v>
      </c>
      <c r="M10" s="21">
        <v>9.3042036808772899</v>
      </c>
      <c r="N10" s="18" t="s">
        <v>124</v>
      </c>
      <c r="O10" s="21">
        <v>6.9657086578923808</v>
      </c>
      <c r="P10" s="21">
        <v>1.1840831059072101</v>
      </c>
      <c r="Q10" s="21">
        <v>3.0688391398419217</v>
      </c>
      <c r="R10" s="21">
        <v>1.1421155094094744</v>
      </c>
      <c r="S10" s="21">
        <v>4.1872028612552885</v>
      </c>
      <c r="T10" s="21"/>
    </row>
    <row r="11" spans="1:21" x14ac:dyDescent="0.3">
      <c r="A11" s="17" t="s">
        <v>170</v>
      </c>
      <c r="B11" s="18">
        <v>1726</v>
      </c>
      <c r="C11" s="18">
        <v>1677</v>
      </c>
      <c r="D11" s="18" t="s">
        <v>124</v>
      </c>
      <c r="E11" s="18">
        <v>1141</v>
      </c>
      <c r="F11" s="18">
        <v>221</v>
      </c>
      <c r="G11" s="18">
        <v>1172</v>
      </c>
      <c r="H11" s="18">
        <v>262</v>
      </c>
      <c r="I11" s="18">
        <v>1421</v>
      </c>
      <c r="J11" s="11"/>
      <c r="K11" s="17" t="s">
        <v>170</v>
      </c>
      <c r="L11" s="21">
        <v>9.6359982134881648</v>
      </c>
      <c r="M11" s="21">
        <v>9.4409728086471887</v>
      </c>
      <c r="N11" s="18" t="s">
        <v>124</v>
      </c>
      <c r="O11" s="21">
        <v>6.4220183486238538</v>
      </c>
      <c r="P11" s="21">
        <v>1.1951113995241185</v>
      </c>
      <c r="Q11" s="21">
        <v>6.1609630447353201</v>
      </c>
      <c r="R11" s="21">
        <v>1.3525372980228176</v>
      </c>
      <c r="S11" s="21">
        <v>7.4149446879565861</v>
      </c>
      <c r="T11" s="21"/>
    </row>
    <row r="12" spans="1:21" x14ac:dyDescent="0.3">
      <c r="A12" s="17" t="s">
        <v>171</v>
      </c>
      <c r="B12" s="18">
        <v>2590</v>
      </c>
      <c r="C12" s="18">
        <v>2939</v>
      </c>
      <c r="D12" s="18" t="s">
        <v>124</v>
      </c>
      <c r="E12" s="18">
        <v>2066</v>
      </c>
      <c r="F12" s="18">
        <v>281</v>
      </c>
      <c r="G12" s="18">
        <v>1283</v>
      </c>
      <c r="H12" s="18">
        <v>342</v>
      </c>
      <c r="I12" s="18">
        <v>1042</v>
      </c>
      <c r="J12" s="11"/>
      <c r="K12" s="17" t="s">
        <v>171</v>
      </c>
      <c r="L12" s="21">
        <v>11.41119971802441</v>
      </c>
      <c r="M12" s="21">
        <v>13.151653465789593</v>
      </c>
      <c r="N12" s="18" t="s">
        <v>124</v>
      </c>
      <c r="O12" s="21">
        <v>9.402020569764268</v>
      </c>
      <c r="P12" s="21">
        <v>1.2228024369016537</v>
      </c>
      <c r="Q12" s="21">
        <v>5.5845738661095146</v>
      </c>
      <c r="R12" s="21">
        <v>1.4458442546715145</v>
      </c>
      <c r="S12" s="21">
        <v>4.425944017329992</v>
      </c>
      <c r="T12" s="21"/>
    </row>
    <row r="13" spans="1:21" x14ac:dyDescent="0.3">
      <c r="A13" s="17" t="s">
        <v>172</v>
      </c>
      <c r="B13" s="18">
        <v>386</v>
      </c>
      <c r="C13" s="18">
        <v>409</v>
      </c>
      <c r="D13" s="18" t="s">
        <v>124</v>
      </c>
      <c r="E13" s="18">
        <v>200</v>
      </c>
      <c r="F13" s="18">
        <v>11</v>
      </c>
      <c r="G13" s="18">
        <v>84</v>
      </c>
      <c r="H13" s="18">
        <v>15</v>
      </c>
      <c r="I13" s="18">
        <v>126</v>
      </c>
      <c r="J13" s="11"/>
      <c r="K13" s="17" t="s">
        <v>172</v>
      </c>
      <c r="L13" s="21">
        <v>6.9990933816863095</v>
      </c>
      <c r="M13" s="21">
        <v>7.5419509496588599</v>
      </c>
      <c r="N13" s="18" t="s">
        <v>124</v>
      </c>
      <c r="O13" s="21">
        <v>3.8610038610038608</v>
      </c>
      <c r="P13" s="21">
        <v>0.2061855670103093</v>
      </c>
      <c r="Q13" s="21">
        <v>1.5733283386401948</v>
      </c>
      <c r="R13" s="21">
        <v>0.27124773960216997</v>
      </c>
      <c r="S13" s="21">
        <v>2.2723174030658249</v>
      </c>
      <c r="T13" s="21"/>
    </row>
    <row r="14" spans="1:21" x14ac:dyDescent="0.3">
      <c r="A14" s="17" t="s">
        <v>173</v>
      </c>
      <c r="B14" s="18">
        <v>1230</v>
      </c>
      <c r="C14" s="18">
        <v>1219</v>
      </c>
      <c r="D14" s="18" t="s">
        <v>124</v>
      </c>
      <c r="E14" s="18">
        <v>660</v>
      </c>
      <c r="F14" s="18">
        <v>95</v>
      </c>
      <c r="G14" s="18">
        <v>294</v>
      </c>
      <c r="H14" s="18">
        <v>50</v>
      </c>
      <c r="I14" s="18">
        <v>115</v>
      </c>
      <c r="J14" s="11"/>
      <c r="K14" s="17" t="s">
        <v>173</v>
      </c>
      <c r="L14" s="21">
        <v>10.220191109264645</v>
      </c>
      <c r="M14" s="21">
        <v>10.636070150946688</v>
      </c>
      <c r="N14" s="18" t="s">
        <v>124</v>
      </c>
      <c r="O14" s="21">
        <v>6.0345615799579404</v>
      </c>
      <c r="P14" s="21">
        <v>0.83818598905946706</v>
      </c>
      <c r="Q14" s="21">
        <v>2.599239678189373</v>
      </c>
      <c r="R14" s="21">
        <v>0.43003354261632409</v>
      </c>
      <c r="S14" s="21">
        <v>0.99921800330176391</v>
      </c>
      <c r="T14" s="21"/>
    </row>
    <row r="15" spans="1:21" x14ac:dyDescent="0.3">
      <c r="A15" s="17" t="s">
        <v>174</v>
      </c>
      <c r="B15" s="18">
        <v>158</v>
      </c>
      <c r="C15" s="18">
        <v>194</v>
      </c>
      <c r="D15" s="18" t="s">
        <v>124</v>
      </c>
      <c r="E15" s="18">
        <v>190</v>
      </c>
      <c r="F15" s="18">
        <v>24</v>
      </c>
      <c r="G15" s="18">
        <v>38</v>
      </c>
      <c r="H15" s="18">
        <v>9</v>
      </c>
      <c r="I15" s="18">
        <v>59</v>
      </c>
      <c r="J15" s="11"/>
      <c r="K15" s="17" t="s">
        <v>174</v>
      </c>
      <c r="L15" s="21">
        <v>5.2335210334547861</v>
      </c>
      <c r="M15" s="21">
        <v>6.8046299544019639</v>
      </c>
      <c r="N15" s="18" t="s">
        <v>124</v>
      </c>
      <c r="O15" s="21">
        <v>7.2796934865900385</v>
      </c>
      <c r="P15" s="21">
        <v>0.90361445783132521</v>
      </c>
      <c r="Q15" s="21">
        <v>1.4179104477611941</v>
      </c>
      <c r="R15" s="21">
        <v>0.32667876588021777</v>
      </c>
      <c r="S15" s="21">
        <v>2.112423916935195</v>
      </c>
      <c r="T15" s="21"/>
    </row>
    <row r="16" spans="1:21" x14ac:dyDescent="0.3">
      <c r="A16" s="17" t="s">
        <v>175</v>
      </c>
      <c r="B16" s="18">
        <v>2596</v>
      </c>
      <c r="C16" s="18">
        <v>2499</v>
      </c>
      <c r="D16" s="18" t="s">
        <v>124</v>
      </c>
      <c r="E16" s="18">
        <v>1836</v>
      </c>
      <c r="F16" s="18">
        <v>513</v>
      </c>
      <c r="G16" s="18">
        <v>1114</v>
      </c>
      <c r="H16" s="18">
        <v>326</v>
      </c>
      <c r="I16" s="18">
        <v>1810</v>
      </c>
      <c r="J16" s="11"/>
      <c r="K16" s="17" t="s">
        <v>175</v>
      </c>
      <c r="L16" s="21">
        <v>8.948638400551534</v>
      </c>
      <c r="M16" s="21">
        <v>8.6831132731063239</v>
      </c>
      <c r="N16" s="18" t="s">
        <v>124</v>
      </c>
      <c r="O16" s="21">
        <v>6.3375906109768732</v>
      </c>
      <c r="P16" s="21">
        <v>1.6431774503523382</v>
      </c>
      <c r="Q16" s="21">
        <v>3.531910846200184</v>
      </c>
      <c r="R16" s="21">
        <v>0.98166159775964346</v>
      </c>
      <c r="S16" s="21">
        <v>5.4463936448710619</v>
      </c>
      <c r="T16" s="21"/>
    </row>
    <row r="17" spans="1:20" x14ac:dyDescent="0.3">
      <c r="A17" s="17" t="s">
        <v>176</v>
      </c>
      <c r="B17" s="18">
        <v>1059</v>
      </c>
      <c r="C17" s="18">
        <v>969</v>
      </c>
      <c r="D17" s="18" t="s">
        <v>124</v>
      </c>
      <c r="E17" s="18">
        <v>731</v>
      </c>
      <c r="F17" s="18">
        <v>45</v>
      </c>
      <c r="G17" s="18">
        <v>324</v>
      </c>
      <c r="H17" s="18">
        <v>88</v>
      </c>
      <c r="I17" s="18">
        <v>429</v>
      </c>
      <c r="J17" s="11"/>
      <c r="K17" s="17" t="s">
        <v>176</v>
      </c>
      <c r="L17" s="21">
        <v>7.7321845794392523</v>
      </c>
      <c r="M17" s="21">
        <v>7.2502805836139173</v>
      </c>
      <c r="N17" s="18" t="s">
        <v>124</v>
      </c>
      <c r="O17" s="21">
        <v>5.5128205128205128</v>
      </c>
      <c r="P17" s="21">
        <v>0.32204966721534384</v>
      </c>
      <c r="Q17" s="21">
        <v>2.3327813377492981</v>
      </c>
      <c r="R17" s="21">
        <v>0.60941828254847652</v>
      </c>
      <c r="S17" s="21">
        <v>2.9571930792031433</v>
      </c>
      <c r="T17" s="21"/>
    </row>
    <row r="18" spans="1:20" x14ac:dyDescent="0.3">
      <c r="A18" s="17" t="s">
        <v>177</v>
      </c>
      <c r="B18" s="18">
        <v>1990</v>
      </c>
      <c r="C18" s="18">
        <v>1296</v>
      </c>
      <c r="D18" s="18" t="s">
        <v>124</v>
      </c>
      <c r="E18" s="18">
        <v>870</v>
      </c>
      <c r="F18" s="18">
        <v>188</v>
      </c>
      <c r="G18" s="18">
        <v>681</v>
      </c>
      <c r="H18" s="18">
        <v>155</v>
      </c>
      <c r="I18" s="18">
        <v>507</v>
      </c>
      <c r="J18" s="11"/>
      <c r="K18" s="17" t="s">
        <v>177</v>
      </c>
      <c r="L18" s="21">
        <v>11.860770056025748</v>
      </c>
      <c r="M18" s="21">
        <v>7.6863768459759205</v>
      </c>
      <c r="N18" s="18" t="s">
        <v>124</v>
      </c>
      <c r="O18" s="21">
        <v>5.0420168067226889</v>
      </c>
      <c r="P18" s="21">
        <v>1.035299300622281</v>
      </c>
      <c r="Q18" s="21">
        <v>3.6800864631180765</v>
      </c>
      <c r="R18" s="21">
        <v>0.7956470407063293</v>
      </c>
      <c r="S18" s="21">
        <v>2.5410986367281474</v>
      </c>
      <c r="T18" s="21"/>
    </row>
    <row r="19" spans="1:20" x14ac:dyDescent="0.3">
      <c r="A19" s="17" t="s">
        <v>178</v>
      </c>
      <c r="B19" s="18">
        <v>632</v>
      </c>
      <c r="C19" s="18">
        <v>554</v>
      </c>
      <c r="D19" s="18" t="s">
        <v>124</v>
      </c>
      <c r="E19" s="18">
        <v>372</v>
      </c>
      <c r="F19" s="18">
        <v>49</v>
      </c>
      <c r="G19" s="18">
        <v>177</v>
      </c>
      <c r="H19" s="18">
        <v>20</v>
      </c>
      <c r="I19" s="18">
        <v>244</v>
      </c>
      <c r="J19" s="11"/>
      <c r="K19" s="17" t="s">
        <v>178</v>
      </c>
      <c r="L19" s="21">
        <v>12.10959954014179</v>
      </c>
      <c r="M19" s="21">
        <v>10.598813851157452</v>
      </c>
      <c r="N19" s="18" t="s">
        <v>124</v>
      </c>
      <c r="O19" s="21">
        <v>7.3765615704937533</v>
      </c>
      <c r="P19" s="21">
        <v>0.88816385716875101</v>
      </c>
      <c r="Q19" s="21">
        <v>3.2614704256495299</v>
      </c>
      <c r="R19" s="21">
        <v>0.33523298692591352</v>
      </c>
      <c r="S19" s="21">
        <v>4.0157998683344305</v>
      </c>
      <c r="T19" s="21"/>
    </row>
    <row r="20" spans="1:20" x14ac:dyDescent="0.3">
      <c r="A20" s="17" t="s">
        <v>179</v>
      </c>
      <c r="B20" s="18">
        <v>3668</v>
      </c>
      <c r="C20" s="18">
        <v>3166</v>
      </c>
      <c r="D20" s="18" t="s">
        <v>124</v>
      </c>
      <c r="E20" s="18">
        <v>2547</v>
      </c>
      <c r="F20" s="18">
        <v>480</v>
      </c>
      <c r="G20" s="18">
        <v>1495</v>
      </c>
      <c r="H20" s="18">
        <v>323</v>
      </c>
      <c r="I20" s="18">
        <v>1171</v>
      </c>
      <c r="J20" s="11"/>
      <c r="K20" s="17" t="s">
        <v>179</v>
      </c>
      <c r="L20" s="21">
        <v>13.814401928291653</v>
      </c>
      <c r="M20" s="21">
        <v>11.902703109139441</v>
      </c>
      <c r="N20" s="18" t="s">
        <v>124</v>
      </c>
      <c r="O20" s="21">
        <v>9.4817958454322095</v>
      </c>
      <c r="P20" s="21">
        <v>1.7087931648273407</v>
      </c>
      <c r="Q20" s="21">
        <v>5.2344105598543464</v>
      </c>
      <c r="R20" s="21">
        <v>1.0996867765218574</v>
      </c>
      <c r="S20" s="21">
        <v>4.0149489131180136</v>
      </c>
      <c r="T20" s="21"/>
    </row>
    <row r="21" spans="1:20" x14ac:dyDescent="0.3">
      <c r="A21" s="17" t="s">
        <v>180</v>
      </c>
      <c r="B21" s="18">
        <v>566</v>
      </c>
      <c r="C21" s="18">
        <v>625</v>
      </c>
      <c r="D21" s="18" t="s">
        <v>124</v>
      </c>
      <c r="E21" s="18">
        <v>237</v>
      </c>
      <c r="F21" s="18">
        <v>99</v>
      </c>
      <c r="G21" s="18">
        <v>190</v>
      </c>
      <c r="H21" s="18">
        <v>37</v>
      </c>
      <c r="I21" s="18">
        <v>121</v>
      </c>
      <c r="J21" s="11"/>
      <c r="K21" s="17" t="s">
        <v>180</v>
      </c>
      <c r="L21" s="21">
        <v>9.0012722646310444</v>
      </c>
      <c r="M21" s="21">
        <v>9.9522292993630579</v>
      </c>
      <c r="N21" s="18" t="s">
        <v>124</v>
      </c>
      <c r="O21" s="21">
        <v>3.8411669367909242</v>
      </c>
      <c r="P21" s="21">
        <v>1.5002273071677528</v>
      </c>
      <c r="Q21" s="21">
        <v>2.8494301139772045</v>
      </c>
      <c r="R21" s="21">
        <v>0.51331853496115432</v>
      </c>
      <c r="S21" s="21">
        <v>1.6614032678841137</v>
      </c>
      <c r="T21" s="21"/>
    </row>
    <row r="22" spans="1:20" x14ac:dyDescent="0.3">
      <c r="A22" s="17" t="s">
        <v>181</v>
      </c>
      <c r="B22" s="18">
        <v>2686</v>
      </c>
      <c r="C22" s="18">
        <v>2017</v>
      </c>
      <c r="D22" s="18" t="s">
        <v>124</v>
      </c>
      <c r="E22" s="18">
        <v>1523</v>
      </c>
      <c r="F22" s="18">
        <v>444</v>
      </c>
      <c r="G22" s="18">
        <v>714</v>
      </c>
      <c r="H22" s="18">
        <v>198</v>
      </c>
      <c r="I22" s="18">
        <v>702</v>
      </c>
      <c r="J22" s="11"/>
      <c r="K22" s="17" t="s">
        <v>181</v>
      </c>
      <c r="L22" s="21">
        <v>9.7954122752634856</v>
      </c>
      <c r="M22" s="21">
        <v>7.2195575918104371</v>
      </c>
      <c r="N22" s="18" t="s">
        <v>124</v>
      </c>
      <c r="O22" s="21">
        <v>5.5359674312093343</v>
      </c>
      <c r="P22" s="21">
        <v>1.5331491712707181</v>
      </c>
      <c r="Q22" s="21">
        <v>2.41689797576332</v>
      </c>
      <c r="R22" s="21">
        <v>0.66249539933750456</v>
      </c>
      <c r="S22" s="21">
        <v>2.3486115757778521</v>
      </c>
      <c r="T22" s="21"/>
    </row>
    <row r="23" spans="1:20" x14ac:dyDescent="0.3">
      <c r="A23" s="17" t="s">
        <v>182</v>
      </c>
      <c r="B23" s="18">
        <v>421</v>
      </c>
      <c r="C23" s="18">
        <v>458</v>
      </c>
      <c r="D23" s="18" t="s">
        <v>124</v>
      </c>
      <c r="E23" s="18">
        <v>462</v>
      </c>
      <c r="F23" s="18">
        <v>23</v>
      </c>
      <c r="G23" s="18">
        <v>217</v>
      </c>
      <c r="H23" s="18">
        <v>68</v>
      </c>
      <c r="I23" s="18">
        <v>248</v>
      </c>
      <c r="J23" s="11"/>
      <c r="K23" s="17" t="s">
        <v>182</v>
      </c>
      <c r="L23" s="21">
        <v>9.7183748845798714</v>
      </c>
      <c r="M23" s="21">
        <v>10.447080291970803</v>
      </c>
      <c r="N23" s="18" t="s">
        <v>124</v>
      </c>
      <c r="O23" s="21">
        <v>10.160545414559049</v>
      </c>
      <c r="P23" s="21">
        <v>0.47678275290215588</v>
      </c>
      <c r="Q23" s="21">
        <v>4.3776477708291308</v>
      </c>
      <c r="R23" s="21">
        <v>1.281085154483798</v>
      </c>
      <c r="S23" s="21">
        <v>4.6969696969696964</v>
      </c>
      <c r="T23" s="21"/>
    </row>
    <row r="24" spans="1:20" x14ac:dyDescent="0.3">
      <c r="A24" s="17" t="s">
        <v>183</v>
      </c>
      <c r="B24" s="18">
        <v>634</v>
      </c>
      <c r="C24" s="18">
        <v>636</v>
      </c>
      <c r="D24" s="18" t="s">
        <v>124</v>
      </c>
      <c r="E24" s="18">
        <v>531</v>
      </c>
      <c r="F24" s="18">
        <v>44</v>
      </c>
      <c r="G24" s="18">
        <v>249</v>
      </c>
      <c r="H24" s="18">
        <v>93</v>
      </c>
      <c r="I24" s="18">
        <v>226</v>
      </c>
      <c r="J24" s="11"/>
      <c r="K24" s="17" t="s">
        <v>183</v>
      </c>
      <c r="L24" s="21">
        <v>7.5873623743417902</v>
      </c>
      <c r="M24" s="21">
        <v>7.4117235753408703</v>
      </c>
      <c r="N24" s="18" t="s">
        <v>124</v>
      </c>
      <c r="O24" s="21">
        <v>6.0762100926879503</v>
      </c>
      <c r="P24" s="21">
        <v>0.47511067919231187</v>
      </c>
      <c r="Q24" s="21">
        <v>2.6670951156812341</v>
      </c>
      <c r="R24" s="21">
        <v>0.9149040826364977</v>
      </c>
      <c r="S24" s="21">
        <v>2.2209119496855343</v>
      </c>
      <c r="T24" s="21"/>
    </row>
    <row r="25" spans="1:20" x14ac:dyDescent="0.3">
      <c r="A25" s="17" t="s">
        <v>184</v>
      </c>
      <c r="B25" s="18">
        <v>419</v>
      </c>
      <c r="C25" s="18">
        <v>471</v>
      </c>
      <c r="D25" s="18" t="s">
        <v>124</v>
      </c>
      <c r="E25" s="18">
        <v>111</v>
      </c>
      <c r="F25" s="18">
        <v>27</v>
      </c>
      <c r="G25" s="18">
        <v>93</v>
      </c>
      <c r="H25" s="18">
        <v>60</v>
      </c>
      <c r="I25" s="18">
        <v>58</v>
      </c>
      <c r="J25" s="11"/>
      <c r="K25" s="17" t="s">
        <v>184</v>
      </c>
      <c r="L25" s="21">
        <v>7.5837104072398187</v>
      </c>
      <c r="M25" s="21">
        <v>8.3897399358745997</v>
      </c>
      <c r="N25" s="18" t="s">
        <v>124</v>
      </c>
      <c r="O25" s="21">
        <v>2.0655005582433943</v>
      </c>
      <c r="P25" s="21">
        <v>0.48283261802575111</v>
      </c>
      <c r="Q25" s="21">
        <v>1.6489361702127658</v>
      </c>
      <c r="R25" s="21">
        <v>1.0109519797809603</v>
      </c>
      <c r="S25" s="21">
        <v>0.95994703740483278</v>
      </c>
      <c r="T25" s="21"/>
    </row>
    <row r="26" spans="1:20" x14ac:dyDescent="0.3">
      <c r="A26" s="17" t="s">
        <v>185</v>
      </c>
      <c r="B26" s="18">
        <v>489</v>
      </c>
      <c r="C26" s="18">
        <v>497</v>
      </c>
      <c r="D26" s="18" t="s">
        <v>124</v>
      </c>
      <c r="E26" s="18">
        <v>78</v>
      </c>
      <c r="F26" s="18">
        <v>43</v>
      </c>
      <c r="G26" s="18">
        <v>119</v>
      </c>
      <c r="H26" s="18">
        <v>21</v>
      </c>
      <c r="I26" s="18">
        <v>125</v>
      </c>
      <c r="J26" s="11"/>
      <c r="K26" s="17" t="s">
        <v>185</v>
      </c>
      <c r="L26" s="21">
        <v>7.090039147455415</v>
      </c>
      <c r="M26" s="21">
        <v>7.1966406023747469</v>
      </c>
      <c r="N26" s="18" t="s">
        <v>124</v>
      </c>
      <c r="O26" s="21">
        <v>1.0998307952622675</v>
      </c>
      <c r="P26" s="21">
        <v>0.57325689908012256</v>
      </c>
      <c r="Q26" s="21">
        <v>1.4966670859011444</v>
      </c>
      <c r="R26" s="21">
        <v>0.25035765379113017</v>
      </c>
      <c r="S26" s="21">
        <v>1.4243391066545124</v>
      </c>
      <c r="T26" s="21"/>
    </row>
    <row r="27" spans="1:20" x14ac:dyDescent="0.3">
      <c r="A27" s="17" t="s">
        <v>186</v>
      </c>
      <c r="B27" s="18">
        <v>340</v>
      </c>
      <c r="C27" s="18">
        <v>337</v>
      </c>
      <c r="D27" s="18" t="s">
        <v>124</v>
      </c>
      <c r="E27" s="18">
        <v>162</v>
      </c>
      <c r="F27" s="18">
        <v>3</v>
      </c>
      <c r="G27" s="18">
        <v>134</v>
      </c>
      <c r="H27" s="18">
        <v>12</v>
      </c>
      <c r="I27" s="18">
        <v>65</v>
      </c>
      <c r="J27" s="11"/>
      <c r="K27" s="17" t="s">
        <v>186</v>
      </c>
      <c r="L27" s="21">
        <v>7.1896806935927255</v>
      </c>
      <c r="M27" s="21">
        <v>7.2100984167736417</v>
      </c>
      <c r="N27" s="18" t="s">
        <v>124</v>
      </c>
      <c r="O27" s="21">
        <v>3.524804177545692</v>
      </c>
      <c r="P27" s="21">
        <v>6.3025210084033612E-2</v>
      </c>
      <c r="Q27" s="21">
        <v>2.8240252897787146</v>
      </c>
      <c r="R27" s="21">
        <v>0.23885350318471338</v>
      </c>
      <c r="S27" s="21">
        <v>1.265329959120109</v>
      </c>
      <c r="T27" s="21"/>
    </row>
    <row r="28" spans="1:20" x14ac:dyDescent="0.3">
      <c r="A28" s="17" t="s">
        <v>187</v>
      </c>
      <c r="B28" s="18">
        <v>943</v>
      </c>
      <c r="C28" s="18">
        <v>1128</v>
      </c>
      <c r="D28" s="18" t="s">
        <v>124</v>
      </c>
      <c r="E28" s="18">
        <v>709</v>
      </c>
      <c r="F28" s="18">
        <v>90</v>
      </c>
      <c r="G28" s="18">
        <v>414</v>
      </c>
      <c r="H28" s="18">
        <v>76</v>
      </c>
      <c r="I28" s="18">
        <v>250</v>
      </c>
      <c r="J28" s="11"/>
      <c r="K28" s="17" t="s">
        <v>187</v>
      </c>
      <c r="L28" s="21">
        <v>9.2578048301590421</v>
      </c>
      <c r="M28" s="21">
        <v>11.442483262325014</v>
      </c>
      <c r="N28" s="18" t="s">
        <v>124</v>
      </c>
      <c r="O28" s="21">
        <v>7.1385420861860656</v>
      </c>
      <c r="P28" s="21">
        <v>0.83986562150055988</v>
      </c>
      <c r="Q28" s="21">
        <v>3.9383561643835616</v>
      </c>
      <c r="R28" s="21">
        <v>0.67417723764747628</v>
      </c>
      <c r="S28" s="21">
        <v>2.2451728783116303</v>
      </c>
      <c r="T28" s="21"/>
    </row>
    <row r="29" spans="1:20" x14ac:dyDescent="0.3">
      <c r="A29" s="17" t="s">
        <v>188</v>
      </c>
      <c r="B29" s="18">
        <v>677</v>
      </c>
      <c r="C29" s="18">
        <v>631</v>
      </c>
      <c r="D29" s="18" t="s">
        <v>124</v>
      </c>
      <c r="E29" s="18">
        <v>534</v>
      </c>
      <c r="F29" s="18">
        <v>59</v>
      </c>
      <c r="G29" s="18">
        <v>254</v>
      </c>
      <c r="H29" s="18">
        <v>61</v>
      </c>
      <c r="I29" s="18">
        <v>137</v>
      </c>
      <c r="J29" s="11"/>
      <c r="K29" s="17" t="s">
        <v>188</v>
      </c>
      <c r="L29" s="21">
        <v>7.0587008653946404</v>
      </c>
      <c r="M29" s="21">
        <v>6.5606155125805783</v>
      </c>
      <c r="N29" s="18" t="s">
        <v>124</v>
      </c>
      <c r="O29" s="21">
        <v>5.4673901914610425</v>
      </c>
      <c r="P29" s="21">
        <v>0.5755536045263876</v>
      </c>
      <c r="Q29" s="21">
        <v>2.4880007836222942</v>
      </c>
      <c r="R29" s="21">
        <v>0.56030127675208963</v>
      </c>
      <c r="S29" s="21">
        <v>1.2600018394187438</v>
      </c>
      <c r="T29" s="21"/>
    </row>
    <row r="30" spans="1:20" x14ac:dyDescent="0.3">
      <c r="A30" s="17" t="s">
        <v>189</v>
      </c>
      <c r="B30" s="18">
        <v>368</v>
      </c>
      <c r="C30" s="18">
        <v>348</v>
      </c>
      <c r="D30" s="18" t="s">
        <v>124</v>
      </c>
      <c r="E30" s="18">
        <v>331</v>
      </c>
      <c r="F30" s="18">
        <v>61</v>
      </c>
      <c r="G30" s="18">
        <v>283</v>
      </c>
      <c r="H30" s="18">
        <v>233</v>
      </c>
      <c r="I30" s="18">
        <v>125</v>
      </c>
      <c r="J30" s="11"/>
      <c r="K30" s="17" t="s">
        <v>189</v>
      </c>
      <c r="L30" s="21">
        <v>8.4734054800828922</v>
      </c>
      <c r="M30" s="21">
        <v>7.9072937968643497</v>
      </c>
      <c r="N30" s="18" t="s">
        <v>124</v>
      </c>
      <c r="O30" s="21">
        <v>7.0832441686282905</v>
      </c>
      <c r="P30" s="21">
        <v>1.1708253358925143</v>
      </c>
      <c r="Q30" s="21">
        <v>5.2281544430075746</v>
      </c>
      <c r="R30" s="21">
        <v>4.0151645700499738</v>
      </c>
      <c r="S30" s="21">
        <v>2.1287465940054493</v>
      </c>
      <c r="T30" s="21"/>
    </row>
    <row r="31" spans="1:20" x14ac:dyDescent="0.3">
      <c r="A31" s="17" t="s">
        <v>190</v>
      </c>
      <c r="B31" s="18">
        <v>618</v>
      </c>
      <c r="C31" s="18">
        <v>544</v>
      </c>
      <c r="D31" s="18" t="s">
        <v>124</v>
      </c>
      <c r="E31" s="18">
        <v>125</v>
      </c>
      <c r="F31" s="18">
        <v>52</v>
      </c>
      <c r="G31" s="18">
        <v>182</v>
      </c>
      <c r="H31" s="18">
        <v>47</v>
      </c>
      <c r="I31" s="18">
        <v>182</v>
      </c>
      <c r="J31" s="11"/>
      <c r="K31" s="17" t="s">
        <v>190</v>
      </c>
      <c r="L31" s="21">
        <v>10.423342890875359</v>
      </c>
      <c r="M31" s="21">
        <v>9.4806552805855695</v>
      </c>
      <c r="N31" s="18" t="s">
        <v>124</v>
      </c>
      <c r="O31" s="21">
        <v>2.2473930240920534</v>
      </c>
      <c r="P31" s="21">
        <v>0.89331729943308713</v>
      </c>
      <c r="Q31" s="21">
        <v>3.1768196893000527</v>
      </c>
      <c r="R31" s="21">
        <v>0.76125688370586331</v>
      </c>
      <c r="S31" s="21">
        <v>2.9511918274687856</v>
      </c>
      <c r="T31" s="21"/>
    </row>
    <row r="32" spans="1:20" x14ac:dyDescent="0.3">
      <c r="A32" s="17" t="s">
        <v>191</v>
      </c>
      <c r="B32" s="18">
        <v>175</v>
      </c>
      <c r="C32" s="18">
        <v>165</v>
      </c>
      <c r="D32" s="18" t="s">
        <v>124</v>
      </c>
      <c r="E32" s="18">
        <v>182</v>
      </c>
      <c r="F32" s="18">
        <v>18</v>
      </c>
      <c r="G32" s="18">
        <v>44</v>
      </c>
      <c r="H32" s="18">
        <v>11</v>
      </c>
      <c r="I32" s="18">
        <v>82</v>
      </c>
      <c r="J32" s="11"/>
      <c r="K32" s="17" t="s">
        <v>191</v>
      </c>
      <c r="L32" s="21">
        <v>9.1527196652719667</v>
      </c>
      <c r="M32" s="21">
        <v>8.9771490750816092</v>
      </c>
      <c r="N32" s="18" t="s">
        <v>124</v>
      </c>
      <c r="O32" s="21">
        <v>9.4154164511122609</v>
      </c>
      <c r="P32" s="21">
        <v>0.8434864104967198</v>
      </c>
      <c r="Q32" s="21">
        <v>1.9230769230769231</v>
      </c>
      <c r="R32" s="21">
        <v>0.44989775051124747</v>
      </c>
      <c r="S32" s="21">
        <v>3.2245379473063309</v>
      </c>
      <c r="T32" s="21"/>
    </row>
    <row r="33" spans="1:21" x14ac:dyDescent="0.3">
      <c r="A33" s="17" t="s">
        <v>192</v>
      </c>
      <c r="B33" s="18">
        <v>1330</v>
      </c>
      <c r="C33" s="18">
        <v>1198</v>
      </c>
      <c r="D33" s="18" t="s">
        <v>124</v>
      </c>
      <c r="E33" s="18">
        <v>934</v>
      </c>
      <c r="F33" s="18">
        <v>206</v>
      </c>
      <c r="G33" s="18">
        <v>384</v>
      </c>
      <c r="H33" s="18">
        <v>83</v>
      </c>
      <c r="I33" s="18">
        <v>321</v>
      </c>
      <c r="J33" s="11"/>
      <c r="K33" s="17" t="s">
        <v>192</v>
      </c>
      <c r="L33" s="21">
        <v>8.8477913783927615</v>
      </c>
      <c r="M33" s="21">
        <v>7.8624401128831138</v>
      </c>
      <c r="N33" s="18" t="s">
        <v>124</v>
      </c>
      <c r="O33" s="21">
        <v>6.2387282078685455</v>
      </c>
      <c r="P33" s="21">
        <v>1.2873390826146731</v>
      </c>
      <c r="Q33" s="21">
        <v>2.3940149625935163</v>
      </c>
      <c r="R33" s="21">
        <v>0.48427562868312041</v>
      </c>
      <c r="S33" s="21">
        <v>1.8301026225769668</v>
      </c>
      <c r="T33" s="21"/>
    </row>
    <row r="34" spans="1:21" x14ac:dyDescent="0.3">
      <c r="A34" s="17" t="s">
        <v>193</v>
      </c>
      <c r="B34" s="18">
        <v>814</v>
      </c>
      <c r="C34" s="18">
        <v>880</v>
      </c>
      <c r="D34" s="18" t="s">
        <v>124</v>
      </c>
      <c r="E34" s="18">
        <v>733</v>
      </c>
      <c r="F34" s="18">
        <v>88</v>
      </c>
      <c r="G34" s="18">
        <v>558</v>
      </c>
      <c r="H34" s="18">
        <v>178</v>
      </c>
      <c r="I34" s="18">
        <v>429</v>
      </c>
      <c r="J34" s="11"/>
      <c r="K34" s="17" t="s">
        <v>193</v>
      </c>
      <c r="L34" s="21">
        <v>6.4958901923230394</v>
      </c>
      <c r="M34" s="21">
        <v>6.9543227437964275</v>
      </c>
      <c r="N34" s="18" t="s">
        <v>124</v>
      </c>
      <c r="O34" s="21">
        <v>5.6615432146443192</v>
      </c>
      <c r="P34" s="21">
        <v>0.63427994810436783</v>
      </c>
      <c r="Q34" s="21">
        <v>3.9434628975265023</v>
      </c>
      <c r="R34" s="21">
        <v>1.1736005802070284</v>
      </c>
      <c r="S34" s="21">
        <v>2.8339278636543797</v>
      </c>
      <c r="T34" s="21"/>
    </row>
    <row r="35" spans="1:21" ht="14.5" thickBot="1" x14ac:dyDescent="0.35">
      <c r="A35" s="17" t="s">
        <v>194</v>
      </c>
      <c r="B35" s="18">
        <v>256</v>
      </c>
      <c r="C35" s="18">
        <v>281</v>
      </c>
      <c r="D35" s="18" t="s">
        <v>124</v>
      </c>
      <c r="E35" s="18">
        <v>109</v>
      </c>
      <c r="F35" s="18">
        <v>5</v>
      </c>
      <c r="G35" s="18">
        <v>74</v>
      </c>
      <c r="H35" s="18">
        <v>6</v>
      </c>
      <c r="I35" s="18">
        <v>63</v>
      </c>
      <c r="J35" s="11"/>
      <c r="K35" s="17" t="s">
        <v>194</v>
      </c>
      <c r="L35" s="21">
        <v>12.37312711454809</v>
      </c>
      <c r="M35" s="21">
        <v>13.419293218720153</v>
      </c>
      <c r="N35" s="18" t="s">
        <v>124</v>
      </c>
      <c r="O35" s="21">
        <v>4.9209932279909703</v>
      </c>
      <c r="P35" s="21">
        <v>0.20755500207555005</v>
      </c>
      <c r="Q35" s="21">
        <v>2.809415337889142</v>
      </c>
      <c r="R35" s="21">
        <v>0.20811654526534862</v>
      </c>
      <c r="S35" s="21">
        <v>2.0805812417437251</v>
      </c>
      <c r="T35" s="21"/>
    </row>
    <row r="36" spans="1:21" x14ac:dyDescent="0.3">
      <c r="A36" s="91" t="s">
        <v>386</v>
      </c>
      <c r="B36" s="169"/>
      <c r="C36" s="169"/>
      <c r="D36" s="169"/>
      <c r="E36" s="169"/>
      <c r="F36" s="169"/>
      <c r="G36" s="169"/>
      <c r="H36" s="169"/>
      <c r="I36" s="169"/>
      <c r="J36" s="2"/>
      <c r="K36" s="91" t="s">
        <v>386</v>
      </c>
      <c r="L36" s="91"/>
      <c r="M36" s="91"/>
      <c r="N36" s="91"/>
      <c r="O36" s="91"/>
      <c r="P36" s="91"/>
      <c r="Q36" s="91"/>
      <c r="R36" s="91"/>
      <c r="S36" s="91"/>
      <c r="T36" s="191"/>
    </row>
    <row r="37" spans="1:21" s="8" customFormat="1" x14ac:dyDescent="0.35">
      <c r="A37" s="8" t="s">
        <v>385</v>
      </c>
      <c r="J37" s="189"/>
      <c r="K37" s="8" t="s">
        <v>385</v>
      </c>
      <c r="T37" s="189"/>
      <c r="U37" s="26"/>
    </row>
    <row r="39" spans="1:21" x14ac:dyDescent="0.3">
      <c r="D39" s="221"/>
      <c r="E39" s="217"/>
      <c r="N39" s="221"/>
      <c r="O39" s="217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AE68AFA8-FE1C-423C-9FBE-EF885348DD8D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6F69-D458-4620-8D16-93EDABDF1ADA}">
  <sheetPr>
    <tabColor theme="0" tint="-0.14999847407452621"/>
  </sheetPr>
  <dimension ref="A1:Y39"/>
  <sheetViews>
    <sheetView showGridLines="0" topLeftCell="L1" zoomScale="90" zoomScaleNormal="90" zoomScaleSheetLayoutView="90" workbookViewId="0">
      <selection activeCell="AB2" sqref="AB2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220" customWidth="1"/>
    <col min="21" max="21" width="13.453125" style="26" customWidth="1"/>
    <col min="22" max="102" width="10.7265625" style="2" customWidth="1"/>
    <col min="103" max="16384" width="23.453125" style="2"/>
  </cols>
  <sheetData>
    <row r="1" spans="1:25" ht="15.75" customHeight="1" x14ac:dyDescent="0.3">
      <c r="A1" s="337" t="s">
        <v>201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202</v>
      </c>
      <c r="L1" s="337"/>
      <c r="M1" s="337"/>
      <c r="N1" s="337"/>
      <c r="O1" s="337"/>
      <c r="P1" s="337"/>
      <c r="Q1" s="337"/>
      <c r="R1" s="337"/>
      <c r="S1" s="337"/>
      <c r="T1" s="208"/>
      <c r="U1" s="29"/>
      <c r="V1" s="71"/>
      <c r="W1" s="71"/>
      <c r="X1" s="71"/>
      <c r="Y1" s="71"/>
    </row>
    <row r="2" spans="1:25" ht="15.75" customHeight="1" x14ac:dyDescent="0.3">
      <c r="A2" s="337" t="s">
        <v>140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203</v>
      </c>
      <c r="L2" s="337"/>
      <c r="M2" s="337"/>
      <c r="N2" s="337"/>
      <c r="O2" s="337"/>
      <c r="P2" s="337"/>
      <c r="Q2" s="337"/>
      <c r="R2" s="337"/>
      <c r="S2" s="337"/>
      <c r="T2" s="208"/>
      <c r="U2" s="272" t="s">
        <v>375</v>
      </c>
      <c r="V2" s="71"/>
      <c r="W2" s="71"/>
      <c r="X2" s="71"/>
      <c r="Y2" s="71"/>
    </row>
    <row r="3" spans="1:25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208"/>
      <c r="U3" s="29"/>
      <c r="V3" s="71"/>
      <c r="W3" s="71"/>
      <c r="X3" s="71"/>
      <c r="Y3" s="71"/>
    </row>
    <row r="4" spans="1:25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208"/>
      <c r="V4" s="71"/>
      <c r="W4" s="71"/>
      <c r="X4" s="71"/>
      <c r="Y4" s="71"/>
    </row>
    <row r="5" spans="1:25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208"/>
      <c r="V5" s="71"/>
      <c r="W5" s="71"/>
      <c r="X5" s="71"/>
      <c r="Y5" s="71"/>
    </row>
    <row r="6" spans="1:25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5" s="3" customFormat="1" x14ac:dyDescent="0.3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7"/>
      <c r="M7" s="217"/>
      <c r="N7" s="217"/>
      <c r="O7" s="217"/>
      <c r="P7" s="217"/>
      <c r="Q7" s="217"/>
      <c r="R7" s="217"/>
      <c r="S7" s="217"/>
      <c r="T7" s="217"/>
      <c r="U7" s="26"/>
      <c r="V7" s="2"/>
    </row>
    <row r="8" spans="1:25" x14ac:dyDescent="0.3">
      <c r="A8" s="161" t="s">
        <v>130</v>
      </c>
      <c r="B8" s="16">
        <f>SUM(B9:B35)</f>
        <v>24568</v>
      </c>
      <c r="C8" s="16">
        <f>SUM(C9:C35)</f>
        <v>23465</v>
      </c>
      <c r="D8" s="16">
        <v>18394</v>
      </c>
      <c r="E8" s="16">
        <f t="shared" ref="E8:I8" si="0">SUM(E9:E35)</f>
        <v>16644</v>
      </c>
      <c r="F8" s="16">
        <f t="shared" si="0"/>
        <v>3263</v>
      </c>
      <c r="G8" s="16">
        <f t="shared" si="0"/>
        <v>9728</v>
      </c>
      <c r="H8" s="16">
        <f t="shared" si="0"/>
        <v>2100</v>
      </c>
      <c r="I8" s="16">
        <f t="shared" si="0"/>
        <v>9331</v>
      </c>
      <c r="J8" s="11"/>
      <c r="K8" s="161" t="s">
        <v>130</v>
      </c>
      <c r="L8" s="20">
        <v>10.5</v>
      </c>
      <c r="M8" s="20">
        <v>10.1</v>
      </c>
      <c r="N8" s="20">
        <v>8.1</v>
      </c>
      <c r="O8" s="20">
        <v>7.4</v>
      </c>
      <c r="P8" s="20">
        <v>1.4</v>
      </c>
      <c r="Q8" s="20">
        <v>4.0999999999999996</v>
      </c>
      <c r="R8" s="20">
        <v>0.8</v>
      </c>
      <c r="S8" s="20">
        <v>3.8</v>
      </c>
      <c r="T8" s="20"/>
    </row>
    <row r="9" spans="1:25" x14ac:dyDescent="0.3">
      <c r="A9" s="17" t="s">
        <v>168</v>
      </c>
      <c r="B9" s="18">
        <v>2182</v>
      </c>
      <c r="C9" s="18">
        <v>1986</v>
      </c>
      <c r="D9" s="18" t="s">
        <v>124</v>
      </c>
      <c r="E9" s="18">
        <v>1362</v>
      </c>
      <c r="F9" s="18">
        <v>491</v>
      </c>
      <c r="G9" s="18">
        <v>911</v>
      </c>
      <c r="H9" s="18">
        <v>158</v>
      </c>
      <c r="I9" s="18">
        <v>1230</v>
      </c>
      <c r="J9" s="11"/>
      <c r="K9" s="17" t="s">
        <v>168</v>
      </c>
      <c r="L9" s="21">
        <v>12.7</v>
      </c>
      <c r="M9" s="21">
        <v>11.9</v>
      </c>
      <c r="N9" s="21" t="s">
        <v>124</v>
      </c>
      <c r="O9" s="21">
        <v>8.8000000000000007</v>
      </c>
      <c r="P9" s="21">
        <v>3</v>
      </c>
      <c r="Q9" s="21">
        <v>5.6</v>
      </c>
      <c r="R9" s="21">
        <v>0.9</v>
      </c>
      <c r="S9" s="21">
        <v>7.5109916951636544</v>
      </c>
      <c r="T9" s="21"/>
    </row>
    <row r="10" spans="1:25" x14ac:dyDescent="0.3">
      <c r="A10" s="17" t="s">
        <v>169</v>
      </c>
      <c r="B10" s="18">
        <v>2086</v>
      </c>
      <c r="C10" s="18">
        <v>1981</v>
      </c>
      <c r="D10" s="18" t="s">
        <v>124</v>
      </c>
      <c r="E10" s="18">
        <v>1476</v>
      </c>
      <c r="F10" s="18">
        <v>243</v>
      </c>
      <c r="G10" s="18">
        <v>593</v>
      </c>
      <c r="H10" s="18">
        <v>145</v>
      </c>
      <c r="I10" s="18">
        <v>698</v>
      </c>
      <c r="J10" s="11"/>
      <c r="K10" s="17" t="s">
        <v>169</v>
      </c>
      <c r="L10" s="21">
        <v>9.9</v>
      </c>
      <c r="M10" s="21">
        <v>9.5</v>
      </c>
      <c r="N10" s="21" t="s">
        <v>124</v>
      </c>
      <c r="O10" s="21">
        <v>7.5</v>
      </c>
      <c r="P10" s="21">
        <v>1.2</v>
      </c>
      <c r="Q10" s="21">
        <v>3</v>
      </c>
      <c r="R10" s="21">
        <v>0.7</v>
      </c>
      <c r="S10" s="21">
        <v>3.5776524859046646</v>
      </c>
      <c r="T10" s="21"/>
    </row>
    <row r="11" spans="1:25" x14ac:dyDescent="0.3">
      <c r="A11" s="17" t="s">
        <v>170</v>
      </c>
      <c r="B11" s="18">
        <v>1701</v>
      </c>
      <c r="C11" s="18">
        <v>1658</v>
      </c>
      <c r="D11" s="18" t="s">
        <v>124</v>
      </c>
      <c r="E11" s="18">
        <v>1131</v>
      </c>
      <c r="F11" s="18">
        <v>221</v>
      </c>
      <c r="G11" s="18">
        <v>1139</v>
      </c>
      <c r="H11" s="18">
        <v>259</v>
      </c>
      <c r="I11" s="18">
        <v>1319</v>
      </c>
      <c r="J11" s="11"/>
      <c r="K11" s="17" t="s">
        <v>170</v>
      </c>
      <c r="L11" s="21">
        <v>10.3</v>
      </c>
      <c r="M11" s="21">
        <v>10.199999999999999</v>
      </c>
      <c r="N11" s="21" t="s">
        <v>124</v>
      </c>
      <c r="O11" s="21">
        <v>7.1</v>
      </c>
      <c r="P11" s="21">
        <v>1.3</v>
      </c>
      <c r="Q11" s="21">
        <v>6.7</v>
      </c>
      <c r="R11" s="21">
        <v>1.5</v>
      </c>
      <c r="S11" s="21">
        <v>7.9983021041780358</v>
      </c>
      <c r="T11" s="21"/>
    </row>
    <row r="12" spans="1:25" x14ac:dyDescent="0.3">
      <c r="A12" s="17" t="s">
        <v>171</v>
      </c>
      <c r="B12" s="18">
        <v>1690</v>
      </c>
      <c r="C12" s="18">
        <v>2137</v>
      </c>
      <c r="D12" s="18" t="s">
        <v>124</v>
      </c>
      <c r="E12" s="18">
        <v>1549</v>
      </c>
      <c r="F12" s="18">
        <v>218</v>
      </c>
      <c r="G12" s="18">
        <v>935</v>
      </c>
      <c r="H12" s="18">
        <v>292</v>
      </c>
      <c r="I12" s="18">
        <v>676</v>
      </c>
      <c r="J12" s="11"/>
      <c r="K12" s="17" t="s">
        <v>171</v>
      </c>
      <c r="L12" s="21">
        <v>12.7</v>
      </c>
      <c r="M12" s="21">
        <v>16.399999999999999</v>
      </c>
      <c r="N12" s="21" t="s">
        <v>124</v>
      </c>
      <c r="O12" s="21">
        <v>12.5</v>
      </c>
      <c r="P12" s="21">
        <v>1.7</v>
      </c>
      <c r="Q12" s="21">
        <v>7.4</v>
      </c>
      <c r="R12" s="21">
        <v>2.2000000000000002</v>
      </c>
      <c r="S12" s="21">
        <v>5.1266494767177306</v>
      </c>
      <c r="T12" s="21"/>
    </row>
    <row r="13" spans="1:25" x14ac:dyDescent="0.3">
      <c r="A13" s="17" t="s">
        <v>172</v>
      </c>
      <c r="B13" s="18">
        <v>250</v>
      </c>
      <c r="C13" s="18">
        <v>328</v>
      </c>
      <c r="D13" s="18" t="s">
        <v>124</v>
      </c>
      <c r="E13" s="18">
        <v>144</v>
      </c>
      <c r="F13" s="18">
        <v>10</v>
      </c>
      <c r="G13" s="18">
        <v>44</v>
      </c>
      <c r="H13" s="18">
        <v>7</v>
      </c>
      <c r="I13" s="18">
        <v>74</v>
      </c>
      <c r="J13" s="11"/>
      <c r="K13" s="17" t="s">
        <v>172</v>
      </c>
      <c r="L13" s="21">
        <v>7.6</v>
      </c>
      <c r="M13" s="21">
        <v>10.1</v>
      </c>
      <c r="N13" s="21" t="s">
        <v>124</v>
      </c>
      <c r="O13" s="21">
        <v>4.5999999999999996</v>
      </c>
      <c r="P13" s="21">
        <v>0.3</v>
      </c>
      <c r="Q13" s="21">
        <v>1.5</v>
      </c>
      <c r="R13" s="21">
        <v>0.2</v>
      </c>
      <c r="S13" s="21">
        <v>2.4584717607973419</v>
      </c>
      <c r="T13" s="21"/>
    </row>
    <row r="14" spans="1:25" x14ac:dyDescent="0.3">
      <c r="A14" s="17" t="s">
        <v>173</v>
      </c>
      <c r="B14" s="18">
        <v>961</v>
      </c>
      <c r="C14" s="18">
        <v>1032</v>
      </c>
      <c r="D14" s="18" t="s">
        <v>124</v>
      </c>
      <c r="E14" s="18">
        <v>573</v>
      </c>
      <c r="F14" s="18">
        <v>85</v>
      </c>
      <c r="G14" s="18">
        <v>233</v>
      </c>
      <c r="H14" s="18">
        <v>25</v>
      </c>
      <c r="I14" s="18">
        <v>73</v>
      </c>
      <c r="J14" s="11"/>
      <c r="K14" s="17" t="s">
        <v>173</v>
      </c>
      <c r="L14" s="21">
        <v>11.3</v>
      </c>
      <c r="M14" s="21">
        <v>12.8</v>
      </c>
      <c r="N14" s="21" t="s">
        <v>124</v>
      </c>
      <c r="O14" s="21">
        <v>7.4</v>
      </c>
      <c r="P14" s="21">
        <v>1.1000000000000001</v>
      </c>
      <c r="Q14" s="21">
        <v>3</v>
      </c>
      <c r="R14" s="21">
        <v>0.3</v>
      </c>
      <c r="S14" s="21">
        <v>0.93457943925233633</v>
      </c>
      <c r="T14" s="21"/>
    </row>
    <row r="15" spans="1:25" x14ac:dyDescent="0.3">
      <c r="A15" s="17" t="s">
        <v>174</v>
      </c>
      <c r="B15" s="18">
        <v>91</v>
      </c>
      <c r="C15" s="18">
        <v>103</v>
      </c>
      <c r="D15" s="18" t="s">
        <v>124</v>
      </c>
      <c r="E15" s="18">
        <v>137</v>
      </c>
      <c r="F15" s="18">
        <v>14</v>
      </c>
      <c r="G15" s="18">
        <v>25</v>
      </c>
      <c r="H15" s="18">
        <v>6</v>
      </c>
      <c r="I15" s="18">
        <v>40</v>
      </c>
      <c r="J15" s="11"/>
      <c r="K15" s="17" t="s">
        <v>174</v>
      </c>
      <c r="L15" s="21">
        <v>4.9000000000000004</v>
      </c>
      <c r="M15" s="21">
        <v>5.9</v>
      </c>
      <c r="N15" s="21" t="s">
        <v>124</v>
      </c>
      <c r="O15" s="21">
        <v>8.6999999999999993</v>
      </c>
      <c r="P15" s="21">
        <v>0.9</v>
      </c>
      <c r="Q15" s="21">
        <v>1.6</v>
      </c>
      <c r="R15" s="21">
        <v>0.4</v>
      </c>
      <c r="S15" s="21">
        <v>2.6720106880427523</v>
      </c>
      <c r="T15" s="21"/>
    </row>
    <row r="16" spans="1:25" x14ac:dyDescent="0.3">
      <c r="A16" s="17" t="s">
        <v>175</v>
      </c>
      <c r="B16" s="18">
        <v>2100</v>
      </c>
      <c r="C16" s="18">
        <v>2057</v>
      </c>
      <c r="D16" s="18" t="s">
        <v>124</v>
      </c>
      <c r="E16" s="18">
        <v>1600</v>
      </c>
      <c r="F16" s="18">
        <v>465</v>
      </c>
      <c r="G16" s="18">
        <v>961</v>
      </c>
      <c r="H16" s="18">
        <v>268</v>
      </c>
      <c r="I16" s="18">
        <v>1441</v>
      </c>
      <c r="J16" s="11"/>
      <c r="K16" s="17" t="s">
        <v>175</v>
      </c>
      <c r="L16" s="21">
        <v>9.5</v>
      </c>
      <c r="M16" s="21">
        <v>9.5</v>
      </c>
      <c r="N16" s="21" t="s">
        <v>124</v>
      </c>
      <c r="O16" s="21">
        <v>7.4</v>
      </c>
      <c r="P16" s="21">
        <v>2</v>
      </c>
      <c r="Q16" s="21">
        <v>4.2</v>
      </c>
      <c r="R16" s="21">
        <v>1.1000000000000001</v>
      </c>
      <c r="S16" s="21">
        <v>5.925408117110079</v>
      </c>
      <c r="T16" s="21"/>
    </row>
    <row r="17" spans="1:20" x14ac:dyDescent="0.3">
      <c r="A17" s="17" t="s">
        <v>176</v>
      </c>
      <c r="B17" s="18">
        <v>722</v>
      </c>
      <c r="C17" s="18">
        <v>723</v>
      </c>
      <c r="D17" s="18" t="s">
        <v>124</v>
      </c>
      <c r="E17" s="18">
        <v>601</v>
      </c>
      <c r="F17" s="18">
        <v>37</v>
      </c>
      <c r="G17" s="18">
        <v>198</v>
      </c>
      <c r="H17" s="18">
        <v>72</v>
      </c>
      <c r="I17" s="18">
        <v>322</v>
      </c>
      <c r="J17" s="11"/>
      <c r="K17" s="17" t="s">
        <v>176</v>
      </c>
      <c r="L17" s="21">
        <v>6.9</v>
      </c>
      <c r="M17" s="21">
        <v>7.1</v>
      </c>
      <c r="N17" s="21" t="s">
        <v>124</v>
      </c>
      <c r="O17" s="21">
        <v>6.1</v>
      </c>
      <c r="P17" s="21">
        <v>0.4</v>
      </c>
      <c r="Q17" s="21">
        <v>2</v>
      </c>
      <c r="R17" s="21">
        <v>0.7</v>
      </c>
      <c r="S17" s="21">
        <v>3.087248322147651</v>
      </c>
      <c r="T17" s="21"/>
    </row>
    <row r="18" spans="1:20" x14ac:dyDescent="0.3">
      <c r="A18" s="17" t="s">
        <v>177</v>
      </c>
      <c r="B18" s="18">
        <v>1251</v>
      </c>
      <c r="C18" s="18">
        <v>844</v>
      </c>
      <c r="D18" s="18" t="s">
        <v>124</v>
      </c>
      <c r="E18" s="18">
        <v>571</v>
      </c>
      <c r="F18" s="18">
        <v>104</v>
      </c>
      <c r="G18" s="18">
        <v>396</v>
      </c>
      <c r="H18" s="18">
        <v>67</v>
      </c>
      <c r="I18" s="18">
        <v>237</v>
      </c>
      <c r="J18" s="11"/>
      <c r="K18" s="17" t="s">
        <v>177</v>
      </c>
      <c r="L18" s="21">
        <v>13.2</v>
      </c>
      <c r="M18" s="21">
        <v>8.9</v>
      </c>
      <c r="N18" s="21" t="s">
        <v>124</v>
      </c>
      <c r="O18" s="21">
        <v>5.9</v>
      </c>
      <c r="P18" s="21">
        <v>1</v>
      </c>
      <c r="Q18" s="21">
        <v>3.9</v>
      </c>
      <c r="R18" s="21">
        <v>0.6</v>
      </c>
      <c r="S18" s="21">
        <v>2.0993887855434492</v>
      </c>
      <c r="T18" s="21"/>
    </row>
    <row r="19" spans="1:20" x14ac:dyDescent="0.3">
      <c r="A19" s="17" t="s">
        <v>178</v>
      </c>
      <c r="B19" s="18">
        <v>411</v>
      </c>
      <c r="C19" s="18">
        <v>487</v>
      </c>
      <c r="D19" s="18" t="s">
        <v>124</v>
      </c>
      <c r="E19" s="18">
        <v>325</v>
      </c>
      <c r="F19" s="18">
        <v>48</v>
      </c>
      <c r="G19" s="18">
        <v>160</v>
      </c>
      <c r="H19" s="18">
        <v>15</v>
      </c>
      <c r="I19" s="18">
        <v>217</v>
      </c>
      <c r="J19" s="11"/>
      <c r="K19" s="17" t="s">
        <v>178</v>
      </c>
      <c r="L19" s="21">
        <v>11.6</v>
      </c>
      <c r="M19" s="21">
        <v>13.7</v>
      </c>
      <c r="N19" s="21" t="s">
        <v>124</v>
      </c>
      <c r="O19" s="21">
        <v>9.3000000000000007</v>
      </c>
      <c r="P19" s="21">
        <v>1.3</v>
      </c>
      <c r="Q19" s="21">
        <v>4.3</v>
      </c>
      <c r="R19" s="21">
        <v>0.4</v>
      </c>
      <c r="S19" s="21">
        <v>5.3619965406473931</v>
      </c>
      <c r="T19" s="21"/>
    </row>
    <row r="20" spans="1:20" x14ac:dyDescent="0.3">
      <c r="A20" s="17" t="s">
        <v>179</v>
      </c>
      <c r="B20" s="18">
        <v>2882</v>
      </c>
      <c r="C20" s="18">
        <v>2442</v>
      </c>
      <c r="D20" s="18" t="s">
        <v>124</v>
      </c>
      <c r="E20" s="18">
        <v>2075</v>
      </c>
      <c r="F20" s="18">
        <v>325</v>
      </c>
      <c r="G20" s="18">
        <v>1209</v>
      </c>
      <c r="H20" s="18">
        <v>180</v>
      </c>
      <c r="I20" s="18">
        <v>757</v>
      </c>
      <c r="J20" s="11"/>
      <c r="K20" s="17" t="s">
        <v>179</v>
      </c>
      <c r="L20" s="21">
        <v>14.4</v>
      </c>
      <c r="M20" s="21">
        <v>12.2</v>
      </c>
      <c r="N20" s="21" t="s">
        <v>124</v>
      </c>
      <c r="O20" s="21">
        <v>10.4</v>
      </c>
      <c r="P20" s="21">
        <v>1.6</v>
      </c>
      <c r="Q20" s="21">
        <v>5.7</v>
      </c>
      <c r="R20" s="21">
        <v>0.8</v>
      </c>
      <c r="S20" s="21">
        <v>3.5080402242921362</v>
      </c>
      <c r="T20" s="21"/>
    </row>
    <row r="21" spans="1:20" x14ac:dyDescent="0.3">
      <c r="A21" s="17" t="s">
        <v>180</v>
      </c>
      <c r="B21" s="18">
        <v>552</v>
      </c>
      <c r="C21" s="18">
        <v>592</v>
      </c>
      <c r="D21" s="18" t="s">
        <v>124</v>
      </c>
      <c r="E21" s="18">
        <v>204</v>
      </c>
      <c r="F21" s="18">
        <v>97</v>
      </c>
      <c r="G21" s="18">
        <v>178</v>
      </c>
      <c r="H21" s="18">
        <v>37</v>
      </c>
      <c r="I21" s="18">
        <v>107</v>
      </c>
      <c r="J21" s="11"/>
      <c r="K21" s="17" t="s">
        <v>180</v>
      </c>
      <c r="L21" s="21">
        <v>10.1</v>
      </c>
      <c r="M21" s="21">
        <v>10.9</v>
      </c>
      <c r="N21" s="21" t="s">
        <v>124</v>
      </c>
      <c r="O21" s="21">
        <v>3.8</v>
      </c>
      <c r="P21" s="21">
        <v>1.7</v>
      </c>
      <c r="Q21" s="21">
        <v>3.1</v>
      </c>
      <c r="R21" s="21">
        <v>0.6</v>
      </c>
      <c r="S21" s="21">
        <v>1.7255281406224801</v>
      </c>
      <c r="T21" s="21"/>
    </row>
    <row r="22" spans="1:20" x14ac:dyDescent="0.3">
      <c r="A22" s="17" t="s">
        <v>181</v>
      </c>
      <c r="B22" s="18">
        <v>2576</v>
      </c>
      <c r="C22" s="18">
        <v>1860</v>
      </c>
      <c r="D22" s="18" t="s">
        <v>124</v>
      </c>
      <c r="E22" s="18">
        <v>1459</v>
      </c>
      <c r="F22" s="18">
        <v>440</v>
      </c>
      <c r="G22" s="18">
        <v>693</v>
      </c>
      <c r="H22" s="18">
        <v>190</v>
      </c>
      <c r="I22" s="18">
        <v>613</v>
      </c>
      <c r="J22" s="11"/>
      <c r="K22" s="17" t="s">
        <v>181</v>
      </c>
      <c r="L22" s="21">
        <v>11.5</v>
      </c>
      <c r="M22" s="21">
        <v>8.3000000000000007</v>
      </c>
      <c r="N22" s="21" t="s">
        <v>124</v>
      </c>
      <c r="O22" s="21">
        <v>6.7</v>
      </c>
      <c r="P22" s="21">
        <v>1.9</v>
      </c>
      <c r="Q22" s="21">
        <v>3</v>
      </c>
      <c r="R22" s="21">
        <v>0.8</v>
      </c>
      <c r="S22" s="21">
        <v>2.6240315055006209</v>
      </c>
      <c r="T22" s="21"/>
    </row>
    <row r="23" spans="1:20" x14ac:dyDescent="0.3">
      <c r="A23" s="17" t="s">
        <v>182</v>
      </c>
      <c r="B23" s="18">
        <v>362</v>
      </c>
      <c r="C23" s="18">
        <v>304</v>
      </c>
      <c r="D23" s="18" t="s">
        <v>124</v>
      </c>
      <c r="E23" s="18">
        <v>341</v>
      </c>
      <c r="F23" s="18">
        <v>18</v>
      </c>
      <c r="G23" s="18">
        <v>186</v>
      </c>
      <c r="H23" s="18">
        <v>40</v>
      </c>
      <c r="I23" s="18">
        <v>209</v>
      </c>
      <c r="J23" s="11"/>
      <c r="K23" s="17" t="s">
        <v>182</v>
      </c>
      <c r="L23" s="21">
        <v>10.9</v>
      </c>
      <c r="M23" s="21">
        <v>9.1999999999999993</v>
      </c>
      <c r="N23" s="21" t="s">
        <v>124</v>
      </c>
      <c r="O23" s="21">
        <v>9.6</v>
      </c>
      <c r="P23" s="21">
        <v>0.5</v>
      </c>
      <c r="Q23" s="21">
        <v>4.7</v>
      </c>
      <c r="R23" s="21">
        <v>1</v>
      </c>
      <c r="S23" s="21">
        <v>4.9856870229007635</v>
      </c>
      <c r="T23" s="21"/>
    </row>
    <row r="24" spans="1:20" x14ac:dyDescent="0.3">
      <c r="A24" s="17" t="s">
        <v>183</v>
      </c>
      <c r="B24" s="18">
        <v>454</v>
      </c>
      <c r="C24" s="18">
        <v>390</v>
      </c>
      <c r="D24" s="18" t="s">
        <v>124</v>
      </c>
      <c r="E24" s="18">
        <v>390</v>
      </c>
      <c r="F24" s="18">
        <v>38</v>
      </c>
      <c r="G24" s="18">
        <v>186</v>
      </c>
      <c r="H24" s="18">
        <v>80</v>
      </c>
      <c r="I24" s="18">
        <v>171</v>
      </c>
      <c r="J24" s="11"/>
      <c r="K24" s="17" t="s">
        <v>183</v>
      </c>
      <c r="L24" s="21">
        <v>7.1</v>
      </c>
      <c r="M24" s="21">
        <v>5.9</v>
      </c>
      <c r="N24" s="21" t="s">
        <v>124</v>
      </c>
      <c r="O24" s="21">
        <v>5.9</v>
      </c>
      <c r="P24" s="21">
        <v>0.5</v>
      </c>
      <c r="Q24" s="21">
        <v>2.6</v>
      </c>
      <c r="R24" s="21">
        <v>1</v>
      </c>
      <c r="S24" s="21">
        <v>2.2712179572320359</v>
      </c>
      <c r="T24" s="21"/>
    </row>
    <row r="25" spans="1:20" x14ac:dyDescent="0.3">
      <c r="A25" s="17" t="s">
        <v>184</v>
      </c>
      <c r="B25" s="18">
        <v>191</v>
      </c>
      <c r="C25" s="18">
        <v>237</v>
      </c>
      <c r="D25" s="18" t="s">
        <v>124</v>
      </c>
      <c r="E25" s="18">
        <v>64</v>
      </c>
      <c r="F25" s="18">
        <v>15</v>
      </c>
      <c r="G25" s="18">
        <v>55</v>
      </c>
      <c r="H25" s="18">
        <v>2</v>
      </c>
      <c r="I25" s="18">
        <v>10</v>
      </c>
      <c r="J25" s="11"/>
      <c r="K25" s="17" t="s">
        <v>184</v>
      </c>
      <c r="L25" s="21">
        <v>7.3</v>
      </c>
      <c r="M25" s="21">
        <v>8.6999999999999993</v>
      </c>
      <c r="N25" s="21" t="s">
        <v>124</v>
      </c>
      <c r="O25" s="21">
        <v>2.5</v>
      </c>
      <c r="P25" s="21">
        <v>0.5</v>
      </c>
      <c r="Q25" s="21">
        <v>2</v>
      </c>
      <c r="R25" s="21">
        <v>0.1</v>
      </c>
      <c r="S25" s="21">
        <v>0.32754667540124471</v>
      </c>
      <c r="T25" s="21"/>
    </row>
    <row r="26" spans="1:20" x14ac:dyDescent="0.3">
      <c r="A26" s="17" t="s">
        <v>185</v>
      </c>
      <c r="B26" s="18">
        <v>252</v>
      </c>
      <c r="C26" s="18">
        <v>329</v>
      </c>
      <c r="D26" s="18" t="s">
        <v>124</v>
      </c>
      <c r="E26" s="18">
        <v>78</v>
      </c>
      <c r="F26" s="18">
        <v>15</v>
      </c>
      <c r="G26" s="18">
        <v>18</v>
      </c>
      <c r="H26" s="18">
        <v>8</v>
      </c>
      <c r="I26" s="18">
        <v>70</v>
      </c>
      <c r="J26" s="11"/>
      <c r="K26" s="17" t="s">
        <v>185</v>
      </c>
      <c r="L26" s="21">
        <v>6.4</v>
      </c>
      <c r="M26" s="21">
        <v>8.1</v>
      </c>
      <c r="N26" s="21" t="s">
        <v>124</v>
      </c>
      <c r="O26" s="21">
        <v>1.8</v>
      </c>
      <c r="P26" s="21">
        <v>0.3</v>
      </c>
      <c r="Q26" s="21">
        <v>0.4</v>
      </c>
      <c r="R26" s="21">
        <v>0.2</v>
      </c>
      <c r="S26" s="21">
        <v>1.4172909495849362</v>
      </c>
      <c r="T26" s="21"/>
    </row>
    <row r="27" spans="1:20" x14ac:dyDescent="0.3">
      <c r="A27" s="17" t="s">
        <v>186</v>
      </c>
      <c r="B27" s="18">
        <v>270</v>
      </c>
      <c r="C27" s="18">
        <v>275</v>
      </c>
      <c r="D27" s="18" t="s">
        <v>124</v>
      </c>
      <c r="E27" s="18">
        <v>143</v>
      </c>
      <c r="F27" s="18"/>
      <c r="G27" s="18">
        <v>105</v>
      </c>
      <c r="H27" s="18">
        <v>9</v>
      </c>
      <c r="I27" s="18">
        <v>53</v>
      </c>
      <c r="J27" s="11"/>
      <c r="K27" s="17" t="s">
        <v>186</v>
      </c>
      <c r="L27" s="21">
        <v>8.5</v>
      </c>
      <c r="M27" s="21">
        <v>8.8000000000000007</v>
      </c>
      <c r="N27" s="21" t="s">
        <v>124</v>
      </c>
      <c r="O27" s="21">
        <v>4.9000000000000004</v>
      </c>
      <c r="P27" s="21">
        <v>0</v>
      </c>
      <c r="Q27" s="21">
        <v>3.4</v>
      </c>
      <c r="R27" s="21">
        <v>0.3</v>
      </c>
      <c r="S27" s="21">
        <v>1.5873015873015872</v>
      </c>
      <c r="T27" s="21"/>
    </row>
    <row r="28" spans="1:20" x14ac:dyDescent="0.3">
      <c r="A28" s="17" t="s">
        <v>187</v>
      </c>
      <c r="B28" s="18">
        <v>786</v>
      </c>
      <c r="C28" s="18">
        <v>1008</v>
      </c>
      <c r="D28" s="18" t="s">
        <v>124</v>
      </c>
      <c r="E28" s="18">
        <v>602</v>
      </c>
      <c r="F28" s="18">
        <v>77</v>
      </c>
      <c r="G28" s="18">
        <v>349</v>
      </c>
      <c r="H28" s="18">
        <v>44</v>
      </c>
      <c r="I28" s="18">
        <v>219</v>
      </c>
      <c r="J28" s="11"/>
      <c r="K28" s="17" t="s">
        <v>187</v>
      </c>
      <c r="L28" s="21">
        <v>9.4</v>
      </c>
      <c r="M28" s="21">
        <v>12.7</v>
      </c>
      <c r="N28" s="21" t="s">
        <v>124</v>
      </c>
      <c r="O28" s="21">
        <v>7.6</v>
      </c>
      <c r="P28" s="21">
        <v>0.9</v>
      </c>
      <c r="Q28" s="21">
        <v>4.2</v>
      </c>
      <c r="R28" s="21">
        <v>0.5</v>
      </c>
      <c r="S28" s="21">
        <v>2.5080164910673384</v>
      </c>
      <c r="T28" s="21"/>
    </row>
    <row r="29" spans="1:20" x14ac:dyDescent="0.3">
      <c r="A29" s="17" t="s">
        <v>188</v>
      </c>
      <c r="B29" s="18">
        <v>410</v>
      </c>
      <c r="C29" s="18">
        <v>415</v>
      </c>
      <c r="D29" s="18" t="s">
        <v>124</v>
      </c>
      <c r="E29" s="18">
        <v>248</v>
      </c>
      <c r="F29" s="18">
        <v>41</v>
      </c>
      <c r="G29" s="18">
        <v>181</v>
      </c>
      <c r="H29" s="18">
        <v>25</v>
      </c>
      <c r="I29" s="18">
        <v>75</v>
      </c>
      <c r="J29" s="11"/>
      <c r="K29" s="17" t="s">
        <v>188</v>
      </c>
      <c r="L29" s="21">
        <v>8.3000000000000007</v>
      </c>
      <c r="M29" s="21">
        <v>8.3000000000000007</v>
      </c>
      <c r="N29" s="21" t="s">
        <v>124</v>
      </c>
      <c r="O29" s="21">
        <v>4.9000000000000004</v>
      </c>
      <c r="P29" s="21">
        <v>0.8</v>
      </c>
      <c r="Q29" s="21">
        <v>3.4</v>
      </c>
      <c r="R29" s="21">
        <v>0.4</v>
      </c>
      <c r="S29" s="21">
        <v>1.2993762993762994</v>
      </c>
      <c r="T29" s="21"/>
    </row>
    <row r="30" spans="1:20" x14ac:dyDescent="0.3">
      <c r="A30" s="17" t="s">
        <v>189</v>
      </c>
      <c r="B30" s="18">
        <v>82</v>
      </c>
      <c r="C30" s="18">
        <v>101</v>
      </c>
      <c r="D30" s="18" t="s">
        <v>124</v>
      </c>
      <c r="E30" s="18">
        <v>52</v>
      </c>
      <c r="F30" s="18">
        <v>6</v>
      </c>
      <c r="G30" s="18">
        <v>57</v>
      </c>
      <c r="H30" s="18">
        <v>10</v>
      </c>
      <c r="I30" s="18">
        <v>34</v>
      </c>
      <c r="J30" s="11"/>
      <c r="K30" s="17" t="s">
        <v>189</v>
      </c>
      <c r="L30" s="21">
        <v>8.1999999999999993</v>
      </c>
      <c r="M30" s="21">
        <v>9.8000000000000007</v>
      </c>
      <c r="N30" s="21" t="s">
        <v>124</v>
      </c>
      <c r="O30" s="21">
        <v>4.7</v>
      </c>
      <c r="P30" s="21">
        <v>0.5</v>
      </c>
      <c r="Q30" s="21">
        <v>4.0999999999999996</v>
      </c>
      <c r="R30" s="21">
        <v>0.7</v>
      </c>
      <c r="S30" s="21">
        <v>2.2516556291390728</v>
      </c>
      <c r="T30" s="21"/>
    </row>
    <row r="31" spans="1:20" x14ac:dyDescent="0.3">
      <c r="A31" s="17" t="s">
        <v>190</v>
      </c>
      <c r="B31" s="18">
        <v>545</v>
      </c>
      <c r="C31" s="18">
        <v>441</v>
      </c>
      <c r="D31" s="18" t="s">
        <v>124</v>
      </c>
      <c r="E31" s="18">
        <v>56</v>
      </c>
      <c r="F31" s="18">
        <v>42</v>
      </c>
      <c r="G31" s="18">
        <v>161</v>
      </c>
      <c r="H31" s="18">
        <v>34</v>
      </c>
      <c r="I31" s="18">
        <v>122</v>
      </c>
      <c r="J31" s="11"/>
      <c r="K31" s="17" t="s">
        <v>190</v>
      </c>
      <c r="L31" s="21">
        <v>11.8</v>
      </c>
      <c r="M31" s="21">
        <v>9.9</v>
      </c>
      <c r="N31" s="21" t="s">
        <v>124</v>
      </c>
      <c r="O31" s="21">
        <v>1.3</v>
      </c>
      <c r="P31" s="21">
        <v>0.9</v>
      </c>
      <c r="Q31" s="21">
        <v>3.7</v>
      </c>
      <c r="R31" s="21">
        <v>0.7</v>
      </c>
      <c r="S31" s="21">
        <v>2.5641025641025639</v>
      </c>
      <c r="T31" s="21"/>
    </row>
    <row r="32" spans="1:20" x14ac:dyDescent="0.3">
      <c r="A32" s="17" t="s">
        <v>191</v>
      </c>
      <c r="B32" s="18">
        <v>41</v>
      </c>
      <c r="C32" s="18">
        <v>68</v>
      </c>
      <c r="D32" s="18" t="s">
        <v>124</v>
      </c>
      <c r="E32" s="18">
        <v>63</v>
      </c>
      <c r="F32" s="18"/>
      <c r="G32" s="18">
        <v>6</v>
      </c>
      <c r="H32" s="18"/>
      <c r="I32" s="18">
        <v>3</v>
      </c>
      <c r="J32" s="11"/>
      <c r="K32" s="17" t="s">
        <v>191</v>
      </c>
      <c r="L32" s="21">
        <v>9.1999999999999993</v>
      </c>
      <c r="M32" s="21">
        <v>13.1</v>
      </c>
      <c r="N32" s="21" t="s">
        <v>124</v>
      </c>
      <c r="O32" s="21">
        <v>10.6</v>
      </c>
      <c r="P32" s="21">
        <v>0</v>
      </c>
      <c r="Q32" s="21">
        <v>0.8</v>
      </c>
      <c r="R32" s="21">
        <v>0</v>
      </c>
      <c r="S32" s="21">
        <v>0.31746031746031744</v>
      </c>
      <c r="T32" s="21"/>
    </row>
    <row r="33" spans="1:21" x14ac:dyDescent="0.3">
      <c r="A33" s="17" t="s">
        <v>192</v>
      </c>
      <c r="B33" s="18">
        <v>921</v>
      </c>
      <c r="C33" s="18">
        <v>807</v>
      </c>
      <c r="D33" s="18" t="s">
        <v>124</v>
      </c>
      <c r="E33" s="18">
        <v>680</v>
      </c>
      <c r="F33" s="18">
        <v>144</v>
      </c>
      <c r="G33" s="18">
        <v>235</v>
      </c>
      <c r="H33" s="18">
        <v>60</v>
      </c>
      <c r="I33" s="18">
        <v>160</v>
      </c>
      <c r="J33" s="11"/>
      <c r="K33" s="17" t="s">
        <v>192</v>
      </c>
      <c r="L33" s="21">
        <v>9.6999999999999993</v>
      </c>
      <c r="M33" s="21">
        <v>8.3000000000000007</v>
      </c>
      <c r="N33" s="21" t="s">
        <v>124</v>
      </c>
      <c r="O33" s="21">
        <v>7.1</v>
      </c>
      <c r="P33" s="21">
        <v>1.4</v>
      </c>
      <c r="Q33" s="21">
        <v>2.2999999999999998</v>
      </c>
      <c r="R33" s="21">
        <v>0.5</v>
      </c>
      <c r="S33" s="21">
        <v>1.4384608468938236</v>
      </c>
      <c r="T33" s="21"/>
    </row>
    <row r="34" spans="1:21" x14ac:dyDescent="0.3">
      <c r="A34" s="17" t="s">
        <v>193</v>
      </c>
      <c r="B34" s="18">
        <v>616</v>
      </c>
      <c r="C34" s="18">
        <v>646</v>
      </c>
      <c r="D34" s="18" t="s">
        <v>124</v>
      </c>
      <c r="E34" s="18">
        <v>611</v>
      </c>
      <c r="F34" s="18">
        <v>64</v>
      </c>
      <c r="G34" s="18">
        <v>440</v>
      </c>
      <c r="H34" s="18">
        <v>64</v>
      </c>
      <c r="I34" s="18">
        <v>338</v>
      </c>
      <c r="J34" s="11"/>
      <c r="K34" s="17" t="s">
        <v>193</v>
      </c>
      <c r="L34" s="21">
        <v>6.9</v>
      </c>
      <c r="M34" s="21">
        <v>7.2</v>
      </c>
      <c r="N34" s="21" t="s">
        <v>124</v>
      </c>
      <c r="O34" s="21">
        <v>6.8</v>
      </c>
      <c r="P34" s="21">
        <v>0.7</v>
      </c>
      <c r="Q34" s="21">
        <v>4.5</v>
      </c>
      <c r="R34" s="21">
        <v>0.6</v>
      </c>
      <c r="S34" s="21">
        <v>3.2123170499904963</v>
      </c>
      <c r="T34" s="21"/>
    </row>
    <row r="35" spans="1:21" ht="14.5" thickBot="1" x14ac:dyDescent="0.35">
      <c r="A35" s="17" t="s">
        <v>194</v>
      </c>
      <c r="B35" s="18">
        <v>183</v>
      </c>
      <c r="C35" s="18">
        <v>214</v>
      </c>
      <c r="D35" s="18" t="s">
        <v>124</v>
      </c>
      <c r="E35" s="18">
        <v>109</v>
      </c>
      <c r="F35" s="18">
        <v>5</v>
      </c>
      <c r="G35" s="18">
        <v>74</v>
      </c>
      <c r="H35" s="18">
        <v>3</v>
      </c>
      <c r="I35" s="18">
        <v>63</v>
      </c>
      <c r="J35" s="11"/>
      <c r="K35" s="17" t="s">
        <v>194</v>
      </c>
      <c r="L35" s="21">
        <v>14.1</v>
      </c>
      <c r="M35" s="21">
        <v>16.2</v>
      </c>
      <c r="N35" s="21" t="s">
        <v>124</v>
      </c>
      <c r="O35" s="21">
        <v>8.5</v>
      </c>
      <c r="P35" s="21">
        <v>0.4</v>
      </c>
      <c r="Q35" s="21">
        <v>5.2</v>
      </c>
      <c r="R35" s="21">
        <v>0.2</v>
      </c>
      <c r="S35" s="21">
        <v>3.7928958458759787</v>
      </c>
      <c r="T35" s="21"/>
    </row>
    <row r="36" spans="1:21" x14ac:dyDescent="0.3">
      <c r="A36" s="91" t="s">
        <v>386</v>
      </c>
      <c r="B36" s="169"/>
      <c r="C36" s="169"/>
      <c r="D36" s="169"/>
      <c r="E36" s="169"/>
      <c r="F36" s="169"/>
      <c r="G36" s="169"/>
      <c r="H36" s="169"/>
      <c r="I36" s="169"/>
      <c r="J36" s="2"/>
      <c r="K36" s="91" t="s">
        <v>386</v>
      </c>
      <c r="L36" s="91"/>
      <c r="M36" s="91"/>
      <c r="N36" s="91"/>
      <c r="O36" s="91"/>
      <c r="P36" s="91"/>
      <c r="Q36" s="91"/>
      <c r="R36" s="91"/>
      <c r="S36" s="91"/>
      <c r="T36" s="191"/>
    </row>
    <row r="37" spans="1:21" s="8" customFormat="1" x14ac:dyDescent="0.35">
      <c r="A37" s="8" t="s">
        <v>385</v>
      </c>
      <c r="J37" s="189"/>
      <c r="K37" s="8" t="s">
        <v>385</v>
      </c>
      <c r="T37" s="189"/>
      <c r="U37" s="26"/>
    </row>
    <row r="39" spans="1:21" x14ac:dyDescent="0.3">
      <c r="D39" s="221"/>
      <c r="E39" s="217"/>
      <c r="N39" s="221"/>
      <c r="O39" s="217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FEF9C979-FAA8-494A-A590-26B9E3FDDF88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C9BE-E84D-4C31-AC43-806E6FE09590}">
  <sheetPr>
    <tabColor theme="0" tint="-0.14999847407452621"/>
  </sheetPr>
  <dimension ref="A1:Z39"/>
  <sheetViews>
    <sheetView showGridLines="0" topLeftCell="L1" zoomScale="90" zoomScaleNormal="90" zoomScaleSheetLayoutView="90" workbookViewId="0">
      <selection activeCell="AB2" sqref="AB2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220" customWidth="1"/>
    <col min="21" max="21" width="13.453125" style="26" customWidth="1"/>
    <col min="22" max="22" width="10.7265625" style="222" customWidth="1"/>
    <col min="23" max="102" width="10.7265625" style="2" customWidth="1"/>
    <col min="103" max="16384" width="23.453125" style="2"/>
  </cols>
  <sheetData>
    <row r="1" spans="1:26" ht="15.75" customHeight="1" x14ac:dyDescent="0.3">
      <c r="A1" s="337" t="s">
        <v>204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205</v>
      </c>
      <c r="L1" s="337"/>
      <c r="M1" s="337"/>
      <c r="N1" s="337"/>
      <c r="O1" s="337"/>
      <c r="P1" s="337"/>
      <c r="Q1" s="337"/>
      <c r="R1" s="337"/>
      <c r="S1" s="337"/>
      <c r="T1" s="208"/>
      <c r="U1" s="29"/>
      <c r="W1" s="71"/>
      <c r="X1" s="71"/>
      <c r="Y1" s="71"/>
      <c r="Z1" s="71"/>
    </row>
    <row r="2" spans="1:26" ht="15.75" customHeight="1" x14ac:dyDescent="0.3">
      <c r="A2" s="337" t="s">
        <v>206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207</v>
      </c>
      <c r="L2" s="337"/>
      <c r="M2" s="337"/>
      <c r="N2" s="337"/>
      <c r="O2" s="337"/>
      <c r="P2" s="337"/>
      <c r="Q2" s="337"/>
      <c r="R2" s="337"/>
      <c r="S2" s="337"/>
      <c r="T2" s="208"/>
      <c r="U2" s="272" t="s">
        <v>375</v>
      </c>
      <c r="W2" s="71"/>
      <c r="X2" s="71"/>
      <c r="Y2" s="71"/>
      <c r="Z2" s="71"/>
    </row>
    <row r="3" spans="1:26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208"/>
      <c r="U3" s="29"/>
      <c r="W3" s="71"/>
      <c r="X3" s="71"/>
      <c r="Y3" s="71"/>
      <c r="Z3" s="71"/>
    </row>
    <row r="4" spans="1:26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208"/>
      <c r="W4" s="71"/>
      <c r="X4" s="71"/>
      <c r="Y4" s="71"/>
      <c r="Z4" s="71"/>
    </row>
    <row r="5" spans="1:26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208"/>
      <c r="W5" s="71"/>
      <c r="X5" s="71"/>
      <c r="Y5" s="71"/>
      <c r="Z5" s="71"/>
    </row>
    <row r="6" spans="1:26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6" x14ac:dyDescent="0.3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7"/>
      <c r="M7" s="217"/>
      <c r="N7" s="217"/>
      <c r="O7" s="217"/>
      <c r="P7" s="217"/>
      <c r="Q7" s="217"/>
      <c r="R7" s="217"/>
      <c r="S7" s="217"/>
      <c r="T7" s="217"/>
      <c r="V7" s="12"/>
    </row>
    <row r="8" spans="1:26" x14ac:dyDescent="0.3">
      <c r="A8" s="161" t="s">
        <v>130</v>
      </c>
      <c r="B8" s="16">
        <f>SUM(B9:B35)</f>
        <v>6880</v>
      </c>
      <c r="C8" s="16">
        <f t="shared" ref="C8" si="0">SUM(C9:C35)</f>
        <v>6100</v>
      </c>
      <c r="D8" s="16">
        <v>4471</v>
      </c>
      <c r="E8" s="16">
        <f>SUM(E9:E35)</f>
        <v>3796</v>
      </c>
      <c r="F8" s="16">
        <f t="shared" ref="F8:I8" si="1">SUM(F9:F35)</f>
        <v>687</v>
      </c>
      <c r="G8" s="16">
        <f t="shared" si="1"/>
        <v>2524</v>
      </c>
      <c r="H8" s="16">
        <f t="shared" si="1"/>
        <v>1121</v>
      </c>
      <c r="I8" s="16">
        <f t="shared" si="1"/>
        <v>3065</v>
      </c>
      <c r="J8" s="11"/>
      <c r="K8" s="161" t="s">
        <v>130</v>
      </c>
      <c r="L8" s="20">
        <v>7.7</v>
      </c>
      <c r="M8" s="20">
        <v>6.8</v>
      </c>
      <c r="N8" s="20">
        <v>4.9000000000000004</v>
      </c>
      <c r="O8" s="20">
        <v>4.1199518108903046</v>
      </c>
      <c r="P8" s="20">
        <v>0.7</v>
      </c>
      <c r="Q8" s="20">
        <v>2.5</v>
      </c>
      <c r="R8" s="20">
        <v>1.06948300371123</v>
      </c>
      <c r="S8" s="20">
        <v>2.8812275052093201</v>
      </c>
      <c r="T8" s="20"/>
      <c r="V8" s="223"/>
    </row>
    <row r="9" spans="1:26" x14ac:dyDescent="0.3">
      <c r="A9" s="17" t="s">
        <v>168</v>
      </c>
      <c r="B9" s="18">
        <v>220</v>
      </c>
      <c r="C9" s="18">
        <v>252</v>
      </c>
      <c r="D9" s="18" t="s">
        <v>124</v>
      </c>
      <c r="E9" s="18">
        <v>148</v>
      </c>
      <c r="F9" s="18">
        <v>21</v>
      </c>
      <c r="G9" s="18">
        <v>75</v>
      </c>
      <c r="H9" s="18">
        <v>25</v>
      </c>
      <c r="I9" s="18">
        <v>148</v>
      </c>
      <c r="J9" s="11"/>
      <c r="K9" s="17" t="s">
        <v>168</v>
      </c>
      <c r="L9" s="21">
        <v>4.7</v>
      </c>
      <c r="M9" s="21">
        <v>5.2</v>
      </c>
      <c r="N9" s="21" t="s">
        <v>124</v>
      </c>
      <c r="O9" s="21">
        <v>3.1</v>
      </c>
      <c r="P9" s="21">
        <v>0.4</v>
      </c>
      <c r="Q9" s="21">
        <v>1.4</v>
      </c>
      <c r="R9" s="21">
        <v>0.5</v>
      </c>
      <c r="S9" s="21">
        <v>2.8078163536330867</v>
      </c>
      <c r="T9" s="21"/>
      <c r="V9" s="223"/>
    </row>
    <row r="10" spans="1:26" x14ac:dyDescent="0.3">
      <c r="A10" s="17" t="s">
        <v>169</v>
      </c>
      <c r="B10" s="18">
        <v>189</v>
      </c>
      <c r="C10" s="18">
        <v>208</v>
      </c>
      <c r="D10" s="18" t="s">
        <v>124</v>
      </c>
      <c r="E10" s="18">
        <v>80</v>
      </c>
      <c r="F10" s="18">
        <v>26</v>
      </c>
      <c r="G10" s="18">
        <v>102</v>
      </c>
      <c r="H10" s="18">
        <v>119</v>
      </c>
      <c r="I10" s="18">
        <v>262</v>
      </c>
      <c r="J10" s="11"/>
      <c r="K10" s="17" t="s">
        <v>169</v>
      </c>
      <c r="L10" s="21">
        <v>6.8</v>
      </c>
      <c r="M10" s="21">
        <v>7.7</v>
      </c>
      <c r="N10" s="21" t="s">
        <v>124</v>
      </c>
      <c r="O10" s="21">
        <v>2.9</v>
      </c>
      <c r="P10" s="21">
        <v>0.9</v>
      </c>
      <c r="Q10" s="21">
        <v>3.4</v>
      </c>
      <c r="R10" s="21">
        <v>3.9</v>
      </c>
      <c r="S10" s="21">
        <v>8.5704939483153417</v>
      </c>
      <c r="T10" s="21"/>
      <c r="V10" s="223"/>
    </row>
    <row r="11" spans="1:26" x14ac:dyDescent="0.3">
      <c r="A11" s="17" t="s">
        <v>170</v>
      </c>
      <c r="B11" s="18">
        <v>25</v>
      </c>
      <c r="C11" s="18">
        <v>19</v>
      </c>
      <c r="D11" s="18" t="s">
        <v>124</v>
      </c>
      <c r="E11" s="18">
        <v>10</v>
      </c>
      <c r="F11" s="18"/>
      <c r="G11" s="18">
        <v>33</v>
      </c>
      <c r="H11" s="18">
        <v>3</v>
      </c>
      <c r="I11" s="18">
        <v>102</v>
      </c>
      <c r="J11" s="11"/>
      <c r="K11" s="17" t="s">
        <v>170</v>
      </c>
      <c r="L11" s="21">
        <v>1.8</v>
      </c>
      <c r="M11" s="21">
        <v>1.3</v>
      </c>
      <c r="N11" s="21" t="s">
        <v>124</v>
      </c>
      <c r="O11" s="21">
        <v>0.5</v>
      </c>
      <c r="P11" s="21">
        <v>0</v>
      </c>
      <c r="Q11" s="21">
        <v>1.7</v>
      </c>
      <c r="R11" s="21">
        <v>0.1</v>
      </c>
      <c r="S11" s="21">
        <v>5.0320670942279229</v>
      </c>
      <c r="T11" s="21"/>
      <c r="V11" s="223"/>
    </row>
    <row r="12" spans="1:26" x14ac:dyDescent="0.3">
      <c r="A12" s="17" t="s">
        <v>171</v>
      </c>
      <c r="B12" s="18">
        <v>900</v>
      </c>
      <c r="C12" s="18">
        <v>802</v>
      </c>
      <c r="D12" s="18" t="s">
        <v>124</v>
      </c>
      <c r="E12" s="18">
        <v>517</v>
      </c>
      <c r="F12" s="18">
        <v>63</v>
      </c>
      <c r="G12" s="18">
        <v>348</v>
      </c>
      <c r="H12" s="18">
        <v>50</v>
      </c>
      <c r="I12" s="18">
        <v>366</v>
      </c>
      <c r="J12" s="11"/>
      <c r="K12" s="17" t="s">
        <v>171</v>
      </c>
      <c r="L12" s="21">
        <v>9.6</v>
      </c>
      <c r="M12" s="21">
        <v>8.6</v>
      </c>
      <c r="N12" s="21" t="s">
        <v>124</v>
      </c>
      <c r="O12" s="21">
        <v>5.4</v>
      </c>
      <c r="P12" s="21">
        <v>0.6</v>
      </c>
      <c r="Q12" s="21">
        <v>3.4</v>
      </c>
      <c r="R12" s="21">
        <v>0.5</v>
      </c>
      <c r="S12" s="21">
        <v>3.5338418460944285</v>
      </c>
      <c r="T12" s="21"/>
      <c r="V12" s="223"/>
    </row>
    <row r="13" spans="1:26" x14ac:dyDescent="0.3">
      <c r="A13" s="17" t="s">
        <v>172</v>
      </c>
      <c r="B13" s="18">
        <v>136</v>
      </c>
      <c r="C13" s="18">
        <v>81</v>
      </c>
      <c r="D13" s="18" t="s">
        <v>124</v>
      </c>
      <c r="E13" s="18">
        <v>56</v>
      </c>
      <c r="F13" s="18">
        <v>1</v>
      </c>
      <c r="G13" s="18">
        <v>40</v>
      </c>
      <c r="H13" s="18">
        <v>8</v>
      </c>
      <c r="I13" s="18">
        <v>52</v>
      </c>
      <c r="J13" s="11"/>
      <c r="K13" s="17" t="s">
        <v>172</v>
      </c>
      <c r="L13" s="21">
        <v>6.1</v>
      </c>
      <c r="M13" s="21">
        <v>3.7</v>
      </c>
      <c r="N13" s="21" t="s">
        <v>124</v>
      </c>
      <c r="O13" s="21">
        <v>2.7</v>
      </c>
      <c r="P13" s="21">
        <v>0</v>
      </c>
      <c r="Q13" s="21">
        <v>1.7</v>
      </c>
      <c r="R13" s="21">
        <v>0.3</v>
      </c>
      <c r="S13" s="21">
        <v>2.0741922616673314</v>
      </c>
      <c r="T13" s="21"/>
      <c r="V13" s="223"/>
    </row>
    <row r="14" spans="1:26" x14ac:dyDescent="0.3">
      <c r="A14" s="17" t="s">
        <v>173</v>
      </c>
      <c r="B14" s="18">
        <v>269</v>
      </c>
      <c r="C14" s="18">
        <v>187</v>
      </c>
      <c r="D14" s="18" t="s">
        <v>124</v>
      </c>
      <c r="E14" s="18">
        <v>87</v>
      </c>
      <c r="F14" s="18">
        <v>10</v>
      </c>
      <c r="G14" s="18">
        <v>61</v>
      </c>
      <c r="H14" s="18">
        <v>25</v>
      </c>
      <c r="I14" s="18">
        <v>42</v>
      </c>
      <c r="J14" s="11"/>
      <c r="K14" s="17" t="s">
        <v>173</v>
      </c>
      <c r="L14" s="21">
        <v>7.6</v>
      </c>
      <c r="M14" s="21">
        <v>5.5</v>
      </c>
      <c r="N14" s="21" t="s">
        <v>124</v>
      </c>
      <c r="O14" s="21">
        <v>2.7</v>
      </c>
      <c r="P14" s="21">
        <v>0.3</v>
      </c>
      <c r="Q14" s="21">
        <v>1.7</v>
      </c>
      <c r="R14" s="21">
        <v>0.7</v>
      </c>
      <c r="S14" s="21">
        <v>1.1567061415587994</v>
      </c>
      <c r="T14" s="21"/>
      <c r="V14" s="223"/>
    </row>
    <row r="15" spans="1:26" x14ac:dyDescent="0.3">
      <c r="A15" s="17" t="s">
        <v>174</v>
      </c>
      <c r="B15" s="18">
        <v>67</v>
      </c>
      <c r="C15" s="18">
        <v>91</v>
      </c>
      <c r="D15" s="18" t="s">
        <v>124</v>
      </c>
      <c r="E15" s="18">
        <v>53</v>
      </c>
      <c r="F15" s="18">
        <v>10</v>
      </c>
      <c r="G15" s="18">
        <v>13</v>
      </c>
      <c r="H15" s="18">
        <v>3</v>
      </c>
      <c r="I15" s="18">
        <v>19</v>
      </c>
      <c r="J15" s="11"/>
      <c r="K15" s="17" t="s">
        <v>174</v>
      </c>
      <c r="L15" s="21">
        <v>5.7</v>
      </c>
      <c r="M15" s="21">
        <v>8.1999999999999993</v>
      </c>
      <c r="N15" s="21" t="s">
        <v>124</v>
      </c>
      <c r="O15" s="21">
        <v>5.0999999999999996</v>
      </c>
      <c r="P15" s="21">
        <v>0.9</v>
      </c>
      <c r="Q15" s="21">
        <v>1.1000000000000001</v>
      </c>
      <c r="R15" s="21">
        <v>0.3</v>
      </c>
      <c r="S15" s="21">
        <v>1.5091342335186657</v>
      </c>
      <c r="T15" s="21"/>
      <c r="V15" s="223"/>
    </row>
    <row r="16" spans="1:26" x14ac:dyDescent="0.3">
      <c r="A16" s="17" t="s">
        <v>175</v>
      </c>
      <c r="B16" s="18">
        <v>496</v>
      </c>
      <c r="C16" s="18">
        <v>442</v>
      </c>
      <c r="D16" s="18" t="s">
        <v>124</v>
      </c>
      <c r="E16" s="18">
        <v>236</v>
      </c>
      <c r="F16" s="18">
        <v>48</v>
      </c>
      <c r="G16" s="18">
        <v>153</v>
      </c>
      <c r="H16" s="18">
        <v>58</v>
      </c>
      <c r="I16" s="18">
        <v>369</v>
      </c>
      <c r="J16" s="11"/>
      <c r="K16" s="17" t="s">
        <v>175</v>
      </c>
      <c r="L16" s="21">
        <v>7.3</v>
      </c>
      <c r="M16" s="21">
        <v>6.2</v>
      </c>
      <c r="N16" s="21" t="s">
        <v>124</v>
      </c>
      <c r="O16" s="21">
        <v>3.2</v>
      </c>
      <c r="P16" s="21">
        <v>0.6</v>
      </c>
      <c r="Q16" s="21">
        <v>1.8</v>
      </c>
      <c r="R16" s="21">
        <v>0.7</v>
      </c>
      <c r="S16" s="21">
        <v>4.2457714877459436</v>
      </c>
      <c r="T16" s="21"/>
      <c r="V16" s="223"/>
    </row>
    <row r="17" spans="1:22" x14ac:dyDescent="0.3">
      <c r="A17" s="17" t="s">
        <v>176</v>
      </c>
      <c r="B17" s="18">
        <v>337</v>
      </c>
      <c r="C17" s="18">
        <v>246</v>
      </c>
      <c r="D17" s="18" t="s">
        <v>124</v>
      </c>
      <c r="E17" s="18">
        <v>130</v>
      </c>
      <c r="F17" s="18">
        <v>8</v>
      </c>
      <c r="G17" s="18">
        <v>126</v>
      </c>
      <c r="H17" s="18">
        <v>16</v>
      </c>
      <c r="I17" s="18">
        <v>107</v>
      </c>
      <c r="J17" s="11"/>
      <c r="K17" s="17" t="s">
        <v>176</v>
      </c>
      <c r="L17" s="21">
        <v>10.6</v>
      </c>
      <c r="M17" s="21">
        <v>7.9</v>
      </c>
      <c r="N17" s="21" t="s">
        <v>124</v>
      </c>
      <c r="O17" s="21">
        <v>3.7</v>
      </c>
      <c r="P17" s="21">
        <v>0.2</v>
      </c>
      <c r="Q17" s="21">
        <v>3.3</v>
      </c>
      <c r="R17" s="21">
        <v>0.4</v>
      </c>
      <c r="S17" s="21">
        <v>2.6986128625472885</v>
      </c>
      <c r="T17" s="21"/>
      <c r="V17" s="223"/>
    </row>
    <row r="18" spans="1:22" x14ac:dyDescent="0.3">
      <c r="A18" s="17" t="s">
        <v>177</v>
      </c>
      <c r="B18" s="18">
        <v>739</v>
      </c>
      <c r="C18" s="18">
        <v>452</v>
      </c>
      <c r="D18" s="18" t="s">
        <v>124</v>
      </c>
      <c r="E18" s="18">
        <v>299</v>
      </c>
      <c r="F18" s="18">
        <v>84</v>
      </c>
      <c r="G18" s="18">
        <v>285</v>
      </c>
      <c r="H18" s="18">
        <v>88</v>
      </c>
      <c r="I18" s="18">
        <v>270</v>
      </c>
      <c r="J18" s="11"/>
      <c r="K18" s="17" t="s">
        <v>177</v>
      </c>
      <c r="L18" s="21">
        <v>10.1</v>
      </c>
      <c r="M18" s="21">
        <v>6.1</v>
      </c>
      <c r="N18" s="21" t="s">
        <v>124</v>
      </c>
      <c r="O18" s="21">
        <v>4</v>
      </c>
      <c r="P18" s="21">
        <v>1</v>
      </c>
      <c r="Q18" s="21">
        <v>3.5</v>
      </c>
      <c r="R18" s="21">
        <v>1</v>
      </c>
      <c r="S18" s="21">
        <v>3.1344323194799162</v>
      </c>
      <c r="T18" s="21"/>
      <c r="V18" s="223"/>
    </row>
    <row r="19" spans="1:22" x14ac:dyDescent="0.3">
      <c r="A19" s="17" t="s">
        <v>178</v>
      </c>
      <c r="B19" s="18">
        <v>221</v>
      </c>
      <c r="C19" s="18">
        <v>67</v>
      </c>
      <c r="D19" s="18" t="s">
        <v>124</v>
      </c>
      <c r="E19" s="18">
        <v>47</v>
      </c>
      <c r="F19" s="18">
        <v>1</v>
      </c>
      <c r="G19" s="18">
        <v>17</v>
      </c>
      <c r="H19" s="18">
        <v>5</v>
      </c>
      <c r="I19" s="18">
        <v>27</v>
      </c>
      <c r="J19" s="11"/>
      <c r="K19" s="17" t="s">
        <v>178</v>
      </c>
      <c r="L19" s="21">
        <v>13.2</v>
      </c>
      <c r="M19" s="21">
        <v>4</v>
      </c>
      <c r="N19" s="21" t="s">
        <v>124</v>
      </c>
      <c r="O19" s="21">
        <v>3</v>
      </c>
      <c r="P19" s="21">
        <v>0.1</v>
      </c>
      <c r="Q19" s="21">
        <v>1</v>
      </c>
      <c r="R19" s="21">
        <v>0.3</v>
      </c>
      <c r="S19" s="21">
        <v>1.330704780680138</v>
      </c>
      <c r="T19" s="21"/>
      <c r="V19" s="223"/>
    </row>
    <row r="20" spans="1:22" x14ac:dyDescent="0.3">
      <c r="A20" s="17" t="s">
        <v>179</v>
      </c>
      <c r="B20" s="18">
        <v>786</v>
      </c>
      <c r="C20" s="18">
        <v>724</v>
      </c>
      <c r="D20" s="18" t="s">
        <v>124</v>
      </c>
      <c r="E20" s="18">
        <v>472</v>
      </c>
      <c r="F20" s="18">
        <v>155</v>
      </c>
      <c r="G20" s="18">
        <v>286</v>
      </c>
      <c r="H20" s="18">
        <v>143</v>
      </c>
      <c r="I20" s="18">
        <v>414</v>
      </c>
      <c r="J20" s="11"/>
      <c r="K20" s="17" t="s">
        <v>179</v>
      </c>
      <c r="L20" s="21">
        <v>12</v>
      </c>
      <c r="M20" s="21">
        <v>10.9</v>
      </c>
      <c r="N20" s="21" t="s">
        <v>124</v>
      </c>
      <c r="O20" s="21">
        <v>6.9</v>
      </c>
      <c r="P20" s="21">
        <v>2.1</v>
      </c>
      <c r="Q20" s="21">
        <v>3.9</v>
      </c>
      <c r="R20" s="21">
        <v>1.9</v>
      </c>
      <c r="S20" s="21">
        <v>5.5281078915743089</v>
      </c>
      <c r="T20" s="21"/>
      <c r="V20" s="223"/>
    </row>
    <row r="21" spans="1:22" x14ac:dyDescent="0.3">
      <c r="A21" s="17" t="s">
        <v>180</v>
      </c>
      <c r="B21" s="18">
        <v>14</v>
      </c>
      <c r="C21" s="18">
        <v>33</v>
      </c>
      <c r="D21" s="18" t="s">
        <v>124</v>
      </c>
      <c r="E21" s="18">
        <v>33</v>
      </c>
      <c r="F21" s="18">
        <v>2</v>
      </c>
      <c r="G21" s="18">
        <v>12</v>
      </c>
      <c r="H21" s="18"/>
      <c r="I21" s="18">
        <v>14</v>
      </c>
      <c r="J21" s="11"/>
      <c r="K21" s="17" t="s">
        <v>180</v>
      </c>
      <c r="L21" s="21">
        <v>1.7</v>
      </c>
      <c r="M21" s="21">
        <v>3.8</v>
      </c>
      <c r="N21" s="21" t="s">
        <v>124</v>
      </c>
      <c r="O21" s="21">
        <v>3.9</v>
      </c>
      <c r="P21" s="21">
        <v>0.2</v>
      </c>
      <c r="Q21" s="21">
        <v>1.3</v>
      </c>
      <c r="R21" s="21">
        <v>0</v>
      </c>
      <c r="S21" s="21">
        <v>1.3513513513513513</v>
      </c>
      <c r="T21" s="21"/>
      <c r="V21" s="223"/>
    </row>
    <row r="22" spans="1:22" x14ac:dyDescent="0.3">
      <c r="A22" s="17" t="s">
        <v>181</v>
      </c>
      <c r="B22" s="18">
        <v>110</v>
      </c>
      <c r="C22" s="18">
        <v>157</v>
      </c>
      <c r="D22" s="18" t="s">
        <v>124</v>
      </c>
      <c r="E22" s="18">
        <v>64</v>
      </c>
      <c r="F22" s="18">
        <v>4</v>
      </c>
      <c r="G22" s="18">
        <v>21</v>
      </c>
      <c r="H22" s="18">
        <v>8</v>
      </c>
      <c r="I22" s="18">
        <v>89</v>
      </c>
      <c r="J22" s="11"/>
      <c r="K22" s="17" t="s">
        <v>181</v>
      </c>
      <c r="L22" s="21">
        <v>2.2000000000000002</v>
      </c>
      <c r="M22" s="21">
        <v>2.8</v>
      </c>
      <c r="N22" s="21" t="s">
        <v>124</v>
      </c>
      <c r="O22" s="21">
        <v>1.1000000000000001</v>
      </c>
      <c r="P22" s="21">
        <v>0.1</v>
      </c>
      <c r="Q22" s="21">
        <v>0.3</v>
      </c>
      <c r="R22" s="21">
        <v>0.1</v>
      </c>
      <c r="S22" s="21">
        <v>1.4203638684966486</v>
      </c>
      <c r="T22" s="21"/>
      <c r="V22" s="223"/>
    </row>
    <row r="23" spans="1:22" x14ac:dyDescent="0.3">
      <c r="A23" s="17" t="s">
        <v>182</v>
      </c>
      <c r="B23" s="18">
        <v>59</v>
      </c>
      <c r="C23" s="18">
        <v>154</v>
      </c>
      <c r="D23" s="18" t="s">
        <v>124</v>
      </c>
      <c r="E23" s="18">
        <v>121</v>
      </c>
      <c r="F23" s="18">
        <v>5</v>
      </c>
      <c r="G23" s="18">
        <v>31</v>
      </c>
      <c r="H23" s="18">
        <v>28</v>
      </c>
      <c r="I23" s="18">
        <v>39</v>
      </c>
      <c r="J23" s="11"/>
      <c r="K23" s="17" t="s">
        <v>182</v>
      </c>
      <c r="L23" s="21">
        <v>5.8</v>
      </c>
      <c r="M23" s="21">
        <v>14.5</v>
      </c>
      <c r="N23" s="21" t="s">
        <v>124</v>
      </c>
      <c r="O23" s="21">
        <v>12.1</v>
      </c>
      <c r="P23" s="21">
        <v>0.5</v>
      </c>
      <c r="Q23" s="21">
        <v>3</v>
      </c>
      <c r="R23" s="21">
        <v>2.5</v>
      </c>
      <c r="S23" s="21">
        <v>3.5845588235294117</v>
      </c>
      <c r="T23" s="21"/>
      <c r="V23" s="223"/>
    </row>
    <row r="24" spans="1:22" x14ac:dyDescent="0.3">
      <c r="A24" s="17" t="s">
        <v>183</v>
      </c>
      <c r="B24" s="18">
        <v>180</v>
      </c>
      <c r="C24" s="18">
        <v>246</v>
      </c>
      <c r="D24" s="18" t="s">
        <v>124</v>
      </c>
      <c r="E24" s="18">
        <v>141</v>
      </c>
      <c r="F24" s="18">
        <v>6</v>
      </c>
      <c r="G24" s="18">
        <v>63</v>
      </c>
      <c r="H24" s="18">
        <v>13</v>
      </c>
      <c r="I24" s="18">
        <v>55</v>
      </c>
      <c r="J24" s="11"/>
      <c r="K24" s="17" t="s">
        <v>183</v>
      </c>
      <c r="L24" s="21">
        <v>9.3000000000000007</v>
      </c>
      <c r="M24" s="21">
        <v>12.2</v>
      </c>
      <c r="N24" s="21" t="s">
        <v>124</v>
      </c>
      <c r="O24" s="21">
        <v>6.6</v>
      </c>
      <c r="P24" s="21">
        <v>0.3</v>
      </c>
      <c r="Q24" s="21">
        <v>2.9</v>
      </c>
      <c r="R24" s="21">
        <v>0.5</v>
      </c>
      <c r="S24" s="21">
        <v>2.1161985378991921</v>
      </c>
      <c r="T24" s="21"/>
      <c r="V24" s="223"/>
    </row>
    <row r="25" spans="1:22" x14ac:dyDescent="0.3">
      <c r="A25" s="17" t="s">
        <v>184</v>
      </c>
      <c r="B25" s="18">
        <v>228</v>
      </c>
      <c r="C25" s="18">
        <v>234</v>
      </c>
      <c r="D25" s="18" t="s">
        <v>124</v>
      </c>
      <c r="E25" s="18">
        <v>47</v>
      </c>
      <c r="F25" s="18">
        <v>12</v>
      </c>
      <c r="G25" s="18">
        <v>38</v>
      </c>
      <c r="H25" s="18">
        <v>58</v>
      </c>
      <c r="I25" s="18">
        <v>48</v>
      </c>
      <c r="J25" s="11"/>
      <c r="K25" s="17" t="s">
        <v>184</v>
      </c>
      <c r="L25" s="21">
        <v>7.8</v>
      </c>
      <c r="M25" s="21">
        <v>8.1</v>
      </c>
      <c r="N25" s="21" t="s">
        <v>124</v>
      </c>
      <c r="O25" s="21">
        <v>1.7</v>
      </c>
      <c r="P25" s="21">
        <v>0.4</v>
      </c>
      <c r="Q25" s="21">
        <v>1.3</v>
      </c>
      <c r="R25" s="21">
        <v>1.9</v>
      </c>
      <c r="S25" s="21">
        <v>1.6150740242261103</v>
      </c>
      <c r="T25" s="21"/>
      <c r="V25" s="223"/>
    </row>
    <row r="26" spans="1:22" x14ac:dyDescent="0.3">
      <c r="A26" s="17" t="s">
        <v>185</v>
      </c>
      <c r="B26" s="18">
        <v>237</v>
      </c>
      <c r="C26" s="18">
        <v>168</v>
      </c>
      <c r="D26" s="18" t="s">
        <v>124</v>
      </c>
      <c r="E26" s="18"/>
      <c r="F26" s="18">
        <v>28</v>
      </c>
      <c r="G26" s="18">
        <v>101</v>
      </c>
      <c r="H26" s="18">
        <v>13</v>
      </c>
      <c r="I26" s="18">
        <v>55</v>
      </c>
      <c r="J26" s="11"/>
      <c r="K26" s="17" t="s">
        <v>185</v>
      </c>
      <c r="L26" s="21">
        <v>8</v>
      </c>
      <c r="M26" s="21">
        <v>5.9</v>
      </c>
      <c r="N26" s="21" t="s">
        <v>124</v>
      </c>
      <c r="O26" s="21">
        <v>0</v>
      </c>
      <c r="P26" s="21">
        <v>0.9</v>
      </c>
      <c r="Q26" s="21">
        <v>3.1</v>
      </c>
      <c r="R26" s="21">
        <v>0.4</v>
      </c>
      <c r="S26" s="21">
        <v>1.4523369421705836</v>
      </c>
      <c r="T26" s="21"/>
      <c r="V26" s="223"/>
    </row>
    <row r="27" spans="1:22" x14ac:dyDescent="0.3">
      <c r="A27" s="17" t="s">
        <v>186</v>
      </c>
      <c r="B27" s="18">
        <v>70</v>
      </c>
      <c r="C27" s="18">
        <v>62</v>
      </c>
      <c r="D27" s="18" t="s">
        <v>124</v>
      </c>
      <c r="E27" s="18">
        <v>19</v>
      </c>
      <c r="F27" s="18">
        <v>3</v>
      </c>
      <c r="G27" s="18">
        <v>29</v>
      </c>
      <c r="H27" s="18">
        <v>3</v>
      </c>
      <c r="I27" s="18">
        <v>12</v>
      </c>
      <c r="J27" s="11"/>
      <c r="K27" s="17" t="s">
        <v>186</v>
      </c>
      <c r="L27" s="21">
        <v>4.5</v>
      </c>
      <c r="M27" s="21">
        <v>4</v>
      </c>
      <c r="N27" s="21" t="s">
        <v>124</v>
      </c>
      <c r="O27" s="21">
        <v>1.1000000000000001</v>
      </c>
      <c r="P27" s="21">
        <v>0.2</v>
      </c>
      <c r="Q27" s="21">
        <v>1.7</v>
      </c>
      <c r="R27" s="21">
        <v>0.2</v>
      </c>
      <c r="S27" s="21">
        <v>0.66740823136818694</v>
      </c>
      <c r="T27" s="21"/>
      <c r="V27" s="223"/>
    </row>
    <row r="28" spans="1:22" x14ac:dyDescent="0.3">
      <c r="A28" s="17" t="s">
        <v>187</v>
      </c>
      <c r="B28" s="18">
        <v>157</v>
      </c>
      <c r="C28" s="18">
        <v>120</v>
      </c>
      <c r="D28" s="18" t="s">
        <v>124</v>
      </c>
      <c r="E28" s="18">
        <v>107</v>
      </c>
      <c r="F28" s="18">
        <v>13</v>
      </c>
      <c r="G28" s="18">
        <v>65</v>
      </c>
      <c r="H28" s="18">
        <v>32</v>
      </c>
      <c r="I28" s="18">
        <v>31</v>
      </c>
      <c r="J28" s="11"/>
      <c r="K28" s="17" t="s">
        <v>187</v>
      </c>
      <c r="L28" s="21">
        <v>8.4</v>
      </c>
      <c r="M28" s="21">
        <v>6.2</v>
      </c>
      <c r="N28" s="21" t="s">
        <v>124</v>
      </c>
      <c r="O28" s="21">
        <v>5.4</v>
      </c>
      <c r="P28" s="21">
        <v>0.6</v>
      </c>
      <c r="Q28" s="21">
        <v>3.1</v>
      </c>
      <c r="R28" s="21">
        <v>1.4</v>
      </c>
      <c r="S28" s="21">
        <v>1.3025210084033614</v>
      </c>
      <c r="T28" s="21"/>
      <c r="V28" s="223"/>
    </row>
    <row r="29" spans="1:22" x14ac:dyDescent="0.3">
      <c r="A29" s="17" t="s">
        <v>188</v>
      </c>
      <c r="B29" s="18">
        <v>267</v>
      </c>
      <c r="C29" s="18">
        <v>216</v>
      </c>
      <c r="D29" s="18" t="s">
        <v>124</v>
      </c>
      <c r="E29" s="18">
        <v>286</v>
      </c>
      <c r="F29" s="18">
        <v>18</v>
      </c>
      <c r="G29" s="18">
        <v>73</v>
      </c>
      <c r="H29" s="18">
        <v>36</v>
      </c>
      <c r="I29" s="18">
        <v>62</v>
      </c>
      <c r="J29" s="11"/>
      <c r="K29" s="17" t="s">
        <v>188</v>
      </c>
      <c r="L29" s="21">
        <v>5.8</v>
      </c>
      <c r="M29" s="21">
        <v>4.7</v>
      </c>
      <c r="N29" s="21" t="s">
        <v>124</v>
      </c>
      <c r="O29" s="21">
        <v>6.1</v>
      </c>
      <c r="P29" s="21">
        <v>0.4</v>
      </c>
      <c r="Q29" s="21">
        <v>1.5</v>
      </c>
      <c r="R29" s="21">
        <v>0.7</v>
      </c>
      <c r="S29" s="21">
        <v>1.2154479513820819</v>
      </c>
      <c r="T29" s="21"/>
      <c r="V29" s="223"/>
    </row>
    <row r="30" spans="1:22" x14ac:dyDescent="0.3">
      <c r="A30" s="17" t="s">
        <v>189</v>
      </c>
      <c r="B30" s="18">
        <v>286</v>
      </c>
      <c r="C30" s="18">
        <v>247</v>
      </c>
      <c r="D30" s="18" t="s">
        <v>124</v>
      </c>
      <c r="E30" s="18">
        <v>279</v>
      </c>
      <c r="F30" s="18">
        <v>55</v>
      </c>
      <c r="G30" s="18">
        <v>226</v>
      </c>
      <c r="H30" s="18">
        <v>223</v>
      </c>
      <c r="I30" s="18">
        <v>91</v>
      </c>
      <c r="J30" s="11"/>
      <c r="K30" s="17" t="s">
        <v>189</v>
      </c>
      <c r="L30" s="21">
        <v>8.6</v>
      </c>
      <c r="M30" s="21">
        <v>7.3</v>
      </c>
      <c r="N30" s="21" t="s">
        <v>124</v>
      </c>
      <c r="O30" s="21">
        <v>7.8</v>
      </c>
      <c r="P30" s="21">
        <v>1.4</v>
      </c>
      <c r="Q30" s="21">
        <v>5.6</v>
      </c>
      <c r="R30" s="21">
        <v>5.0999999999999996</v>
      </c>
      <c r="S30" s="21">
        <v>2.0861989912883998</v>
      </c>
      <c r="T30" s="21"/>
      <c r="V30" s="223"/>
    </row>
    <row r="31" spans="1:22" x14ac:dyDescent="0.3">
      <c r="A31" s="17" t="s">
        <v>190</v>
      </c>
      <c r="B31" s="18">
        <v>73</v>
      </c>
      <c r="C31" s="18">
        <v>103</v>
      </c>
      <c r="D31" s="18" t="s">
        <v>124</v>
      </c>
      <c r="E31" s="18">
        <v>69</v>
      </c>
      <c r="F31" s="18">
        <v>10</v>
      </c>
      <c r="G31" s="18">
        <v>21</v>
      </c>
      <c r="H31" s="18">
        <v>13</v>
      </c>
      <c r="I31" s="18">
        <v>60</v>
      </c>
      <c r="J31" s="11"/>
      <c r="K31" s="17" t="s">
        <v>190</v>
      </c>
      <c r="L31" s="21">
        <v>5.6</v>
      </c>
      <c r="M31" s="21">
        <v>8.1</v>
      </c>
      <c r="N31" s="21" t="s">
        <v>124</v>
      </c>
      <c r="O31" s="21">
        <v>5.6</v>
      </c>
      <c r="P31" s="21">
        <v>0.8</v>
      </c>
      <c r="Q31" s="21">
        <v>1.6</v>
      </c>
      <c r="R31" s="21">
        <v>0.9</v>
      </c>
      <c r="S31" s="21">
        <v>4.3509789702683106</v>
      </c>
      <c r="T31" s="21"/>
      <c r="V31" s="223"/>
    </row>
    <row r="32" spans="1:22" x14ac:dyDescent="0.3">
      <c r="A32" s="17" t="s">
        <v>191</v>
      </c>
      <c r="B32" s="18">
        <v>134</v>
      </c>
      <c r="C32" s="18">
        <v>97</v>
      </c>
      <c r="D32" s="18" t="s">
        <v>124</v>
      </c>
      <c r="E32" s="18">
        <v>119</v>
      </c>
      <c r="F32" s="18">
        <v>18</v>
      </c>
      <c r="G32" s="18">
        <v>38</v>
      </c>
      <c r="H32" s="18">
        <v>11</v>
      </c>
      <c r="I32" s="18">
        <v>79</v>
      </c>
      <c r="J32" s="11"/>
      <c r="K32" s="17" t="s">
        <v>191</v>
      </c>
      <c r="L32" s="21">
        <v>9.1</v>
      </c>
      <c r="M32" s="21">
        <v>7.4</v>
      </c>
      <c r="N32" s="21" t="s">
        <v>124</v>
      </c>
      <c r="O32" s="21">
        <v>8.9</v>
      </c>
      <c r="P32" s="21">
        <v>1.3</v>
      </c>
      <c r="Q32" s="21">
        <v>2.5</v>
      </c>
      <c r="R32" s="21">
        <v>0.7</v>
      </c>
      <c r="S32" s="21">
        <v>4.9560853199498123</v>
      </c>
      <c r="T32" s="21"/>
      <c r="V32" s="223"/>
    </row>
    <row r="33" spans="1:22" x14ac:dyDescent="0.3">
      <c r="A33" s="17" t="s">
        <v>192</v>
      </c>
      <c r="B33" s="18">
        <v>409</v>
      </c>
      <c r="C33" s="18">
        <v>391</v>
      </c>
      <c r="D33" s="18" t="s">
        <v>124</v>
      </c>
      <c r="E33" s="18">
        <v>254</v>
      </c>
      <c r="F33" s="18">
        <v>62</v>
      </c>
      <c r="G33" s="18">
        <v>149</v>
      </c>
      <c r="H33" s="18">
        <v>23</v>
      </c>
      <c r="I33" s="18">
        <v>161</v>
      </c>
      <c r="J33" s="11"/>
      <c r="K33" s="17" t="s">
        <v>192</v>
      </c>
      <c r="L33" s="21">
        <v>7.5</v>
      </c>
      <c r="M33" s="21">
        <v>7.1</v>
      </c>
      <c r="N33" s="21" t="s">
        <v>124</v>
      </c>
      <c r="O33" s="21">
        <v>4.7</v>
      </c>
      <c r="P33" s="21">
        <v>1.1000000000000001</v>
      </c>
      <c r="Q33" s="21">
        <v>2.6</v>
      </c>
      <c r="R33" s="21">
        <v>0.4</v>
      </c>
      <c r="S33" s="21">
        <v>2.5211399937362979</v>
      </c>
      <c r="T33" s="21"/>
      <c r="V33" s="223"/>
    </row>
    <row r="34" spans="1:22" x14ac:dyDescent="0.3">
      <c r="A34" s="17" t="s">
        <v>193</v>
      </c>
      <c r="B34" s="18">
        <v>198</v>
      </c>
      <c r="C34" s="18">
        <v>234</v>
      </c>
      <c r="D34" s="18" t="s">
        <v>124</v>
      </c>
      <c r="E34" s="18">
        <v>122</v>
      </c>
      <c r="F34" s="18">
        <v>24</v>
      </c>
      <c r="G34" s="18">
        <v>118</v>
      </c>
      <c r="H34" s="18">
        <v>114</v>
      </c>
      <c r="I34" s="18">
        <v>91</v>
      </c>
      <c r="J34" s="11"/>
      <c r="K34" s="17" t="s">
        <v>193</v>
      </c>
      <c r="L34" s="21">
        <v>5.5</v>
      </c>
      <c r="M34" s="21">
        <v>6.3</v>
      </c>
      <c r="N34" s="21" t="s">
        <v>124</v>
      </c>
      <c r="O34" s="21">
        <v>3.1</v>
      </c>
      <c r="P34" s="21">
        <v>0.6</v>
      </c>
      <c r="Q34" s="21">
        <v>2.7</v>
      </c>
      <c r="R34" s="21">
        <v>2.5</v>
      </c>
      <c r="S34" s="21">
        <v>1.9921190893169878</v>
      </c>
      <c r="T34" s="21"/>
      <c r="V34" s="223"/>
    </row>
    <row r="35" spans="1:22" ht="14.5" thickBot="1" x14ac:dyDescent="0.35">
      <c r="A35" s="17" t="s">
        <v>194</v>
      </c>
      <c r="B35" s="18">
        <v>73</v>
      </c>
      <c r="C35" s="18">
        <v>67</v>
      </c>
      <c r="D35" s="18" t="s">
        <v>124</v>
      </c>
      <c r="E35" s="18">
        <v>0</v>
      </c>
      <c r="F35" s="18">
        <v>0</v>
      </c>
      <c r="G35" s="18">
        <v>0</v>
      </c>
      <c r="H35" s="18">
        <v>3</v>
      </c>
      <c r="I35" s="18">
        <v>0</v>
      </c>
      <c r="J35" s="11"/>
      <c r="K35" s="17" t="s">
        <v>194</v>
      </c>
      <c r="L35" s="21">
        <v>9.4</v>
      </c>
      <c r="M35" s="21">
        <v>8.6999999999999993</v>
      </c>
      <c r="N35" s="21" t="s">
        <v>124</v>
      </c>
      <c r="O35" s="21">
        <v>0</v>
      </c>
      <c r="P35" s="21">
        <v>0</v>
      </c>
      <c r="Q35" s="21">
        <v>0</v>
      </c>
      <c r="R35" s="21">
        <v>0.2</v>
      </c>
      <c r="S35" s="21">
        <v>0</v>
      </c>
      <c r="T35" s="21"/>
      <c r="V35" s="223"/>
    </row>
    <row r="36" spans="1:22" x14ac:dyDescent="0.3">
      <c r="A36" s="91" t="s">
        <v>386</v>
      </c>
      <c r="B36" s="169"/>
      <c r="C36" s="169"/>
      <c r="D36" s="169"/>
      <c r="E36" s="169"/>
      <c r="F36" s="169"/>
      <c r="G36" s="169"/>
      <c r="H36" s="169"/>
      <c r="I36" s="169"/>
      <c r="J36" s="2"/>
      <c r="K36" s="91" t="s">
        <v>386</v>
      </c>
      <c r="L36" s="91"/>
      <c r="M36" s="91"/>
      <c r="N36" s="91"/>
      <c r="O36" s="91"/>
      <c r="P36" s="91"/>
      <c r="Q36" s="91"/>
      <c r="R36" s="91"/>
      <c r="S36" s="91"/>
      <c r="T36" s="191"/>
      <c r="V36" s="2"/>
    </row>
    <row r="37" spans="1:22" s="8" customFormat="1" x14ac:dyDescent="0.35">
      <c r="A37" s="8" t="s">
        <v>385</v>
      </c>
      <c r="J37" s="189"/>
      <c r="K37" s="8" t="s">
        <v>385</v>
      </c>
      <c r="T37" s="189"/>
      <c r="U37" s="26"/>
    </row>
    <row r="39" spans="1:22" x14ac:dyDescent="0.3">
      <c r="D39" s="221"/>
      <c r="E39" s="217"/>
      <c r="N39" s="221"/>
      <c r="O39" s="217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85DBF466-F8DB-4F6A-8A70-DF66515E722E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D96D-B25C-4335-8275-6DAF048F98F3}">
  <sheetPr>
    <tabColor theme="0" tint="-0.14999847407452621"/>
  </sheetPr>
  <dimension ref="A1:U87"/>
  <sheetViews>
    <sheetView showGridLines="0" topLeftCell="I1" zoomScale="90" zoomScaleNormal="90" zoomScaleSheetLayoutView="90" workbookViewId="0">
      <selection activeCell="Z2" sqref="Z2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220" customWidth="1"/>
    <col min="21" max="21" width="13.453125" style="26" customWidth="1"/>
    <col min="22" max="90" width="10.7265625" style="2" customWidth="1"/>
    <col min="91" max="16384" width="23.453125" style="2"/>
  </cols>
  <sheetData>
    <row r="1" spans="1:21" ht="15.75" customHeight="1" x14ac:dyDescent="0.3">
      <c r="A1" s="337" t="s">
        <v>208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209</v>
      </c>
      <c r="L1" s="337"/>
      <c r="M1" s="337"/>
      <c r="N1" s="337"/>
      <c r="O1" s="337"/>
      <c r="P1" s="337"/>
      <c r="Q1" s="337"/>
      <c r="R1" s="337"/>
      <c r="S1" s="337"/>
      <c r="T1" s="208"/>
      <c r="U1" s="29"/>
    </row>
    <row r="2" spans="1:21" ht="15.75" customHeight="1" x14ac:dyDescent="0.3">
      <c r="A2" s="337" t="s">
        <v>144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210</v>
      </c>
      <c r="L2" s="337"/>
      <c r="M2" s="337"/>
      <c r="N2" s="337"/>
      <c r="O2" s="337"/>
      <c r="P2" s="337"/>
      <c r="Q2" s="337"/>
      <c r="R2" s="337"/>
      <c r="S2" s="337"/>
      <c r="T2" s="208"/>
      <c r="U2" s="272" t="s">
        <v>375</v>
      </c>
    </row>
    <row r="3" spans="1:21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208"/>
      <c r="U3" s="29"/>
    </row>
    <row r="4" spans="1:21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208"/>
    </row>
    <row r="5" spans="1:21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208"/>
    </row>
    <row r="6" spans="1:21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1" x14ac:dyDescent="0.3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7"/>
      <c r="M7" s="217"/>
      <c r="N7" s="217"/>
      <c r="O7" s="217"/>
      <c r="P7" s="217"/>
      <c r="Q7" s="217"/>
      <c r="R7" s="217"/>
      <c r="S7" s="217"/>
      <c r="T7" s="217"/>
    </row>
    <row r="8" spans="1:21" x14ac:dyDescent="0.3">
      <c r="A8" s="161" t="s">
        <v>130</v>
      </c>
      <c r="B8" s="16">
        <f>SUM(B9:B35)</f>
        <v>7262</v>
      </c>
      <c r="C8" s="16">
        <f t="shared" ref="C8:I8" si="0">SUM(C9:C35)</f>
        <v>6650</v>
      </c>
      <c r="D8" s="16">
        <v>5654</v>
      </c>
      <c r="E8" s="16">
        <f t="shared" si="0"/>
        <v>6066</v>
      </c>
      <c r="F8" s="16">
        <f t="shared" si="0"/>
        <v>4541</v>
      </c>
      <c r="G8" s="16">
        <f t="shared" si="0"/>
        <v>5483</v>
      </c>
      <c r="H8" s="16">
        <f t="shared" si="0"/>
        <v>3929</v>
      </c>
      <c r="I8" s="16">
        <f t="shared" si="0"/>
        <v>4721</v>
      </c>
      <c r="J8" s="11"/>
      <c r="K8" s="161" t="s">
        <v>130</v>
      </c>
      <c r="L8" s="20">
        <v>14.908949064854543</v>
      </c>
      <c r="M8" s="20">
        <v>13.792960404870055</v>
      </c>
      <c r="N8" s="20">
        <v>11.869922112820944</v>
      </c>
      <c r="O8" s="20">
        <v>12.650413964255177</v>
      </c>
      <c r="P8" s="20">
        <v>8.9767919977859485</v>
      </c>
      <c r="Q8" s="20">
        <v>10.899946325268871</v>
      </c>
      <c r="R8" s="20">
        <v>6.8686409566099087</v>
      </c>
      <c r="S8" s="20">
        <v>9.3340978290956542</v>
      </c>
      <c r="T8" s="20"/>
    </row>
    <row r="9" spans="1:21" x14ac:dyDescent="0.3">
      <c r="A9" s="17" t="s">
        <v>168</v>
      </c>
      <c r="B9" s="18">
        <v>103</v>
      </c>
      <c r="C9" s="18">
        <v>66</v>
      </c>
      <c r="D9" s="18" t="s">
        <v>124</v>
      </c>
      <c r="E9" s="18">
        <v>113</v>
      </c>
      <c r="F9" s="18">
        <v>69</v>
      </c>
      <c r="G9" s="18">
        <v>70</v>
      </c>
      <c r="H9" s="18">
        <v>53</v>
      </c>
      <c r="I9" s="18">
        <v>66</v>
      </c>
      <c r="J9" s="11"/>
      <c r="K9" s="17" t="s">
        <v>168</v>
      </c>
      <c r="L9" s="21">
        <v>12.716049382716049</v>
      </c>
      <c r="M9" s="21">
        <v>7.8384798099762465</v>
      </c>
      <c r="N9" s="18" t="s">
        <v>124</v>
      </c>
      <c r="O9" s="21">
        <v>12.111468381564846</v>
      </c>
      <c r="P9" s="21">
        <v>6.7448680351906152</v>
      </c>
      <c r="Q9" s="21">
        <v>7.608695652173914</v>
      </c>
      <c r="R9" s="21">
        <v>4.5729076790336496</v>
      </c>
      <c r="S9" s="21">
        <v>6.25</v>
      </c>
      <c r="T9" s="21"/>
    </row>
    <row r="10" spans="1:21" x14ac:dyDescent="0.3">
      <c r="A10" s="17" t="s">
        <v>169</v>
      </c>
      <c r="B10" s="18">
        <v>298</v>
      </c>
      <c r="C10" s="18">
        <v>195</v>
      </c>
      <c r="D10" s="18" t="s">
        <v>124</v>
      </c>
      <c r="E10" s="18">
        <v>262</v>
      </c>
      <c r="F10" s="18">
        <v>152</v>
      </c>
      <c r="G10" s="18">
        <v>220</v>
      </c>
      <c r="H10" s="18">
        <v>184</v>
      </c>
      <c r="I10" s="18">
        <v>180</v>
      </c>
      <c r="J10" s="11"/>
      <c r="K10" s="17" t="s">
        <v>169</v>
      </c>
      <c r="L10" s="21">
        <v>14.914914914914915</v>
      </c>
      <c r="M10" s="21">
        <v>10.455764075067025</v>
      </c>
      <c r="N10" s="18" t="s">
        <v>124</v>
      </c>
      <c r="O10" s="21">
        <v>15.91737545565006</v>
      </c>
      <c r="P10" s="21">
        <v>9.3251533742331283</v>
      </c>
      <c r="Q10" s="21">
        <v>12.956419316843345</v>
      </c>
      <c r="R10" s="21">
        <v>8.7452471482889731</v>
      </c>
      <c r="S10" s="21">
        <v>8.4309133489461363</v>
      </c>
      <c r="T10" s="21"/>
    </row>
    <row r="11" spans="1:21" x14ac:dyDescent="0.3">
      <c r="A11" s="17" t="s">
        <v>170</v>
      </c>
      <c r="B11" s="18">
        <v>0</v>
      </c>
      <c r="C11" s="18">
        <v>0</v>
      </c>
      <c r="D11" s="18">
        <v>0</v>
      </c>
      <c r="E11" s="18">
        <v>0</v>
      </c>
      <c r="F11" s="18">
        <v>1</v>
      </c>
      <c r="G11" s="18">
        <v>4</v>
      </c>
      <c r="H11" s="18">
        <v>0</v>
      </c>
      <c r="I11" s="18">
        <v>0</v>
      </c>
      <c r="J11" s="11"/>
      <c r="K11" s="17" t="s">
        <v>170</v>
      </c>
      <c r="L11" s="21">
        <v>0</v>
      </c>
      <c r="M11" s="21">
        <v>0</v>
      </c>
      <c r="N11" s="18">
        <v>0</v>
      </c>
      <c r="O11" s="21">
        <v>0</v>
      </c>
      <c r="P11" s="21">
        <v>0.30769230769230771</v>
      </c>
      <c r="Q11" s="21">
        <v>0.90090090090090091</v>
      </c>
      <c r="R11" s="21">
        <v>0</v>
      </c>
      <c r="S11" s="21">
        <v>0</v>
      </c>
      <c r="T11" s="21"/>
    </row>
    <row r="12" spans="1:21" x14ac:dyDescent="0.3">
      <c r="A12" s="17" t="s">
        <v>171</v>
      </c>
      <c r="B12" s="18">
        <v>203</v>
      </c>
      <c r="C12" s="18">
        <v>124</v>
      </c>
      <c r="D12" s="18" t="s">
        <v>124</v>
      </c>
      <c r="E12" s="18">
        <v>162</v>
      </c>
      <c r="F12" s="18">
        <v>148</v>
      </c>
      <c r="G12" s="18">
        <v>162</v>
      </c>
      <c r="H12" s="18">
        <v>34</v>
      </c>
      <c r="I12" s="18">
        <v>196</v>
      </c>
      <c r="J12" s="11"/>
      <c r="K12" s="17" t="s">
        <v>171</v>
      </c>
      <c r="L12" s="21">
        <v>10.972972972972974</v>
      </c>
      <c r="M12" s="21">
        <v>6.7538126361655779</v>
      </c>
      <c r="N12" s="18" t="s">
        <v>124</v>
      </c>
      <c r="O12" s="21">
        <v>7.7884615384615383</v>
      </c>
      <c r="P12" s="21">
        <v>6.429192006950478</v>
      </c>
      <c r="Q12" s="21">
        <v>6.5428109854604202</v>
      </c>
      <c r="R12" s="21">
        <v>1.363818692338548</v>
      </c>
      <c r="S12" s="21">
        <v>8.2456878418174178</v>
      </c>
      <c r="T12" s="21"/>
    </row>
    <row r="13" spans="1:21" x14ac:dyDescent="0.3">
      <c r="A13" s="17" t="s">
        <v>172</v>
      </c>
      <c r="B13" s="18">
        <v>265</v>
      </c>
      <c r="C13" s="18">
        <v>499</v>
      </c>
      <c r="D13" s="18" t="s">
        <v>124</v>
      </c>
      <c r="E13" s="18">
        <v>123</v>
      </c>
      <c r="F13" s="18">
        <v>31</v>
      </c>
      <c r="G13" s="18">
        <v>110</v>
      </c>
      <c r="H13" s="18">
        <v>68</v>
      </c>
      <c r="I13" s="18">
        <v>123</v>
      </c>
      <c r="J13" s="11"/>
      <c r="K13" s="17" t="s">
        <v>172</v>
      </c>
      <c r="L13" s="21">
        <v>28.221512247071352</v>
      </c>
      <c r="M13" s="21">
        <v>53.141640042598503</v>
      </c>
      <c r="N13" s="18" t="s">
        <v>124</v>
      </c>
      <c r="O13" s="21">
        <v>13.636363636363635</v>
      </c>
      <c r="P13" s="21">
        <v>3.2597266035751837</v>
      </c>
      <c r="Q13" s="21">
        <v>11.640211640211639</v>
      </c>
      <c r="R13" s="21">
        <v>5.9701492537313428</v>
      </c>
      <c r="S13" s="21">
        <v>14.855072463768115</v>
      </c>
      <c r="T13" s="21"/>
    </row>
    <row r="14" spans="1:21" x14ac:dyDescent="0.3">
      <c r="A14" s="17" t="s">
        <v>173</v>
      </c>
      <c r="B14" s="18">
        <v>1021</v>
      </c>
      <c r="C14" s="18">
        <v>1042</v>
      </c>
      <c r="D14" s="18" t="s">
        <v>124</v>
      </c>
      <c r="E14" s="18">
        <v>971</v>
      </c>
      <c r="F14" s="18">
        <v>495</v>
      </c>
      <c r="G14" s="18">
        <v>680</v>
      </c>
      <c r="H14" s="18">
        <v>531</v>
      </c>
      <c r="I14" s="18">
        <v>443</v>
      </c>
      <c r="J14" s="11"/>
      <c r="K14" s="17" t="s">
        <v>173</v>
      </c>
      <c r="L14" s="21">
        <v>27.949630440733642</v>
      </c>
      <c r="M14" s="21">
        <v>28.920344157646404</v>
      </c>
      <c r="N14" s="18" t="s">
        <v>124</v>
      </c>
      <c r="O14" s="21">
        <v>26.964732018883641</v>
      </c>
      <c r="P14" s="21">
        <v>12.573025146050293</v>
      </c>
      <c r="Q14" s="21">
        <v>18.707015130674005</v>
      </c>
      <c r="R14" s="21">
        <v>12.288822031937052</v>
      </c>
      <c r="S14" s="21">
        <v>12.744533947065593</v>
      </c>
      <c r="T14" s="21"/>
    </row>
    <row r="15" spans="1:21" x14ac:dyDescent="0.3">
      <c r="A15" s="17" t="s">
        <v>174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8</v>
      </c>
      <c r="I15" s="18">
        <v>0</v>
      </c>
      <c r="J15" s="11"/>
      <c r="K15" s="17" t="s">
        <v>174</v>
      </c>
      <c r="L15" s="21">
        <v>0</v>
      </c>
      <c r="M15" s="21">
        <v>0</v>
      </c>
      <c r="N15" s="18">
        <v>0</v>
      </c>
      <c r="O15" s="21">
        <v>0</v>
      </c>
      <c r="P15" s="21">
        <v>0</v>
      </c>
      <c r="Q15" s="21">
        <v>0</v>
      </c>
      <c r="R15" s="21">
        <v>2.3529411764705883</v>
      </c>
      <c r="S15" s="21">
        <v>0</v>
      </c>
      <c r="T15" s="21"/>
    </row>
    <row r="16" spans="1:21" x14ac:dyDescent="0.3">
      <c r="A16" s="17" t="s">
        <v>175</v>
      </c>
      <c r="B16" s="18">
        <v>394</v>
      </c>
      <c r="C16" s="18">
        <v>539</v>
      </c>
      <c r="D16" s="18" t="s">
        <v>124</v>
      </c>
      <c r="E16" s="18">
        <v>193</v>
      </c>
      <c r="F16" s="18">
        <v>367</v>
      </c>
      <c r="G16" s="18">
        <v>357</v>
      </c>
      <c r="H16" s="18">
        <v>391</v>
      </c>
      <c r="I16" s="18">
        <v>440</v>
      </c>
      <c r="J16" s="11"/>
      <c r="K16" s="17" t="s">
        <v>175</v>
      </c>
      <c r="L16" s="21">
        <v>11.46348559790515</v>
      </c>
      <c r="M16" s="21">
        <v>14.319872476089266</v>
      </c>
      <c r="N16" s="18" t="s">
        <v>124</v>
      </c>
      <c r="O16" s="21">
        <v>5.3065713500137477</v>
      </c>
      <c r="P16" s="21">
        <v>9.5324675324675319</v>
      </c>
      <c r="Q16" s="21">
        <v>8.5304659498207887</v>
      </c>
      <c r="R16" s="21">
        <v>8.3887577773010076</v>
      </c>
      <c r="S16" s="21">
        <v>9.1438071487946804</v>
      </c>
      <c r="T16" s="21"/>
    </row>
    <row r="17" spans="1:20" x14ac:dyDescent="0.3">
      <c r="A17" s="17" t="s">
        <v>176</v>
      </c>
      <c r="B17" s="18">
        <v>930</v>
      </c>
      <c r="C17" s="18">
        <v>668</v>
      </c>
      <c r="D17" s="18" t="s">
        <v>124</v>
      </c>
      <c r="E17" s="18">
        <v>424</v>
      </c>
      <c r="F17" s="18">
        <v>310</v>
      </c>
      <c r="G17" s="18">
        <v>386</v>
      </c>
      <c r="H17" s="18">
        <v>344</v>
      </c>
      <c r="I17" s="18">
        <v>412</v>
      </c>
      <c r="J17" s="11"/>
      <c r="K17" s="17" t="s">
        <v>176</v>
      </c>
      <c r="L17" s="21">
        <v>26.563838903170524</v>
      </c>
      <c r="M17" s="21">
        <v>20.102317183268131</v>
      </c>
      <c r="N17" s="18" t="s">
        <v>124</v>
      </c>
      <c r="O17" s="21">
        <v>14.063018242122718</v>
      </c>
      <c r="P17" s="21">
        <v>10.110893672537507</v>
      </c>
      <c r="Q17" s="21">
        <v>13.319530710835059</v>
      </c>
      <c r="R17" s="21">
        <v>10.790464240903388</v>
      </c>
      <c r="S17" s="21">
        <v>14.285714285714285</v>
      </c>
      <c r="T17" s="21"/>
    </row>
    <row r="18" spans="1:20" x14ac:dyDescent="0.3">
      <c r="A18" s="17" t="s">
        <v>177</v>
      </c>
      <c r="B18" s="18">
        <v>4</v>
      </c>
      <c r="C18" s="18">
        <v>0</v>
      </c>
      <c r="D18" s="18">
        <v>0</v>
      </c>
      <c r="E18" s="18">
        <v>2</v>
      </c>
      <c r="F18" s="18">
        <v>0</v>
      </c>
      <c r="G18" s="18">
        <v>4</v>
      </c>
      <c r="H18" s="18">
        <v>7</v>
      </c>
      <c r="I18" s="18">
        <v>13</v>
      </c>
      <c r="J18" s="11"/>
      <c r="K18" s="17" t="s">
        <v>177</v>
      </c>
      <c r="L18" s="21">
        <v>0.54200542005420049</v>
      </c>
      <c r="M18" s="21">
        <v>0</v>
      </c>
      <c r="N18" s="18">
        <v>0</v>
      </c>
      <c r="O18" s="21">
        <v>0.19230769230769232</v>
      </c>
      <c r="P18" s="21">
        <v>0</v>
      </c>
      <c r="Q18" s="21">
        <v>0.34843205574912894</v>
      </c>
      <c r="R18" s="21">
        <v>0.5709624796084829</v>
      </c>
      <c r="S18" s="21">
        <v>1.161751563896336</v>
      </c>
      <c r="T18" s="21"/>
    </row>
    <row r="19" spans="1:20" x14ac:dyDescent="0.3">
      <c r="A19" s="17" t="s">
        <v>178</v>
      </c>
      <c r="B19" s="18">
        <v>1</v>
      </c>
      <c r="C19" s="18">
        <v>0</v>
      </c>
      <c r="D19" s="18">
        <v>0</v>
      </c>
      <c r="E19" s="18">
        <v>0</v>
      </c>
      <c r="F19" s="18">
        <v>2</v>
      </c>
      <c r="G19" s="18">
        <v>0</v>
      </c>
      <c r="H19" s="18">
        <v>6</v>
      </c>
      <c r="I19" s="18">
        <v>5</v>
      </c>
      <c r="J19" s="11"/>
      <c r="K19" s="17" t="s">
        <v>178</v>
      </c>
      <c r="L19" s="21">
        <v>0.51546391752577314</v>
      </c>
      <c r="M19" s="21">
        <v>0</v>
      </c>
      <c r="N19" s="18">
        <v>0</v>
      </c>
      <c r="O19" s="21">
        <v>0</v>
      </c>
      <c r="P19" s="21">
        <v>0.70921985815602839</v>
      </c>
      <c r="Q19" s="21">
        <v>0</v>
      </c>
      <c r="R19" s="21">
        <v>1.7191977077363898</v>
      </c>
      <c r="S19" s="21">
        <v>1.6666666666666667</v>
      </c>
      <c r="T19" s="21"/>
    </row>
    <row r="20" spans="1:20" x14ac:dyDescent="0.3">
      <c r="A20" s="17" t="s">
        <v>179</v>
      </c>
      <c r="B20" s="18">
        <v>433</v>
      </c>
      <c r="C20" s="18">
        <v>427</v>
      </c>
      <c r="D20" s="18" t="s">
        <v>124</v>
      </c>
      <c r="E20" s="18">
        <v>550</v>
      </c>
      <c r="F20" s="18">
        <v>480</v>
      </c>
      <c r="G20" s="18">
        <v>471</v>
      </c>
      <c r="H20" s="18">
        <v>370</v>
      </c>
      <c r="I20" s="18">
        <v>519</v>
      </c>
      <c r="J20" s="11"/>
      <c r="K20" s="17" t="s">
        <v>179</v>
      </c>
      <c r="L20" s="21">
        <v>9.0851867394041115</v>
      </c>
      <c r="M20" s="21">
        <v>9.1278324070115442</v>
      </c>
      <c r="N20" s="18" t="s">
        <v>124</v>
      </c>
      <c r="O20" s="21">
        <v>12.093227792436236</v>
      </c>
      <c r="P20" s="21">
        <v>9.8340503995082962</v>
      </c>
      <c r="Q20" s="21">
        <v>9.3341260404280622</v>
      </c>
      <c r="R20" s="21">
        <v>6.2637548671068233</v>
      </c>
      <c r="S20" s="21">
        <v>10.322195704057279</v>
      </c>
      <c r="T20" s="21"/>
    </row>
    <row r="21" spans="1:20" x14ac:dyDescent="0.3">
      <c r="A21" s="17" t="s">
        <v>180</v>
      </c>
      <c r="B21" s="18">
        <v>108</v>
      </c>
      <c r="C21" s="18">
        <v>118</v>
      </c>
      <c r="D21" s="18" t="s">
        <v>124</v>
      </c>
      <c r="E21" s="18">
        <v>0</v>
      </c>
      <c r="F21" s="18">
        <v>76</v>
      </c>
      <c r="G21" s="18">
        <v>76</v>
      </c>
      <c r="H21" s="18">
        <v>0</v>
      </c>
      <c r="I21" s="18">
        <v>23</v>
      </c>
      <c r="J21" s="11"/>
      <c r="K21" s="17" t="s">
        <v>180</v>
      </c>
      <c r="L21" s="21">
        <v>15.929203539823009</v>
      </c>
      <c r="M21" s="21">
        <v>17.151162790697676</v>
      </c>
      <c r="N21" s="18" t="s">
        <v>124</v>
      </c>
      <c r="O21" s="21">
        <v>0</v>
      </c>
      <c r="P21" s="21">
        <v>9.488139825218477</v>
      </c>
      <c r="Q21" s="21">
        <v>9.4763092269326688</v>
      </c>
      <c r="R21" s="21">
        <v>0</v>
      </c>
      <c r="S21" s="21">
        <v>2.5727069351230423</v>
      </c>
      <c r="T21" s="21"/>
    </row>
    <row r="22" spans="1:20" x14ac:dyDescent="0.3">
      <c r="A22" s="17" t="s">
        <v>181</v>
      </c>
      <c r="B22" s="18">
        <v>374</v>
      </c>
      <c r="C22" s="18">
        <v>440</v>
      </c>
      <c r="D22" s="18" t="s">
        <v>124</v>
      </c>
      <c r="E22" s="18">
        <v>310</v>
      </c>
      <c r="F22" s="18">
        <v>468</v>
      </c>
      <c r="G22" s="18">
        <v>274</v>
      </c>
      <c r="H22" s="18">
        <v>313</v>
      </c>
      <c r="I22" s="18">
        <v>275</v>
      </c>
      <c r="J22" s="11"/>
      <c r="K22" s="17" t="s">
        <v>181</v>
      </c>
      <c r="L22" s="21">
        <v>15.754001684919967</v>
      </c>
      <c r="M22" s="21">
        <v>18.181818181818183</v>
      </c>
      <c r="N22" s="18" t="s">
        <v>124</v>
      </c>
      <c r="O22" s="21">
        <v>13.197105151128138</v>
      </c>
      <c r="P22" s="21">
        <v>17.713853141559426</v>
      </c>
      <c r="Q22" s="21">
        <v>10.562837316885119</v>
      </c>
      <c r="R22" s="21">
        <v>10.737564322469984</v>
      </c>
      <c r="S22" s="21">
        <v>10.65891472868217</v>
      </c>
      <c r="T22" s="21"/>
    </row>
    <row r="23" spans="1:20" x14ac:dyDescent="0.3">
      <c r="A23" s="17" t="s">
        <v>182</v>
      </c>
      <c r="B23" s="18">
        <v>307</v>
      </c>
      <c r="C23" s="18">
        <v>214</v>
      </c>
      <c r="D23" s="18" t="s">
        <v>124</v>
      </c>
      <c r="E23" s="18">
        <v>384</v>
      </c>
      <c r="F23" s="18">
        <v>149</v>
      </c>
      <c r="G23" s="18">
        <v>215</v>
      </c>
      <c r="H23" s="18">
        <v>209</v>
      </c>
      <c r="I23" s="18">
        <v>240</v>
      </c>
      <c r="J23" s="11"/>
      <c r="K23" s="17" t="s">
        <v>182</v>
      </c>
      <c r="L23" s="21">
        <v>17.122141662018965</v>
      </c>
      <c r="M23" s="21">
        <v>11.592632719393283</v>
      </c>
      <c r="N23" s="18" t="s">
        <v>124</v>
      </c>
      <c r="O23" s="21">
        <v>19.896373056994818</v>
      </c>
      <c r="P23" s="21">
        <v>7.716209218021751</v>
      </c>
      <c r="Q23" s="21">
        <v>11.865342163355407</v>
      </c>
      <c r="R23" s="21">
        <v>11.128860489882854</v>
      </c>
      <c r="S23" s="21">
        <v>14.405762304921968</v>
      </c>
      <c r="T23" s="21"/>
    </row>
    <row r="24" spans="1:20" x14ac:dyDescent="0.3">
      <c r="A24" s="17" t="s">
        <v>183</v>
      </c>
      <c r="B24" s="18">
        <v>257</v>
      </c>
      <c r="C24" s="18">
        <v>177</v>
      </c>
      <c r="D24" s="18" t="s">
        <v>124</v>
      </c>
      <c r="E24" s="18">
        <v>194</v>
      </c>
      <c r="F24" s="18">
        <v>199</v>
      </c>
      <c r="G24" s="18">
        <v>710</v>
      </c>
      <c r="H24" s="18">
        <v>268</v>
      </c>
      <c r="I24" s="18">
        <v>226</v>
      </c>
      <c r="J24" s="11"/>
      <c r="K24" s="17" t="s">
        <v>183</v>
      </c>
      <c r="L24" s="21">
        <v>14.907192575406034</v>
      </c>
      <c r="M24" s="21">
        <v>9.7306212204507965</v>
      </c>
      <c r="N24" s="18" t="s">
        <v>124</v>
      </c>
      <c r="O24" s="21">
        <v>10.210526315789474</v>
      </c>
      <c r="P24" s="21">
        <v>9.7215437225207619</v>
      </c>
      <c r="Q24" s="21">
        <v>32.916087158089944</v>
      </c>
      <c r="R24" s="21">
        <v>11.037891268533773</v>
      </c>
      <c r="S24" s="21">
        <v>10.695693327023189</v>
      </c>
      <c r="T24" s="21"/>
    </row>
    <row r="25" spans="1:20" x14ac:dyDescent="0.3">
      <c r="A25" s="17" t="s">
        <v>184</v>
      </c>
      <c r="B25" s="18">
        <v>122</v>
      </c>
      <c r="C25" s="18">
        <v>42</v>
      </c>
      <c r="D25" s="18" t="s">
        <v>124</v>
      </c>
      <c r="E25" s="18">
        <v>33</v>
      </c>
      <c r="F25" s="18">
        <v>32</v>
      </c>
      <c r="G25" s="18">
        <v>28</v>
      </c>
      <c r="H25" s="18">
        <v>31</v>
      </c>
      <c r="I25" s="18">
        <v>7</v>
      </c>
      <c r="J25" s="11"/>
      <c r="K25" s="17" t="s">
        <v>184</v>
      </c>
      <c r="L25" s="21">
        <v>9.1454272863568224</v>
      </c>
      <c r="M25" s="21">
        <v>3.5029190992493744</v>
      </c>
      <c r="N25" s="18" t="s">
        <v>124</v>
      </c>
      <c r="O25" s="21">
        <v>2.6591458501208702</v>
      </c>
      <c r="P25" s="21">
        <v>2.6272577996715927</v>
      </c>
      <c r="Q25" s="21">
        <v>2.1806853582554515</v>
      </c>
      <c r="R25" s="21">
        <v>2.072192513368984</v>
      </c>
      <c r="S25" s="21">
        <v>0.58139534883720934</v>
      </c>
      <c r="T25" s="21"/>
    </row>
    <row r="26" spans="1:20" x14ac:dyDescent="0.3">
      <c r="A26" s="17" t="s">
        <v>185</v>
      </c>
      <c r="B26" s="18">
        <v>3</v>
      </c>
      <c r="C26" s="18">
        <v>35</v>
      </c>
      <c r="D26" s="18" t="s">
        <v>124</v>
      </c>
      <c r="E26" s="18">
        <v>0</v>
      </c>
      <c r="F26" s="18">
        <v>2</v>
      </c>
      <c r="G26" s="18">
        <v>17</v>
      </c>
      <c r="H26" s="18">
        <v>42</v>
      </c>
      <c r="I26" s="18">
        <v>8</v>
      </c>
      <c r="J26" s="11"/>
      <c r="K26" s="17" t="s">
        <v>185</v>
      </c>
      <c r="L26" s="21">
        <v>0.2288329519450801</v>
      </c>
      <c r="M26" s="21">
        <v>2.7450980392156863</v>
      </c>
      <c r="N26" s="18" t="s">
        <v>124</v>
      </c>
      <c r="O26" s="21">
        <v>0</v>
      </c>
      <c r="P26" s="21">
        <v>0.15698587127158556</v>
      </c>
      <c r="Q26" s="21">
        <v>1.1772853185595569</v>
      </c>
      <c r="R26" s="21">
        <v>2.5454545454545454</v>
      </c>
      <c r="S26" s="21">
        <v>0.60468631897203329</v>
      </c>
      <c r="T26" s="21"/>
    </row>
    <row r="27" spans="1:20" x14ac:dyDescent="0.3">
      <c r="A27" s="17" t="s">
        <v>186</v>
      </c>
      <c r="B27" s="18">
        <v>187</v>
      </c>
      <c r="C27" s="18">
        <v>194</v>
      </c>
      <c r="D27" s="18" t="s">
        <v>124</v>
      </c>
      <c r="E27" s="18">
        <v>81</v>
      </c>
      <c r="F27" s="18">
        <v>94</v>
      </c>
      <c r="G27" s="18">
        <v>78</v>
      </c>
      <c r="H27" s="18">
        <v>53</v>
      </c>
      <c r="I27" s="18">
        <v>60</v>
      </c>
      <c r="J27" s="11"/>
      <c r="K27" s="17" t="s">
        <v>186</v>
      </c>
      <c r="L27" s="21">
        <v>15.277777777777779</v>
      </c>
      <c r="M27" s="21">
        <v>17.477477477477478</v>
      </c>
      <c r="N27" s="18" t="s">
        <v>124</v>
      </c>
      <c r="O27" s="21">
        <v>7.0434782608695654</v>
      </c>
      <c r="P27" s="21">
        <v>8.8180112570356481</v>
      </c>
      <c r="Q27" s="21">
        <v>7.2829131652661072</v>
      </c>
      <c r="R27" s="21">
        <v>4.4915254237288131</v>
      </c>
      <c r="S27" s="21">
        <v>6.3025210084033612</v>
      </c>
      <c r="T27" s="21"/>
    </row>
    <row r="28" spans="1:20" x14ac:dyDescent="0.3">
      <c r="A28" s="17" t="s">
        <v>187</v>
      </c>
      <c r="B28" s="18">
        <v>228</v>
      </c>
      <c r="C28" s="18">
        <v>73</v>
      </c>
      <c r="D28" s="18" t="s">
        <v>124</v>
      </c>
      <c r="E28" s="18">
        <v>102</v>
      </c>
      <c r="F28" s="18">
        <v>101</v>
      </c>
      <c r="G28" s="18">
        <v>144</v>
      </c>
      <c r="H28" s="18">
        <v>88</v>
      </c>
      <c r="I28" s="18">
        <v>84</v>
      </c>
      <c r="J28" s="11"/>
      <c r="K28" s="17" t="s">
        <v>187</v>
      </c>
      <c r="L28" s="21">
        <v>24.568965517241377</v>
      </c>
      <c r="M28" s="21">
        <v>6.266094420600858</v>
      </c>
      <c r="N28" s="18" t="s">
        <v>124</v>
      </c>
      <c r="O28" s="21">
        <v>9.6135721017907638</v>
      </c>
      <c r="P28" s="21">
        <v>9.5372993389990555</v>
      </c>
      <c r="Q28" s="21">
        <v>15.91160220994475</v>
      </c>
      <c r="R28" s="21">
        <v>7.625649913344887</v>
      </c>
      <c r="S28" s="21">
        <v>9.0712742980561565</v>
      </c>
      <c r="T28" s="21"/>
    </row>
    <row r="29" spans="1:20" x14ac:dyDescent="0.3">
      <c r="A29" s="17" t="s">
        <v>188</v>
      </c>
      <c r="B29" s="18">
        <v>643</v>
      </c>
      <c r="C29" s="18">
        <v>442</v>
      </c>
      <c r="D29" s="18" t="s">
        <v>124</v>
      </c>
      <c r="E29" s="18">
        <v>669</v>
      </c>
      <c r="F29" s="18">
        <v>417</v>
      </c>
      <c r="G29" s="18">
        <v>361</v>
      </c>
      <c r="H29" s="18">
        <v>260</v>
      </c>
      <c r="I29" s="18">
        <v>444</v>
      </c>
      <c r="J29" s="11"/>
      <c r="K29" s="17" t="s">
        <v>188</v>
      </c>
      <c r="L29" s="21">
        <v>18.724519510774606</v>
      </c>
      <c r="M29" s="21">
        <v>12.675652423286493</v>
      </c>
      <c r="N29" s="18" t="s">
        <v>124</v>
      </c>
      <c r="O29" s="21">
        <v>19.705449189985274</v>
      </c>
      <c r="P29" s="21">
        <v>11.622073578595318</v>
      </c>
      <c r="Q29" s="21">
        <v>10.238230289279638</v>
      </c>
      <c r="R29" s="21">
        <v>6.3045586808923373</v>
      </c>
      <c r="S29" s="21">
        <v>12.061939690301548</v>
      </c>
      <c r="T29" s="21"/>
    </row>
    <row r="30" spans="1:20" x14ac:dyDescent="0.3">
      <c r="A30" s="17" t="s">
        <v>189</v>
      </c>
      <c r="B30" s="18">
        <v>319</v>
      </c>
      <c r="C30" s="18">
        <v>249</v>
      </c>
      <c r="D30" s="18" t="s">
        <v>124</v>
      </c>
      <c r="E30" s="18">
        <v>373</v>
      </c>
      <c r="F30" s="18">
        <v>306</v>
      </c>
      <c r="G30" s="18">
        <v>252</v>
      </c>
      <c r="H30" s="18">
        <v>86</v>
      </c>
      <c r="I30" s="18">
        <v>215</v>
      </c>
      <c r="J30" s="11"/>
      <c r="K30" s="17" t="s">
        <v>189</v>
      </c>
      <c r="L30" s="21">
        <v>12.868091972569584</v>
      </c>
      <c r="M30" s="21">
        <v>10.978835978835978</v>
      </c>
      <c r="N30" s="18" t="s">
        <v>124</v>
      </c>
      <c r="O30" s="21">
        <v>16.908431550317317</v>
      </c>
      <c r="P30" s="21">
        <v>12.205823693657758</v>
      </c>
      <c r="Q30" s="21">
        <v>10.601598653765249</v>
      </c>
      <c r="R30" s="21">
        <v>2.9391660970608342</v>
      </c>
      <c r="S30" s="21">
        <v>8.1935975609756095</v>
      </c>
      <c r="T30" s="21"/>
    </row>
    <row r="31" spans="1:20" x14ac:dyDescent="0.3">
      <c r="A31" s="17" t="s">
        <v>190</v>
      </c>
      <c r="B31" s="18">
        <v>379</v>
      </c>
      <c r="C31" s="18">
        <v>421</v>
      </c>
      <c r="D31" s="18" t="s">
        <v>124</v>
      </c>
      <c r="E31" s="18">
        <v>344</v>
      </c>
      <c r="F31" s="18">
        <v>286</v>
      </c>
      <c r="G31" s="18">
        <v>417</v>
      </c>
      <c r="H31" s="18">
        <v>279</v>
      </c>
      <c r="I31" s="18">
        <v>314</v>
      </c>
      <c r="J31" s="11"/>
      <c r="K31" s="17" t="s">
        <v>190</v>
      </c>
      <c r="L31" s="21">
        <v>13.511586452762922</v>
      </c>
      <c r="M31" s="21">
        <v>15.691390234811777</v>
      </c>
      <c r="N31" s="18" t="s">
        <v>124</v>
      </c>
      <c r="O31" s="21">
        <v>14.682031583440033</v>
      </c>
      <c r="P31" s="21">
        <v>12.543859649122806</v>
      </c>
      <c r="Q31" s="21">
        <v>20.351390922401173</v>
      </c>
      <c r="R31" s="21">
        <v>12.757201646090536</v>
      </c>
      <c r="S31" s="21">
        <v>17.386489479512733</v>
      </c>
      <c r="T31" s="21"/>
    </row>
    <row r="32" spans="1:20" x14ac:dyDescent="0.3">
      <c r="A32" s="17" t="s">
        <v>191</v>
      </c>
      <c r="B32" s="18">
        <v>4</v>
      </c>
      <c r="C32" s="18">
        <v>6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8</v>
      </c>
      <c r="J32" s="11"/>
      <c r="K32" s="17" t="s">
        <v>191</v>
      </c>
      <c r="L32" s="21">
        <v>1.8433179723502304</v>
      </c>
      <c r="M32" s="21">
        <v>2.510460251046025</v>
      </c>
      <c r="N32" s="18">
        <v>0</v>
      </c>
      <c r="O32" s="21">
        <v>0</v>
      </c>
      <c r="P32" s="21">
        <v>0</v>
      </c>
      <c r="Q32" s="21">
        <v>0</v>
      </c>
      <c r="R32" s="21">
        <v>0</v>
      </c>
      <c r="S32" s="21">
        <v>1.7467248908296942</v>
      </c>
      <c r="T32" s="21"/>
    </row>
    <row r="33" spans="1:21" x14ac:dyDescent="0.3">
      <c r="A33" s="17" t="s">
        <v>192</v>
      </c>
      <c r="B33" s="18">
        <v>464</v>
      </c>
      <c r="C33" s="18">
        <v>478</v>
      </c>
      <c r="D33" s="18" t="s">
        <v>124</v>
      </c>
      <c r="E33" s="18">
        <v>527</v>
      </c>
      <c r="F33" s="18">
        <v>221</v>
      </c>
      <c r="G33" s="18">
        <v>200</v>
      </c>
      <c r="H33" s="18">
        <v>100</v>
      </c>
      <c r="I33" s="18">
        <v>201</v>
      </c>
      <c r="J33" s="11"/>
      <c r="K33" s="17" t="s">
        <v>192</v>
      </c>
      <c r="L33" s="21">
        <v>12.754260582737768</v>
      </c>
      <c r="M33" s="21">
        <v>13.483779971791254</v>
      </c>
      <c r="N33" s="18" t="s">
        <v>124</v>
      </c>
      <c r="O33" s="21">
        <v>15.070060051472693</v>
      </c>
      <c r="P33" s="21">
        <v>5.9762033531638723</v>
      </c>
      <c r="Q33" s="21">
        <v>5.9648076349537726</v>
      </c>
      <c r="R33" s="21">
        <v>2.8034763106251752</v>
      </c>
      <c r="S33" s="21">
        <v>5.8927000879507476</v>
      </c>
      <c r="T33" s="21"/>
    </row>
    <row r="34" spans="1:21" x14ac:dyDescent="0.3">
      <c r="A34" s="17" t="s">
        <v>193</v>
      </c>
      <c r="B34" s="18">
        <v>190</v>
      </c>
      <c r="C34" s="18">
        <v>164</v>
      </c>
      <c r="D34" s="18" t="s">
        <v>124</v>
      </c>
      <c r="E34" s="18">
        <v>200</v>
      </c>
      <c r="F34" s="18">
        <v>131</v>
      </c>
      <c r="G34" s="18">
        <v>216</v>
      </c>
      <c r="H34" s="18">
        <v>203</v>
      </c>
      <c r="I34" s="18">
        <v>216</v>
      </c>
      <c r="J34" s="11"/>
      <c r="K34" s="17" t="s">
        <v>193</v>
      </c>
      <c r="L34" s="21">
        <v>8.1475128644939971</v>
      </c>
      <c r="M34" s="21">
        <v>7.7872744539411203</v>
      </c>
      <c r="N34" s="18" t="s">
        <v>124</v>
      </c>
      <c r="O34" s="21">
        <v>8.8652482269503547</v>
      </c>
      <c r="P34" s="21">
        <v>5.725524475524475</v>
      </c>
      <c r="Q34" s="21">
        <v>9.5238095238095237</v>
      </c>
      <c r="R34" s="21">
        <v>8.1723027375201287</v>
      </c>
      <c r="S34" s="21">
        <v>10.827067669172932</v>
      </c>
      <c r="T34" s="21"/>
    </row>
    <row r="35" spans="1:21" ht="14.5" thickBot="1" x14ac:dyDescent="0.35">
      <c r="A35" s="17" t="s">
        <v>194</v>
      </c>
      <c r="B35" s="18">
        <v>25</v>
      </c>
      <c r="C35" s="18">
        <v>37</v>
      </c>
      <c r="D35" s="18" t="s">
        <v>124</v>
      </c>
      <c r="E35" s="18">
        <v>49</v>
      </c>
      <c r="F35" s="18">
        <v>4</v>
      </c>
      <c r="G35" s="18">
        <v>31</v>
      </c>
      <c r="H35" s="18">
        <v>1</v>
      </c>
      <c r="I35" s="18">
        <v>3</v>
      </c>
      <c r="J35" s="11"/>
      <c r="K35" s="17" t="s">
        <v>194</v>
      </c>
      <c r="L35" s="21">
        <v>12.254901960784313</v>
      </c>
      <c r="M35" s="21">
        <v>18.226600985221676</v>
      </c>
      <c r="N35" s="18" t="s">
        <v>124</v>
      </c>
      <c r="O35" s="21">
        <v>21.491228070175438</v>
      </c>
      <c r="P35" s="21">
        <v>1.6460905349794239</v>
      </c>
      <c r="Q35" s="21">
        <v>14.418604651162791</v>
      </c>
      <c r="R35" s="21">
        <v>0.44444444444444442</v>
      </c>
      <c r="S35" s="21">
        <v>1.875</v>
      </c>
      <c r="T35" s="21"/>
    </row>
    <row r="36" spans="1:21" x14ac:dyDescent="0.3">
      <c r="A36" s="91" t="s">
        <v>386</v>
      </c>
      <c r="B36" s="169"/>
      <c r="C36" s="169"/>
      <c r="D36" s="169"/>
      <c r="E36" s="169"/>
      <c r="F36" s="169"/>
      <c r="G36" s="169"/>
      <c r="H36" s="169"/>
      <c r="I36" s="169"/>
      <c r="J36" s="2"/>
      <c r="K36" s="91" t="s">
        <v>386</v>
      </c>
      <c r="L36" s="91"/>
      <c r="M36" s="91"/>
      <c r="N36" s="91"/>
      <c r="O36" s="91"/>
      <c r="P36" s="91"/>
      <c r="Q36" s="91"/>
      <c r="R36" s="91"/>
      <c r="S36" s="91"/>
      <c r="T36" s="191"/>
    </row>
    <row r="37" spans="1:21" s="8" customFormat="1" x14ac:dyDescent="0.35">
      <c r="A37" s="8" t="s">
        <v>385</v>
      </c>
      <c r="J37" s="189"/>
      <c r="K37" s="8" t="s">
        <v>385</v>
      </c>
      <c r="T37" s="189"/>
      <c r="U37" s="26"/>
    </row>
    <row r="39" spans="1:21" x14ac:dyDescent="0.3">
      <c r="D39" s="221"/>
      <c r="E39" s="217"/>
      <c r="N39" s="221"/>
      <c r="O39" s="217"/>
    </row>
    <row r="85" spans="1:21" s="54" customFormat="1" x14ac:dyDescent="0.3">
      <c r="A85" s="219"/>
      <c r="B85" s="220"/>
      <c r="C85" s="220"/>
      <c r="D85" s="220"/>
      <c r="E85" s="220"/>
      <c r="F85" s="220"/>
      <c r="G85" s="220"/>
      <c r="H85" s="220"/>
      <c r="I85" s="220"/>
      <c r="J85" s="222"/>
      <c r="K85" s="219"/>
      <c r="L85" s="220"/>
      <c r="M85" s="220"/>
      <c r="N85" s="220"/>
      <c r="O85" s="220"/>
      <c r="P85" s="220"/>
      <c r="Q85" s="220"/>
      <c r="R85" s="220"/>
      <c r="S85" s="220"/>
      <c r="T85" s="220"/>
      <c r="U85" s="26"/>
    </row>
    <row r="86" spans="1:21" s="54" customFormat="1" x14ac:dyDescent="0.3">
      <c r="A86" s="219"/>
      <c r="B86" s="220"/>
      <c r="C86" s="220"/>
      <c r="D86" s="220"/>
      <c r="E86" s="220"/>
      <c r="F86" s="220"/>
      <c r="G86" s="220"/>
      <c r="H86" s="220"/>
      <c r="I86" s="220"/>
      <c r="J86" s="222"/>
      <c r="K86" s="219"/>
      <c r="L86" s="220"/>
      <c r="M86" s="220"/>
      <c r="N86" s="220"/>
      <c r="O86" s="220"/>
      <c r="P86" s="220"/>
      <c r="Q86" s="220"/>
      <c r="R86" s="220"/>
      <c r="S86" s="220"/>
      <c r="T86" s="220"/>
      <c r="U86" s="26"/>
    </row>
    <row r="87" spans="1:21" s="54" customFormat="1" x14ac:dyDescent="0.3">
      <c r="A87" s="219"/>
      <c r="B87" s="220"/>
      <c r="C87" s="220"/>
      <c r="D87" s="220"/>
      <c r="E87" s="220"/>
      <c r="F87" s="220"/>
      <c r="G87" s="220"/>
      <c r="H87" s="220"/>
      <c r="I87" s="220"/>
      <c r="J87" s="222"/>
      <c r="K87" s="219"/>
      <c r="L87" s="220"/>
      <c r="M87" s="220"/>
      <c r="N87" s="220"/>
      <c r="O87" s="220"/>
      <c r="P87" s="220"/>
      <c r="Q87" s="220"/>
      <c r="R87" s="220"/>
      <c r="S87" s="220"/>
      <c r="T87" s="220"/>
      <c r="U87" s="26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E1CA7B77-E1AB-469E-9673-5DC36339AE4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9E4-355A-499A-AD5A-5A5907919E05}">
  <sheetPr>
    <tabColor theme="0" tint="-0.14999847407452621"/>
  </sheetPr>
  <dimension ref="A1:U34"/>
  <sheetViews>
    <sheetView showGridLines="0" topLeftCell="H1" zoomScale="90" zoomScaleNormal="90" zoomScaleSheetLayoutView="90" workbookViewId="0">
      <selection activeCell="V20" sqref="V20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220" customWidth="1"/>
    <col min="21" max="21" width="13.453125" style="26" customWidth="1"/>
    <col min="22" max="85" width="10.7265625" style="2" customWidth="1"/>
    <col min="86" max="16384" width="23.453125" style="2"/>
  </cols>
  <sheetData>
    <row r="1" spans="1:21" ht="15.75" customHeight="1" x14ac:dyDescent="0.3">
      <c r="A1" s="337" t="s">
        <v>211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212</v>
      </c>
      <c r="L1" s="337"/>
      <c r="M1" s="337"/>
      <c r="N1" s="337"/>
      <c r="O1" s="337"/>
      <c r="P1" s="337"/>
      <c r="Q1" s="337"/>
      <c r="R1" s="337"/>
      <c r="S1" s="337"/>
      <c r="T1" s="208"/>
      <c r="U1" s="29"/>
    </row>
    <row r="2" spans="1:21" ht="15.75" customHeight="1" x14ac:dyDescent="0.3">
      <c r="A2" s="337" t="s">
        <v>145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213</v>
      </c>
      <c r="L2" s="337"/>
      <c r="M2" s="337"/>
      <c r="N2" s="337"/>
      <c r="O2" s="337"/>
      <c r="P2" s="337"/>
      <c r="Q2" s="337"/>
      <c r="R2" s="337"/>
      <c r="S2" s="337"/>
      <c r="T2" s="208"/>
      <c r="U2" s="272" t="s">
        <v>375</v>
      </c>
    </row>
    <row r="3" spans="1:21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208"/>
      <c r="U3" s="29"/>
    </row>
    <row r="4" spans="1:21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208"/>
    </row>
    <row r="5" spans="1:21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208"/>
    </row>
    <row r="6" spans="1:21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1" x14ac:dyDescent="0.3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7"/>
      <c r="M7" s="217"/>
      <c r="N7" s="217"/>
      <c r="O7" s="217"/>
      <c r="P7" s="217"/>
      <c r="Q7" s="217"/>
      <c r="R7" s="217"/>
      <c r="S7" s="217"/>
      <c r="T7" s="217"/>
    </row>
    <row r="8" spans="1:21" x14ac:dyDescent="0.3">
      <c r="A8" s="161" t="s">
        <v>130</v>
      </c>
      <c r="B8" s="16">
        <f>SUM(B9:B30)</f>
        <v>7202</v>
      </c>
      <c r="C8" s="16">
        <f>SUM(C9:C30)</f>
        <v>6534</v>
      </c>
      <c r="D8" s="16">
        <v>5627</v>
      </c>
      <c r="E8" s="16">
        <f t="shared" ref="E8:I8" si="0">SUM(E9:E30)</f>
        <v>6024</v>
      </c>
      <c r="F8" s="16">
        <f t="shared" si="0"/>
        <v>4380</v>
      </c>
      <c r="G8" s="16">
        <f t="shared" si="0"/>
        <v>5429</v>
      </c>
      <c r="H8" s="16">
        <f t="shared" si="0"/>
        <v>3824</v>
      </c>
      <c r="I8" s="16">
        <f t="shared" si="0"/>
        <v>4613</v>
      </c>
      <c r="J8" s="11"/>
      <c r="K8" s="161" t="s">
        <v>130</v>
      </c>
      <c r="L8" s="20">
        <v>19.899999999999999</v>
      </c>
      <c r="M8" s="20">
        <v>18.748923959827835</v>
      </c>
      <c r="N8" s="20">
        <v>16.840246603220208</v>
      </c>
      <c r="O8" s="20">
        <v>18.271709787982651</v>
      </c>
      <c r="P8" s="20">
        <v>12.7</v>
      </c>
      <c r="Q8" s="20">
        <v>16.880169143709971</v>
      </c>
      <c r="R8" s="20">
        <v>10.371013234975049</v>
      </c>
      <c r="S8" s="20">
        <v>14.4</v>
      </c>
      <c r="T8" s="20"/>
    </row>
    <row r="9" spans="1:21" x14ac:dyDescent="0.3">
      <c r="A9" s="17" t="s">
        <v>168</v>
      </c>
      <c r="B9" s="18">
        <v>103</v>
      </c>
      <c r="C9" s="18">
        <v>66</v>
      </c>
      <c r="D9" s="18" t="s">
        <v>124</v>
      </c>
      <c r="E9" s="18">
        <v>107</v>
      </c>
      <c r="F9" s="18">
        <v>67</v>
      </c>
      <c r="G9" s="18">
        <v>70</v>
      </c>
      <c r="H9" s="18">
        <v>53</v>
      </c>
      <c r="I9" s="18">
        <v>66</v>
      </c>
      <c r="J9" s="11"/>
      <c r="K9" s="17" t="s">
        <v>168</v>
      </c>
      <c r="L9" s="21">
        <v>22.8</v>
      </c>
      <c r="M9" s="21">
        <v>13.3</v>
      </c>
      <c r="N9" s="21" t="s">
        <v>124</v>
      </c>
      <c r="O9" s="21">
        <v>18.100000000000001</v>
      </c>
      <c r="P9" s="21">
        <v>11</v>
      </c>
      <c r="Q9" s="21">
        <v>14.1</v>
      </c>
      <c r="R9" s="21">
        <v>8.9</v>
      </c>
      <c r="S9" s="21">
        <v>12.267657992565056</v>
      </c>
      <c r="T9" s="21"/>
    </row>
    <row r="10" spans="1:21" x14ac:dyDescent="0.3">
      <c r="A10" s="17" t="s">
        <v>169</v>
      </c>
      <c r="B10" s="18">
        <v>290</v>
      </c>
      <c r="C10" s="18">
        <v>195</v>
      </c>
      <c r="D10" s="18" t="s">
        <v>124</v>
      </c>
      <c r="E10" s="18">
        <v>262</v>
      </c>
      <c r="F10" s="18">
        <v>152</v>
      </c>
      <c r="G10" s="18">
        <v>220</v>
      </c>
      <c r="H10" s="18">
        <v>172</v>
      </c>
      <c r="I10" s="18">
        <v>175</v>
      </c>
      <c r="J10" s="11"/>
      <c r="K10" s="17" t="s">
        <v>169</v>
      </c>
      <c r="L10" s="21">
        <v>20.3</v>
      </c>
      <c r="M10" s="21">
        <v>14.3</v>
      </c>
      <c r="N10" s="21" t="s">
        <v>124</v>
      </c>
      <c r="O10" s="21">
        <v>23.5</v>
      </c>
      <c r="P10" s="21">
        <v>15.1</v>
      </c>
      <c r="Q10" s="21">
        <v>21</v>
      </c>
      <c r="R10" s="21">
        <v>13.7</v>
      </c>
      <c r="S10" s="21">
        <v>13.482280431432974</v>
      </c>
      <c r="T10" s="21"/>
    </row>
    <row r="11" spans="1:21" x14ac:dyDescent="0.3">
      <c r="A11" s="17" t="s">
        <v>171</v>
      </c>
      <c r="B11" s="18">
        <v>197</v>
      </c>
      <c r="C11" s="18">
        <v>122</v>
      </c>
      <c r="D11" s="18" t="s">
        <v>124</v>
      </c>
      <c r="E11" s="18">
        <v>162</v>
      </c>
      <c r="F11" s="18">
        <v>147</v>
      </c>
      <c r="G11" s="18">
        <v>161</v>
      </c>
      <c r="H11" s="18">
        <v>34</v>
      </c>
      <c r="I11" s="18">
        <v>191</v>
      </c>
      <c r="J11" s="11"/>
      <c r="K11" s="17" t="s">
        <v>171</v>
      </c>
      <c r="L11" s="21">
        <v>22.9</v>
      </c>
      <c r="M11" s="21">
        <v>14.7</v>
      </c>
      <c r="N11" s="21" t="s">
        <v>124</v>
      </c>
      <c r="O11" s="21">
        <v>17.2</v>
      </c>
      <c r="P11" s="21">
        <v>14.6</v>
      </c>
      <c r="Q11" s="21">
        <v>14.4</v>
      </c>
      <c r="R11" s="21">
        <v>3.3</v>
      </c>
      <c r="S11" s="21">
        <v>19.751809720785936</v>
      </c>
      <c r="T11" s="21"/>
    </row>
    <row r="12" spans="1:21" x14ac:dyDescent="0.3">
      <c r="A12" s="17" t="s">
        <v>172</v>
      </c>
      <c r="B12" s="18">
        <v>263</v>
      </c>
      <c r="C12" s="18">
        <v>499</v>
      </c>
      <c r="D12" s="18" t="s">
        <v>124</v>
      </c>
      <c r="E12" s="18">
        <v>123</v>
      </c>
      <c r="F12" s="18">
        <v>31</v>
      </c>
      <c r="G12" s="18">
        <v>110</v>
      </c>
      <c r="H12" s="18">
        <v>67</v>
      </c>
      <c r="I12" s="18">
        <v>123</v>
      </c>
      <c r="J12" s="11"/>
      <c r="K12" s="17" t="s">
        <v>172</v>
      </c>
      <c r="L12" s="21">
        <v>33.1</v>
      </c>
      <c r="M12" s="21">
        <v>63.8</v>
      </c>
      <c r="N12" s="21" t="s">
        <v>124</v>
      </c>
      <c r="O12" s="21">
        <v>17.7</v>
      </c>
      <c r="P12" s="21">
        <v>4.5</v>
      </c>
      <c r="Q12" s="21">
        <v>17.8</v>
      </c>
      <c r="R12" s="21">
        <v>8.4</v>
      </c>
      <c r="S12" s="21">
        <v>22.282608695652172</v>
      </c>
      <c r="T12" s="21"/>
    </row>
    <row r="13" spans="1:21" x14ac:dyDescent="0.3">
      <c r="A13" s="17" t="s">
        <v>173</v>
      </c>
      <c r="B13" s="18">
        <v>1021</v>
      </c>
      <c r="C13" s="18">
        <v>1042</v>
      </c>
      <c r="D13" s="18" t="s">
        <v>124</v>
      </c>
      <c r="E13" s="18">
        <v>971</v>
      </c>
      <c r="F13" s="18">
        <v>495</v>
      </c>
      <c r="G13" s="18">
        <v>680</v>
      </c>
      <c r="H13" s="18">
        <v>531</v>
      </c>
      <c r="I13" s="18">
        <v>438</v>
      </c>
      <c r="J13" s="11"/>
      <c r="K13" s="17" t="s">
        <v>173</v>
      </c>
      <c r="L13" s="21">
        <v>30.3</v>
      </c>
      <c r="M13" s="21">
        <v>32.200000000000003</v>
      </c>
      <c r="N13" s="21" t="s">
        <v>124</v>
      </c>
      <c r="O13" s="21">
        <v>30.5</v>
      </c>
      <c r="P13" s="21">
        <v>15.3</v>
      </c>
      <c r="Q13" s="21">
        <v>23.9</v>
      </c>
      <c r="R13" s="21">
        <v>16</v>
      </c>
      <c r="S13" s="21">
        <v>16.559546313799622</v>
      </c>
      <c r="T13" s="21"/>
    </row>
    <row r="14" spans="1:21" x14ac:dyDescent="0.3">
      <c r="A14" s="17" t="s">
        <v>175</v>
      </c>
      <c r="B14" s="18">
        <v>378</v>
      </c>
      <c r="C14" s="18">
        <v>456</v>
      </c>
      <c r="D14" s="18" t="s">
        <v>124</v>
      </c>
      <c r="E14" s="18">
        <v>191</v>
      </c>
      <c r="F14" s="18">
        <v>247</v>
      </c>
      <c r="G14" s="18">
        <v>347</v>
      </c>
      <c r="H14" s="18">
        <v>386</v>
      </c>
      <c r="I14" s="18">
        <v>413</v>
      </c>
      <c r="J14" s="11"/>
      <c r="K14" s="17" t="s">
        <v>175</v>
      </c>
      <c r="L14" s="21">
        <v>18</v>
      </c>
      <c r="M14" s="21">
        <v>19.7</v>
      </c>
      <c r="N14" s="21" t="s">
        <v>124</v>
      </c>
      <c r="O14" s="21">
        <v>9.8000000000000007</v>
      </c>
      <c r="P14" s="21">
        <v>12</v>
      </c>
      <c r="Q14" s="21">
        <v>15.7</v>
      </c>
      <c r="R14" s="21">
        <v>13.6</v>
      </c>
      <c r="S14" s="21">
        <v>14.882882882882884</v>
      </c>
      <c r="T14" s="21"/>
    </row>
    <row r="15" spans="1:21" x14ac:dyDescent="0.3">
      <c r="A15" s="17" t="s">
        <v>176</v>
      </c>
      <c r="B15" s="18">
        <v>927</v>
      </c>
      <c r="C15" s="18">
        <v>668</v>
      </c>
      <c r="D15" s="18" t="s">
        <v>124</v>
      </c>
      <c r="E15" s="18">
        <v>423</v>
      </c>
      <c r="F15" s="18">
        <v>310</v>
      </c>
      <c r="G15" s="18">
        <v>384</v>
      </c>
      <c r="H15" s="18">
        <v>343</v>
      </c>
      <c r="I15" s="18">
        <v>412</v>
      </c>
      <c r="J15" s="11"/>
      <c r="K15" s="17" t="s">
        <v>176</v>
      </c>
      <c r="L15" s="21">
        <v>31.6</v>
      </c>
      <c r="M15" s="21">
        <v>24.3</v>
      </c>
      <c r="N15" s="21" t="s">
        <v>124</v>
      </c>
      <c r="O15" s="21">
        <v>16.7</v>
      </c>
      <c r="P15" s="21">
        <v>12.2</v>
      </c>
      <c r="Q15" s="21">
        <v>16.3</v>
      </c>
      <c r="R15" s="21">
        <v>13.1</v>
      </c>
      <c r="S15" s="21">
        <v>17.195325542570952</v>
      </c>
      <c r="T15" s="21"/>
    </row>
    <row r="16" spans="1:21" x14ac:dyDescent="0.3">
      <c r="A16" s="17" t="s">
        <v>179</v>
      </c>
      <c r="B16" s="18">
        <v>431</v>
      </c>
      <c r="C16" s="18">
        <v>416</v>
      </c>
      <c r="D16" s="18" t="s">
        <v>124</v>
      </c>
      <c r="E16" s="18">
        <v>536</v>
      </c>
      <c r="F16" s="18">
        <v>468</v>
      </c>
      <c r="G16" s="18">
        <v>458</v>
      </c>
      <c r="H16" s="18">
        <v>356</v>
      </c>
      <c r="I16" s="18">
        <v>502</v>
      </c>
      <c r="J16" s="11"/>
      <c r="K16" s="17" t="s">
        <v>179</v>
      </c>
      <c r="L16" s="21">
        <v>12.7</v>
      </c>
      <c r="M16" s="21">
        <v>13</v>
      </c>
      <c r="N16" s="21" t="s">
        <v>124</v>
      </c>
      <c r="O16" s="21">
        <v>17.100000000000001</v>
      </c>
      <c r="P16" s="21">
        <v>13.6</v>
      </c>
      <c r="Q16" s="21">
        <v>12.9</v>
      </c>
      <c r="R16" s="21">
        <v>8.1</v>
      </c>
      <c r="S16" s="21">
        <v>13.991081382385731</v>
      </c>
      <c r="T16" s="21"/>
    </row>
    <row r="17" spans="1:21" x14ac:dyDescent="0.3">
      <c r="A17" s="17" t="s">
        <v>180</v>
      </c>
      <c r="B17" s="18">
        <v>108</v>
      </c>
      <c r="C17" s="18">
        <v>118</v>
      </c>
      <c r="D17" s="18" t="s">
        <v>124</v>
      </c>
      <c r="E17" s="18">
        <v>0</v>
      </c>
      <c r="F17" s="18">
        <v>76</v>
      </c>
      <c r="G17" s="18">
        <v>76</v>
      </c>
      <c r="H17" s="18">
        <v>0</v>
      </c>
      <c r="I17" s="18">
        <v>23</v>
      </c>
      <c r="J17" s="11"/>
      <c r="K17" s="17" t="s">
        <v>180</v>
      </c>
      <c r="L17" s="21">
        <v>17.7</v>
      </c>
      <c r="M17" s="21">
        <v>19</v>
      </c>
      <c r="N17" s="21" t="s">
        <v>124</v>
      </c>
      <c r="O17" s="21">
        <v>0</v>
      </c>
      <c r="P17" s="21">
        <v>12.1</v>
      </c>
      <c r="Q17" s="21">
        <v>12.1</v>
      </c>
      <c r="R17" s="21">
        <v>0</v>
      </c>
      <c r="S17" s="21">
        <v>3.4954407294832825</v>
      </c>
      <c r="T17" s="21"/>
    </row>
    <row r="18" spans="1:21" x14ac:dyDescent="0.3">
      <c r="A18" s="17" t="s">
        <v>181</v>
      </c>
      <c r="B18" s="18">
        <v>374</v>
      </c>
      <c r="C18" s="18">
        <v>439</v>
      </c>
      <c r="D18" s="18" t="s">
        <v>124</v>
      </c>
      <c r="E18" s="18">
        <v>310</v>
      </c>
      <c r="F18" s="18">
        <v>468</v>
      </c>
      <c r="G18" s="18">
        <v>274</v>
      </c>
      <c r="H18" s="18">
        <v>301</v>
      </c>
      <c r="I18" s="18">
        <v>273</v>
      </c>
      <c r="J18" s="11"/>
      <c r="K18" s="17" t="s">
        <v>181</v>
      </c>
      <c r="L18" s="21">
        <v>17</v>
      </c>
      <c r="M18" s="21">
        <v>21</v>
      </c>
      <c r="N18" s="21" t="s">
        <v>124</v>
      </c>
      <c r="O18" s="21">
        <v>16.5</v>
      </c>
      <c r="P18" s="21">
        <v>22.3</v>
      </c>
      <c r="Q18" s="21">
        <v>13.4</v>
      </c>
      <c r="R18" s="21">
        <v>13.4</v>
      </c>
      <c r="S18" s="21">
        <v>14.115822130299897</v>
      </c>
      <c r="T18" s="21"/>
    </row>
    <row r="19" spans="1:21" x14ac:dyDescent="0.3">
      <c r="A19" s="17" t="s">
        <v>182</v>
      </c>
      <c r="B19" s="18">
        <v>307</v>
      </c>
      <c r="C19" s="18">
        <v>213</v>
      </c>
      <c r="D19" s="18" t="s">
        <v>124</v>
      </c>
      <c r="E19" s="18">
        <v>380</v>
      </c>
      <c r="F19" s="18">
        <v>149</v>
      </c>
      <c r="G19" s="18">
        <v>214</v>
      </c>
      <c r="H19" s="18">
        <v>209</v>
      </c>
      <c r="I19" s="18">
        <v>238</v>
      </c>
      <c r="J19" s="11"/>
      <c r="K19" s="17" t="s">
        <v>182</v>
      </c>
      <c r="L19" s="21">
        <v>18.5</v>
      </c>
      <c r="M19" s="21">
        <v>12.6</v>
      </c>
      <c r="N19" s="21" t="s">
        <v>124</v>
      </c>
      <c r="O19" s="21">
        <v>21.7</v>
      </c>
      <c r="P19" s="21">
        <v>8.6</v>
      </c>
      <c r="Q19" s="21">
        <v>13.2</v>
      </c>
      <c r="R19" s="21">
        <v>12.5</v>
      </c>
      <c r="S19" s="21">
        <v>15.994623655913978</v>
      </c>
      <c r="T19" s="21"/>
    </row>
    <row r="20" spans="1:21" x14ac:dyDescent="0.3">
      <c r="A20" s="17" t="s">
        <v>183</v>
      </c>
      <c r="B20" s="18">
        <v>256</v>
      </c>
      <c r="C20" s="18">
        <v>177</v>
      </c>
      <c r="D20" s="18" t="s">
        <v>124</v>
      </c>
      <c r="E20" s="18">
        <v>194</v>
      </c>
      <c r="F20" s="18">
        <v>199</v>
      </c>
      <c r="G20" s="18">
        <v>710</v>
      </c>
      <c r="H20" s="18">
        <v>268</v>
      </c>
      <c r="I20" s="18">
        <v>226</v>
      </c>
      <c r="J20" s="11"/>
      <c r="K20" s="17" t="s">
        <v>183</v>
      </c>
      <c r="L20" s="21">
        <v>16.5</v>
      </c>
      <c r="M20" s="21">
        <v>11.2</v>
      </c>
      <c r="N20" s="21" t="s">
        <v>124</v>
      </c>
      <c r="O20" s="21">
        <v>11.5</v>
      </c>
      <c r="P20" s="21">
        <v>11.3</v>
      </c>
      <c r="Q20" s="21">
        <v>40.6</v>
      </c>
      <c r="R20" s="21">
        <v>14</v>
      </c>
      <c r="S20" s="21">
        <v>13.532934131736527</v>
      </c>
      <c r="T20" s="21"/>
    </row>
    <row r="21" spans="1:21" x14ac:dyDescent="0.3">
      <c r="A21" s="17" t="s">
        <v>184</v>
      </c>
      <c r="B21" s="18">
        <v>120</v>
      </c>
      <c r="C21" s="18">
        <v>37</v>
      </c>
      <c r="D21" s="18" t="s">
        <v>124</v>
      </c>
      <c r="E21" s="18">
        <v>32</v>
      </c>
      <c r="F21" s="18">
        <v>32</v>
      </c>
      <c r="G21" s="18">
        <v>24</v>
      </c>
      <c r="H21" s="18">
        <v>23</v>
      </c>
      <c r="I21" s="18">
        <v>3</v>
      </c>
      <c r="J21" s="11"/>
      <c r="K21" s="17" t="s">
        <v>184</v>
      </c>
      <c r="L21" s="21">
        <v>23.1</v>
      </c>
      <c r="M21" s="21">
        <v>8</v>
      </c>
      <c r="N21" s="21" t="s">
        <v>124</v>
      </c>
      <c r="O21" s="21">
        <v>10.7</v>
      </c>
      <c r="P21" s="21">
        <v>11.7</v>
      </c>
      <c r="Q21" s="21">
        <v>8.4</v>
      </c>
      <c r="R21" s="21">
        <v>8.3000000000000007</v>
      </c>
      <c r="S21" s="21">
        <v>1.5384615384615385</v>
      </c>
      <c r="T21" s="21"/>
    </row>
    <row r="22" spans="1:21" x14ac:dyDescent="0.3">
      <c r="A22" s="17" t="s">
        <v>185</v>
      </c>
      <c r="B22" s="18">
        <v>3</v>
      </c>
      <c r="C22" s="18">
        <v>35</v>
      </c>
      <c r="D22" s="18" t="s">
        <v>124</v>
      </c>
      <c r="E22" s="18">
        <v>0</v>
      </c>
      <c r="F22" s="18">
        <v>2</v>
      </c>
      <c r="G22" s="18">
        <v>15</v>
      </c>
      <c r="H22" s="18">
        <v>42</v>
      </c>
      <c r="I22" s="18">
        <v>8</v>
      </c>
      <c r="J22" s="11"/>
      <c r="K22" s="17" t="s">
        <v>185</v>
      </c>
      <c r="L22" s="21">
        <v>0.9</v>
      </c>
      <c r="M22" s="21">
        <v>11</v>
      </c>
      <c r="N22" s="21" t="s">
        <v>124</v>
      </c>
      <c r="O22" s="21">
        <v>0</v>
      </c>
      <c r="P22" s="21">
        <v>0.9</v>
      </c>
      <c r="Q22" s="21">
        <v>6.5</v>
      </c>
      <c r="R22" s="21">
        <v>16.399999999999999</v>
      </c>
      <c r="S22" s="21">
        <v>4.5454545454545459</v>
      </c>
      <c r="T22" s="21"/>
    </row>
    <row r="23" spans="1:21" x14ac:dyDescent="0.3">
      <c r="A23" s="17" t="s">
        <v>186</v>
      </c>
      <c r="B23" s="18">
        <v>182</v>
      </c>
      <c r="C23" s="18">
        <v>194</v>
      </c>
      <c r="D23" s="18" t="s">
        <v>124</v>
      </c>
      <c r="E23" s="18">
        <v>81</v>
      </c>
      <c r="F23" s="18">
        <v>94</v>
      </c>
      <c r="G23" s="18">
        <v>78</v>
      </c>
      <c r="H23" s="18">
        <v>53</v>
      </c>
      <c r="I23" s="18">
        <v>60</v>
      </c>
      <c r="J23" s="11"/>
      <c r="K23" s="17" t="s">
        <v>186</v>
      </c>
      <c r="L23" s="21">
        <v>19.7</v>
      </c>
      <c r="M23" s="21">
        <v>24.9</v>
      </c>
      <c r="N23" s="21" t="s">
        <v>124</v>
      </c>
      <c r="O23" s="21">
        <v>10</v>
      </c>
      <c r="P23" s="21">
        <v>12.6</v>
      </c>
      <c r="Q23" s="21">
        <v>11.2</v>
      </c>
      <c r="R23" s="21">
        <v>7</v>
      </c>
      <c r="S23" s="21">
        <v>11.029411764705882</v>
      </c>
      <c r="T23" s="21"/>
    </row>
    <row r="24" spans="1:21" x14ac:dyDescent="0.3">
      <c r="A24" s="17" t="s">
        <v>187</v>
      </c>
      <c r="B24" s="18">
        <v>228</v>
      </c>
      <c r="C24" s="18">
        <v>73</v>
      </c>
      <c r="D24" s="18" t="s">
        <v>124</v>
      </c>
      <c r="E24" s="18">
        <v>102</v>
      </c>
      <c r="F24" s="18">
        <v>92</v>
      </c>
      <c r="G24" s="18">
        <v>142</v>
      </c>
      <c r="H24" s="18">
        <v>88</v>
      </c>
      <c r="I24" s="18">
        <v>79</v>
      </c>
      <c r="J24" s="11"/>
      <c r="K24" s="17" t="s">
        <v>187</v>
      </c>
      <c r="L24" s="21">
        <v>36.799999999999997</v>
      </c>
      <c r="M24" s="21">
        <v>9.9</v>
      </c>
      <c r="N24" s="21" t="s">
        <v>124</v>
      </c>
      <c r="O24" s="21">
        <v>15.4</v>
      </c>
      <c r="P24" s="21">
        <v>14.3</v>
      </c>
      <c r="Q24" s="21">
        <v>26.3</v>
      </c>
      <c r="R24" s="21">
        <v>11.8</v>
      </c>
      <c r="S24" s="21">
        <v>14.933837429111533</v>
      </c>
      <c r="T24" s="21"/>
    </row>
    <row r="25" spans="1:21" x14ac:dyDescent="0.3">
      <c r="A25" s="17" t="s">
        <v>188</v>
      </c>
      <c r="B25" s="18">
        <v>643</v>
      </c>
      <c r="C25" s="18">
        <v>442</v>
      </c>
      <c r="D25" s="18" t="s">
        <v>124</v>
      </c>
      <c r="E25" s="18">
        <v>668</v>
      </c>
      <c r="F25" s="18">
        <v>415</v>
      </c>
      <c r="G25" s="18">
        <v>355</v>
      </c>
      <c r="H25" s="18">
        <v>257</v>
      </c>
      <c r="I25" s="18">
        <v>441</v>
      </c>
      <c r="J25" s="11"/>
      <c r="K25" s="17" t="s">
        <v>188</v>
      </c>
      <c r="L25" s="21">
        <v>21.6</v>
      </c>
      <c r="M25" s="21">
        <v>15</v>
      </c>
      <c r="N25" s="21" t="s">
        <v>124</v>
      </c>
      <c r="O25" s="21">
        <v>24.3</v>
      </c>
      <c r="P25" s="21">
        <v>14.6</v>
      </c>
      <c r="Q25" s="21">
        <v>13.5</v>
      </c>
      <c r="R25" s="21">
        <v>8.6999999999999993</v>
      </c>
      <c r="S25" s="21">
        <v>17.375886524822697</v>
      </c>
      <c r="T25" s="21"/>
    </row>
    <row r="26" spans="1:21" x14ac:dyDescent="0.3">
      <c r="A26" s="17" t="s">
        <v>189</v>
      </c>
      <c r="B26" s="18">
        <v>315</v>
      </c>
      <c r="C26" s="18">
        <v>247</v>
      </c>
      <c r="D26" s="18" t="s">
        <v>124</v>
      </c>
      <c r="E26" s="18">
        <v>370</v>
      </c>
      <c r="F26" s="18">
        <v>294</v>
      </c>
      <c r="G26" s="18">
        <v>251</v>
      </c>
      <c r="H26" s="18">
        <v>86</v>
      </c>
      <c r="I26" s="18">
        <v>214</v>
      </c>
      <c r="J26" s="11"/>
      <c r="K26" s="17" t="s">
        <v>189</v>
      </c>
      <c r="L26" s="21">
        <v>15.8</v>
      </c>
      <c r="M26" s="21">
        <v>13.7</v>
      </c>
      <c r="N26" s="21" t="s">
        <v>124</v>
      </c>
      <c r="O26" s="21">
        <v>21.7</v>
      </c>
      <c r="P26" s="21">
        <v>15.3</v>
      </c>
      <c r="Q26" s="21">
        <v>14.2</v>
      </c>
      <c r="R26" s="21">
        <v>4.0999999999999996</v>
      </c>
      <c r="S26" s="21">
        <v>10.753768844221105</v>
      </c>
      <c r="T26" s="21"/>
    </row>
    <row r="27" spans="1:21" x14ac:dyDescent="0.3">
      <c r="A27" s="17" t="s">
        <v>190</v>
      </c>
      <c r="B27" s="18">
        <v>378</v>
      </c>
      <c r="C27" s="18">
        <v>421</v>
      </c>
      <c r="D27" s="18" t="s">
        <v>124</v>
      </c>
      <c r="E27" s="18">
        <v>344</v>
      </c>
      <c r="F27" s="18">
        <v>286</v>
      </c>
      <c r="G27" s="18">
        <v>417</v>
      </c>
      <c r="H27" s="18">
        <v>279</v>
      </c>
      <c r="I27" s="18">
        <v>314</v>
      </c>
      <c r="J27" s="11"/>
      <c r="K27" s="17" t="s">
        <v>190</v>
      </c>
      <c r="L27" s="21">
        <v>17</v>
      </c>
      <c r="M27" s="21">
        <v>20.9</v>
      </c>
      <c r="N27" s="21" t="s">
        <v>124</v>
      </c>
      <c r="O27" s="21">
        <v>20.8</v>
      </c>
      <c r="P27" s="21">
        <v>17.5</v>
      </c>
      <c r="Q27" s="21">
        <v>29.1</v>
      </c>
      <c r="R27" s="21">
        <v>17.899999999999999</v>
      </c>
      <c r="S27" s="21">
        <v>24.265842349304481</v>
      </c>
      <c r="T27" s="21"/>
    </row>
    <row r="28" spans="1:21" x14ac:dyDescent="0.3">
      <c r="A28" s="17" t="s">
        <v>192</v>
      </c>
      <c r="B28" s="18">
        <v>463</v>
      </c>
      <c r="C28" s="18">
        <v>473</v>
      </c>
      <c r="D28" s="18" t="s">
        <v>124</v>
      </c>
      <c r="E28" s="18">
        <v>520</v>
      </c>
      <c r="F28" s="18">
        <v>221</v>
      </c>
      <c r="G28" s="18">
        <v>199</v>
      </c>
      <c r="H28" s="18">
        <v>85</v>
      </c>
      <c r="I28" s="18">
        <v>201</v>
      </c>
      <c r="J28" s="11"/>
      <c r="K28" s="17" t="s">
        <v>192</v>
      </c>
      <c r="L28" s="21">
        <v>16</v>
      </c>
      <c r="M28" s="21">
        <v>17.3</v>
      </c>
      <c r="N28" s="21" t="s">
        <v>124</v>
      </c>
      <c r="O28" s="21">
        <v>20.6</v>
      </c>
      <c r="P28" s="21">
        <v>8.5</v>
      </c>
      <c r="Q28" s="21">
        <v>8.8000000000000007</v>
      </c>
      <c r="R28" s="21">
        <v>3.6</v>
      </c>
      <c r="S28" s="21">
        <v>8.7926509186351716</v>
      </c>
      <c r="T28" s="21"/>
    </row>
    <row r="29" spans="1:21" x14ac:dyDescent="0.3">
      <c r="A29" s="17" t="s">
        <v>193</v>
      </c>
      <c r="B29" s="18">
        <v>190</v>
      </c>
      <c r="C29" s="18">
        <v>164</v>
      </c>
      <c r="D29" s="18" t="s">
        <v>124</v>
      </c>
      <c r="E29" s="18">
        <v>199</v>
      </c>
      <c r="F29" s="18">
        <v>131</v>
      </c>
      <c r="G29" s="18">
        <v>213</v>
      </c>
      <c r="H29" s="18">
        <v>190</v>
      </c>
      <c r="I29" s="18">
        <v>210</v>
      </c>
      <c r="J29" s="11"/>
      <c r="K29" s="17" t="s">
        <v>193</v>
      </c>
      <c r="L29" s="21">
        <v>8.9</v>
      </c>
      <c r="M29" s="21">
        <v>8.6999999999999993</v>
      </c>
      <c r="N29" s="21" t="s">
        <v>124</v>
      </c>
      <c r="O29" s="21">
        <v>9.9</v>
      </c>
      <c r="P29" s="21">
        <v>6.7</v>
      </c>
      <c r="Q29" s="21">
        <v>11.5</v>
      </c>
      <c r="R29" s="21">
        <v>8.9</v>
      </c>
      <c r="S29" s="21">
        <v>12.316715542521994</v>
      </c>
      <c r="T29" s="21"/>
    </row>
    <row r="30" spans="1:21" ht="14.5" thickBot="1" x14ac:dyDescent="0.35">
      <c r="A30" s="17" t="s">
        <v>194</v>
      </c>
      <c r="B30" s="18">
        <v>25</v>
      </c>
      <c r="C30" s="18">
        <v>37</v>
      </c>
      <c r="D30" s="18" t="s">
        <v>124</v>
      </c>
      <c r="E30" s="18">
        <v>49</v>
      </c>
      <c r="F30" s="18">
        <v>4</v>
      </c>
      <c r="G30" s="18">
        <v>31</v>
      </c>
      <c r="H30" s="18">
        <v>1</v>
      </c>
      <c r="I30" s="18">
        <v>3</v>
      </c>
      <c r="J30" s="11"/>
      <c r="K30" s="17" t="s">
        <v>194</v>
      </c>
      <c r="L30" s="21">
        <v>12.3</v>
      </c>
      <c r="M30" s="21">
        <v>18.2</v>
      </c>
      <c r="N30" s="21" t="s">
        <v>124</v>
      </c>
      <c r="O30" s="21">
        <v>21.5</v>
      </c>
      <c r="P30" s="21">
        <v>1.6</v>
      </c>
      <c r="Q30" s="21">
        <v>14.4</v>
      </c>
      <c r="R30" s="21">
        <v>0.4</v>
      </c>
      <c r="S30" s="21">
        <v>1.875</v>
      </c>
      <c r="T30" s="21"/>
    </row>
    <row r="31" spans="1:21" x14ac:dyDescent="0.3">
      <c r="A31" s="91" t="s">
        <v>386</v>
      </c>
      <c r="B31" s="169"/>
      <c r="C31" s="169"/>
      <c r="D31" s="169"/>
      <c r="E31" s="169"/>
      <c r="F31" s="169"/>
      <c r="G31" s="169"/>
      <c r="H31" s="169"/>
      <c r="I31" s="169"/>
      <c r="J31" s="2"/>
      <c r="K31" s="91" t="s">
        <v>386</v>
      </c>
      <c r="L31" s="91"/>
      <c r="M31" s="91"/>
      <c r="N31" s="91"/>
      <c r="O31" s="91"/>
      <c r="P31" s="91"/>
      <c r="Q31" s="91"/>
      <c r="R31" s="91"/>
      <c r="S31" s="91"/>
      <c r="T31" s="191"/>
    </row>
    <row r="32" spans="1:21" s="8" customFormat="1" x14ac:dyDescent="0.35">
      <c r="A32" s="8" t="s">
        <v>385</v>
      </c>
      <c r="J32" s="189"/>
      <c r="K32" s="8" t="s">
        <v>385</v>
      </c>
      <c r="T32" s="189"/>
      <c r="U32" s="26"/>
    </row>
    <row r="34" spans="4:15" x14ac:dyDescent="0.3">
      <c r="D34" s="221"/>
      <c r="E34" s="217"/>
      <c r="N34" s="221"/>
      <c r="O34" s="217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166566FE-3DE5-4E0D-B787-7B105600563E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3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2F72-0A67-4E9D-9FCC-38621C179E7D}">
  <sheetPr>
    <tabColor theme="0" tint="-0.14999847407452621"/>
  </sheetPr>
  <dimension ref="A1:U38"/>
  <sheetViews>
    <sheetView showGridLines="0" topLeftCell="C1" zoomScale="90" zoomScaleNormal="90" zoomScaleSheetLayoutView="90" workbookViewId="0">
      <selection activeCell="U3" sqref="U3"/>
    </sheetView>
  </sheetViews>
  <sheetFormatPr baseColWidth="10" defaultColWidth="23.453125" defaultRowHeight="14" x14ac:dyDescent="0.3"/>
  <cols>
    <col min="1" max="1" width="21.1796875" style="219" customWidth="1"/>
    <col min="2" max="9" width="9.1796875" style="220" customWidth="1"/>
    <col min="10" max="10" width="5" style="222" customWidth="1"/>
    <col min="11" max="11" width="21.1796875" style="219" customWidth="1"/>
    <col min="12" max="19" width="9.1796875" style="220" customWidth="1"/>
    <col min="20" max="20" width="5.7265625" style="220" customWidth="1"/>
    <col min="21" max="21" width="13.453125" style="26" customWidth="1"/>
    <col min="22" max="78" width="10.7265625" style="2" customWidth="1"/>
    <col min="79" max="16384" width="23.453125" style="2"/>
  </cols>
  <sheetData>
    <row r="1" spans="1:21" ht="15.75" customHeight="1" x14ac:dyDescent="0.3">
      <c r="A1" s="337" t="s">
        <v>214</v>
      </c>
      <c r="B1" s="337"/>
      <c r="C1" s="337"/>
      <c r="D1" s="337"/>
      <c r="E1" s="337"/>
      <c r="F1" s="337"/>
      <c r="G1" s="337"/>
      <c r="H1" s="337"/>
      <c r="I1" s="337"/>
      <c r="J1" s="311"/>
      <c r="K1" s="337" t="s">
        <v>215</v>
      </c>
      <c r="L1" s="337"/>
      <c r="M1" s="337"/>
      <c r="N1" s="337"/>
      <c r="O1" s="337"/>
      <c r="P1" s="337"/>
      <c r="Q1" s="337"/>
      <c r="R1" s="337"/>
      <c r="S1" s="337"/>
      <c r="T1" s="208"/>
      <c r="U1" s="29"/>
    </row>
    <row r="2" spans="1:21" ht="15.75" customHeight="1" x14ac:dyDescent="0.3">
      <c r="A2" s="337" t="s">
        <v>147</v>
      </c>
      <c r="B2" s="337"/>
      <c r="C2" s="337"/>
      <c r="D2" s="337"/>
      <c r="E2" s="337"/>
      <c r="F2" s="337"/>
      <c r="G2" s="337"/>
      <c r="H2" s="337"/>
      <c r="I2" s="337"/>
      <c r="J2" s="311"/>
      <c r="K2" s="337" t="s">
        <v>216</v>
      </c>
      <c r="L2" s="337"/>
      <c r="M2" s="337"/>
      <c r="N2" s="337"/>
      <c r="O2" s="337"/>
      <c r="P2" s="337"/>
      <c r="Q2" s="337"/>
      <c r="R2" s="337"/>
      <c r="S2" s="337"/>
      <c r="T2" s="208"/>
      <c r="U2" s="272" t="s">
        <v>375</v>
      </c>
    </row>
    <row r="3" spans="1:21" s="85" customFormat="1" ht="15.75" customHeight="1" x14ac:dyDescent="0.3">
      <c r="A3" s="337" t="s">
        <v>166</v>
      </c>
      <c r="B3" s="337"/>
      <c r="C3" s="337"/>
      <c r="D3" s="337"/>
      <c r="E3" s="337"/>
      <c r="F3" s="337"/>
      <c r="G3" s="337"/>
      <c r="H3" s="337"/>
      <c r="I3" s="337"/>
      <c r="J3" s="311"/>
      <c r="K3" s="337" t="s">
        <v>166</v>
      </c>
      <c r="L3" s="337"/>
      <c r="M3" s="337"/>
      <c r="N3" s="337"/>
      <c r="O3" s="337"/>
      <c r="P3" s="337"/>
      <c r="Q3" s="337"/>
      <c r="R3" s="337"/>
      <c r="S3" s="337"/>
      <c r="T3" s="208"/>
      <c r="U3" s="29"/>
    </row>
    <row r="4" spans="1:21" s="85" customFormat="1" ht="15.75" customHeight="1" x14ac:dyDescent="0.3">
      <c r="A4" s="337" t="s">
        <v>112</v>
      </c>
      <c r="B4" s="337"/>
      <c r="C4" s="337"/>
      <c r="D4" s="337"/>
      <c r="E4" s="337"/>
      <c r="F4" s="337"/>
      <c r="G4" s="337"/>
      <c r="H4" s="337"/>
      <c r="I4" s="337"/>
      <c r="J4" s="311"/>
      <c r="K4" s="337" t="s">
        <v>112</v>
      </c>
      <c r="L4" s="337"/>
      <c r="M4" s="337"/>
      <c r="N4" s="337"/>
      <c r="O4" s="337"/>
      <c r="P4" s="337"/>
      <c r="Q4" s="337"/>
      <c r="R4" s="337"/>
      <c r="S4" s="337"/>
      <c r="T4" s="208"/>
      <c r="U4" s="26"/>
    </row>
    <row r="5" spans="1:21" s="85" customFormat="1" ht="15.75" customHeight="1" x14ac:dyDescent="0.3">
      <c r="A5" s="337" t="s">
        <v>370</v>
      </c>
      <c r="B5" s="337"/>
      <c r="C5" s="337"/>
      <c r="D5" s="337"/>
      <c r="E5" s="337"/>
      <c r="F5" s="337"/>
      <c r="G5" s="337"/>
      <c r="H5" s="337"/>
      <c r="I5" s="337"/>
      <c r="J5" s="311"/>
      <c r="K5" s="337" t="s">
        <v>370</v>
      </c>
      <c r="L5" s="337"/>
      <c r="M5" s="337"/>
      <c r="N5" s="337"/>
      <c r="O5" s="337"/>
      <c r="P5" s="337"/>
      <c r="Q5" s="337"/>
      <c r="R5" s="337"/>
      <c r="S5" s="337"/>
      <c r="T5" s="208"/>
      <c r="U5" s="26"/>
    </row>
    <row r="6" spans="1:21" s="215" customFormat="1" ht="18.75" customHeight="1" x14ac:dyDescent="0.3">
      <c r="A6" s="210" t="s">
        <v>167</v>
      </c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K6" s="210" t="s">
        <v>167</v>
      </c>
      <c r="L6" s="195">
        <v>2015</v>
      </c>
      <c r="M6" s="195">
        <v>2016</v>
      </c>
      <c r="N6" s="195">
        <v>2017</v>
      </c>
      <c r="O6" s="195">
        <v>2018</v>
      </c>
      <c r="P6" s="195">
        <v>2019</v>
      </c>
      <c r="Q6" s="195">
        <v>2020</v>
      </c>
      <c r="R6" s="195">
        <v>2021</v>
      </c>
      <c r="S6" s="195">
        <v>2022</v>
      </c>
      <c r="T6" s="196"/>
      <c r="U6" s="26"/>
    </row>
    <row r="7" spans="1:21" x14ac:dyDescent="0.3">
      <c r="A7" s="12"/>
      <c r="B7" s="216"/>
      <c r="C7" s="216"/>
      <c r="D7" s="216"/>
      <c r="E7" s="216"/>
      <c r="F7" s="216"/>
      <c r="G7" s="216"/>
      <c r="H7" s="216"/>
      <c r="I7" s="216"/>
      <c r="J7" s="216"/>
      <c r="K7" s="12"/>
      <c r="L7" s="217"/>
      <c r="M7" s="217"/>
      <c r="N7" s="217"/>
      <c r="O7" s="217"/>
      <c r="P7" s="217"/>
      <c r="Q7" s="217"/>
      <c r="R7" s="217"/>
      <c r="S7" s="217"/>
      <c r="T7" s="217"/>
    </row>
    <row r="8" spans="1:21" x14ac:dyDescent="0.3">
      <c r="A8" s="161" t="s">
        <v>130</v>
      </c>
      <c r="B8" s="16">
        <f>SUM(B9:B34)</f>
        <v>60</v>
      </c>
      <c r="C8" s="16">
        <f>SUM(C9:C34)</f>
        <v>116</v>
      </c>
      <c r="D8" s="16">
        <v>27</v>
      </c>
      <c r="E8" s="16">
        <f t="shared" ref="E8:I8" si="0">SUM(E9:E34)</f>
        <v>42</v>
      </c>
      <c r="F8" s="16">
        <f t="shared" si="0"/>
        <v>161</v>
      </c>
      <c r="G8" s="16">
        <f t="shared" si="0"/>
        <v>54</v>
      </c>
      <c r="H8" s="16">
        <f t="shared" si="0"/>
        <v>105</v>
      </c>
      <c r="I8" s="16">
        <f t="shared" si="0"/>
        <v>108</v>
      </c>
      <c r="J8" s="218"/>
      <c r="K8" s="161" t="s">
        <v>130</v>
      </c>
      <c r="L8" s="20">
        <v>0.5</v>
      </c>
      <c r="M8" s="20">
        <v>0.9</v>
      </c>
      <c r="N8" s="20">
        <v>0.2</v>
      </c>
      <c r="O8" s="20">
        <v>0.3</v>
      </c>
      <c r="P8" s="20">
        <v>1</v>
      </c>
      <c r="Q8" s="20">
        <v>0.3</v>
      </c>
      <c r="R8" s="20">
        <v>0.5</v>
      </c>
      <c r="S8" s="20">
        <v>0.6</v>
      </c>
      <c r="T8" s="20"/>
    </row>
    <row r="9" spans="1:21" x14ac:dyDescent="0.3">
      <c r="A9" s="17" t="s">
        <v>168</v>
      </c>
      <c r="B9" s="18">
        <v>0</v>
      </c>
      <c r="C9" s="18">
        <v>0</v>
      </c>
      <c r="D9" s="18" t="s">
        <v>124</v>
      </c>
      <c r="E9" s="18">
        <v>6</v>
      </c>
      <c r="F9" s="18">
        <v>2</v>
      </c>
      <c r="G9" s="18">
        <v>0</v>
      </c>
      <c r="H9" s="18">
        <v>0</v>
      </c>
      <c r="I9" s="18">
        <v>0</v>
      </c>
      <c r="J9" s="218"/>
      <c r="K9" s="17" t="s">
        <v>168</v>
      </c>
      <c r="L9" s="21">
        <v>0</v>
      </c>
      <c r="M9" s="21">
        <v>0</v>
      </c>
      <c r="N9" s="21" t="s">
        <v>124</v>
      </c>
      <c r="O9" s="21">
        <v>1.8</v>
      </c>
      <c r="P9" s="21">
        <v>0.5</v>
      </c>
      <c r="Q9" s="21">
        <v>0</v>
      </c>
      <c r="R9" s="21">
        <v>0</v>
      </c>
      <c r="S9" s="21">
        <v>0</v>
      </c>
      <c r="T9" s="21"/>
    </row>
    <row r="10" spans="1:21" x14ac:dyDescent="0.3">
      <c r="A10" s="17" t="s">
        <v>169</v>
      </c>
      <c r="B10" s="18">
        <v>8</v>
      </c>
      <c r="C10" s="18">
        <v>0</v>
      </c>
      <c r="D10" s="18" t="s">
        <v>124</v>
      </c>
      <c r="E10" s="18">
        <v>0</v>
      </c>
      <c r="F10" s="18">
        <v>0</v>
      </c>
      <c r="G10" s="18">
        <v>0</v>
      </c>
      <c r="H10" s="18">
        <v>12</v>
      </c>
      <c r="I10" s="18">
        <v>5</v>
      </c>
      <c r="J10" s="218"/>
      <c r="K10" s="17" t="s">
        <v>169</v>
      </c>
      <c r="L10" s="21">
        <v>1.4</v>
      </c>
      <c r="M10" s="21">
        <v>0</v>
      </c>
      <c r="N10" s="21" t="s">
        <v>124</v>
      </c>
      <c r="O10" s="21">
        <v>0</v>
      </c>
      <c r="P10" s="21">
        <v>0</v>
      </c>
      <c r="Q10" s="21">
        <v>0</v>
      </c>
      <c r="R10" s="21">
        <v>1.4</v>
      </c>
      <c r="S10" s="21">
        <v>0.6</v>
      </c>
      <c r="T10" s="21"/>
    </row>
    <row r="11" spans="1:21" x14ac:dyDescent="0.3">
      <c r="A11" s="17" t="s">
        <v>170</v>
      </c>
      <c r="B11" s="18">
        <v>0</v>
      </c>
      <c r="C11" s="18">
        <v>0</v>
      </c>
      <c r="D11" s="18" t="s">
        <v>124</v>
      </c>
      <c r="E11" s="18">
        <v>0</v>
      </c>
      <c r="F11" s="18">
        <v>1</v>
      </c>
      <c r="G11" s="18">
        <v>4</v>
      </c>
      <c r="H11" s="18">
        <v>0</v>
      </c>
      <c r="I11" s="18">
        <v>0</v>
      </c>
      <c r="J11" s="218"/>
      <c r="K11" s="17" t="s">
        <v>170</v>
      </c>
      <c r="L11" s="21">
        <v>0</v>
      </c>
      <c r="M11" s="21">
        <v>0</v>
      </c>
      <c r="N11" s="21" t="s">
        <v>124</v>
      </c>
      <c r="O11" s="21">
        <v>0</v>
      </c>
      <c r="P11" s="21">
        <v>0.3</v>
      </c>
      <c r="Q11" s="21">
        <v>0.9</v>
      </c>
      <c r="R11" s="21">
        <v>0</v>
      </c>
      <c r="S11" s="21">
        <v>0</v>
      </c>
      <c r="T11" s="21"/>
    </row>
    <row r="12" spans="1:21" x14ac:dyDescent="0.3">
      <c r="A12" s="17" t="s">
        <v>171</v>
      </c>
      <c r="B12" s="18">
        <v>6</v>
      </c>
      <c r="C12" s="18">
        <v>2</v>
      </c>
      <c r="D12" s="18" t="s">
        <v>124</v>
      </c>
      <c r="E12" s="18">
        <v>0</v>
      </c>
      <c r="F12" s="18">
        <v>1</v>
      </c>
      <c r="G12" s="18">
        <v>1</v>
      </c>
      <c r="H12" s="18">
        <v>0</v>
      </c>
      <c r="I12" s="18">
        <v>5</v>
      </c>
      <c r="J12" s="218"/>
      <c r="K12" s="17" t="s">
        <v>171</v>
      </c>
      <c r="L12" s="21">
        <v>0.6</v>
      </c>
      <c r="M12" s="21">
        <v>0.2</v>
      </c>
      <c r="N12" s="21" t="s">
        <v>124</v>
      </c>
      <c r="O12" s="21">
        <v>0</v>
      </c>
      <c r="P12" s="21">
        <v>0.1</v>
      </c>
      <c r="Q12" s="21">
        <v>0.1</v>
      </c>
      <c r="R12" s="21">
        <v>0</v>
      </c>
      <c r="S12" s="21">
        <v>0.4</v>
      </c>
      <c r="T12" s="21"/>
    </row>
    <row r="13" spans="1:21" x14ac:dyDescent="0.3">
      <c r="A13" s="17" t="s">
        <v>172</v>
      </c>
      <c r="B13" s="18">
        <v>2</v>
      </c>
      <c r="C13" s="18">
        <v>0</v>
      </c>
      <c r="D13" s="18" t="s">
        <v>124</v>
      </c>
      <c r="E13" s="18">
        <v>0</v>
      </c>
      <c r="F13" s="18">
        <v>0</v>
      </c>
      <c r="G13" s="18">
        <v>0</v>
      </c>
      <c r="H13" s="18">
        <v>1</v>
      </c>
      <c r="I13" s="18">
        <v>0</v>
      </c>
      <c r="J13" s="218"/>
      <c r="K13" s="17" t="s">
        <v>172</v>
      </c>
      <c r="L13" s="21">
        <v>1.4</v>
      </c>
      <c r="M13" s="21">
        <v>0</v>
      </c>
      <c r="N13" s="21" t="s">
        <v>124</v>
      </c>
      <c r="O13" s="21">
        <v>0</v>
      </c>
      <c r="P13" s="21">
        <v>0</v>
      </c>
      <c r="Q13" s="21">
        <v>0</v>
      </c>
      <c r="R13" s="21">
        <v>0.3</v>
      </c>
      <c r="S13" s="21">
        <v>0</v>
      </c>
      <c r="T13" s="21"/>
    </row>
    <row r="14" spans="1:21" x14ac:dyDescent="0.3">
      <c r="A14" s="17" t="s">
        <v>173</v>
      </c>
      <c r="B14" s="18">
        <v>0</v>
      </c>
      <c r="C14" s="18">
        <v>0</v>
      </c>
      <c r="D14" s="18" t="s">
        <v>124</v>
      </c>
      <c r="E14" s="18">
        <v>0</v>
      </c>
      <c r="F14" s="18">
        <v>0</v>
      </c>
      <c r="G14" s="18">
        <v>0</v>
      </c>
      <c r="H14" s="18">
        <v>0</v>
      </c>
      <c r="I14" s="18">
        <v>5</v>
      </c>
      <c r="J14" s="218"/>
      <c r="K14" s="17" t="s">
        <v>173</v>
      </c>
      <c r="L14" s="21">
        <v>0</v>
      </c>
      <c r="M14" s="21">
        <v>0</v>
      </c>
      <c r="N14" s="21" t="s">
        <v>124</v>
      </c>
      <c r="O14" s="21">
        <v>0</v>
      </c>
      <c r="P14" s="21">
        <v>0</v>
      </c>
      <c r="Q14" s="21">
        <v>0</v>
      </c>
      <c r="R14" s="21">
        <v>0</v>
      </c>
      <c r="S14" s="21">
        <v>0.6</v>
      </c>
      <c r="T14" s="21"/>
    </row>
    <row r="15" spans="1:21" x14ac:dyDescent="0.3">
      <c r="A15" s="17" t="s">
        <v>174</v>
      </c>
      <c r="B15" s="18">
        <v>0</v>
      </c>
      <c r="C15" s="18">
        <v>0</v>
      </c>
      <c r="D15" s="18" t="s">
        <v>124</v>
      </c>
      <c r="E15" s="18">
        <v>0</v>
      </c>
      <c r="F15" s="18">
        <v>0</v>
      </c>
      <c r="G15" s="18">
        <v>0</v>
      </c>
      <c r="H15" s="18">
        <v>8</v>
      </c>
      <c r="I15" s="18">
        <v>0</v>
      </c>
      <c r="J15" s="218"/>
      <c r="K15" s="17" t="s">
        <v>174</v>
      </c>
      <c r="L15" s="21">
        <v>0</v>
      </c>
      <c r="M15" s="21">
        <v>0</v>
      </c>
      <c r="N15" s="21" t="s">
        <v>124</v>
      </c>
      <c r="O15" s="21">
        <v>0</v>
      </c>
      <c r="P15" s="21">
        <v>0</v>
      </c>
      <c r="Q15" s="21">
        <v>0</v>
      </c>
      <c r="R15" s="21">
        <v>2.4</v>
      </c>
      <c r="S15" s="21">
        <v>0</v>
      </c>
      <c r="T15" s="21"/>
    </row>
    <row r="16" spans="1:21" x14ac:dyDescent="0.3">
      <c r="A16" s="17" t="s">
        <v>175</v>
      </c>
      <c r="B16" s="18">
        <v>16</v>
      </c>
      <c r="C16" s="18">
        <v>83</v>
      </c>
      <c r="D16" s="18" t="s">
        <v>124</v>
      </c>
      <c r="E16" s="18">
        <v>2</v>
      </c>
      <c r="F16" s="18">
        <v>120</v>
      </c>
      <c r="G16" s="18">
        <v>10</v>
      </c>
      <c r="H16" s="18">
        <v>5</v>
      </c>
      <c r="I16" s="18">
        <v>27</v>
      </c>
      <c r="J16" s="218"/>
      <c r="K16" s="17" t="s">
        <v>175</v>
      </c>
      <c r="L16" s="21">
        <v>1.2</v>
      </c>
      <c r="M16" s="21">
        <v>5.7</v>
      </c>
      <c r="N16" s="21" t="s">
        <v>124</v>
      </c>
      <c r="O16" s="21">
        <v>0.1</v>
      </c>
      <c r="P16" s="21">
        <v>6.7</v>
      </c>
      <c r="Q16" s="21">
        <v>0.5</v>
      </c>
      <c r="R16" s="21">
        <v>0.3</v>
      </c>
      <c r="S16" s="21">
        <v>1.3</v>
      </c>
      <c r="T16" s="21"/>
    </row>
    <row r="17" spans="1:20" x14ac:dyDescent="0.3">
      <c r="A17" s="17" t="s">
        <v>176</v>
      </c>
      <c r="B17" s="18">
        <v>3</v>
      </c>
      <c r="C17" s="18">
        <v>0</v>
      </c>
      <c r="D17" s="18" t="s">
        <v>124</v>
      </c>
      <c r="E17" s="18">
        <v>1</v>
      </c>
      <c r="F17" s="18">
        <v>0</v>
      </c>
      <c r="G17" s="18">
        <v>2</v>
      </c>
      <c r="H17" s="18">
        <v>1</v>
      </c>
      <c r="I17" s="18">
        <v>0</v>
      </c>
      <c r="J17" s="218"/>
      <c r="K17" s="17" t="s">
        <v>176</v>
      </c>
      <c r="L17" s="21">
        <v>0.5</v>
      </c>
      <c r="M17" s="21">
        <v>0</v>
      </c>
      <c r="N17" s="21" t="s">
        <v>124</v>
      </c>
      <c r="O17" s="21">
        <v>0.2</v>
      </c>
      <c r="P17" s="21">
        <v>0</v>
      </c>
      <c r="Q17" s="21">
        <v>0.4</v>
      </c>
      <c r="R17" s="21">
        <v>0.2</v>
      </c>
      <c r="S17" s="21">
        <v>0</v>
      </c>
      <c r="T17" s="21"/>
    </row>
    <row r="18" spans="1:20" x14ac:dyDescent="0.3">
      <c r="A18" s="17" t="s">
        <v>177</v>
      </c>
      <c r="B18" s="18">
        <v>4</v>
      </c>
      <c r="C18" s="18">
        <v>0</v>
      </c>
      <c r="D18" s="18" t="s">
        <v>124</v>
      </c>
      <c r="E18" s="18">
        <v>2</v>
      </c>
      <c r="F18" s="18">
        <v>0</v>
      </c>
      <c r="G18" s="18">
        <v>4</v>
      </c>
      <c r="H18" s="18">
        <v>7</v>
      </c>
      <c r="I18" s="18">
        <v>13</v>
      </c>
      <c r="J18" s="218"/>
      <c r="K18" s="17" t="s">
        <v>177</v>
      </c>
      <c r="L18" s="21">
        <v>0.5</v>
      </c>
      <c r="M18" s="21">
        <v>0</v>
      </c>
      <c r="N18" s="21" t="s">
        <v>124</v>
      </c>
      <c r="O18" s="21">
        <v>0.2</v>
      </c>
      <c r="P18" s="21">
        <v>0</v>
      </c>
      <c r="Q18" s="21">
        <v>0.3</v>
      </c>
      <c r="R18" s="21">
        <v>0.6</v>
      </c>
      <c r="S18" s="21">
        <v>1.2</v>
      </c>
      <c r="T18" s="21"/>
    </row>
    <row r="19" spans="1:20" x14ac:dyDescent="0.3">
      <c r="A19" s="17" t="s">
        <v>178</v>
      </c>
      <c r="B19" s="18">
        <v>1</v>
      </c>
      <c r="C19" s="18">
        <v>0</v>
      </c>
      <c r="D19" s="18" t="s">
        <v>124</v>
      </c>
      <c r="E19" s="18">
        <v>0</v>
      </c>
      <c r="F19" s="18">
        <v>2</v>
      </c>
      <c r="G19" s="18">
        <v>0</v>
      </c>
      <c r="H19" s="18">
        <v>6</v>
      </c>
      <c r="I19" s="18">
        <v>5</v>
      </c>
      <c r="J19" s="218"/>
      <c r="K19" s="17" t="s">
        <v>178</v>
      </c>
      <c r="L19" s="21">
        <v>0.5</v>
      </c>
      <c r="M19" s="21">
        <v>0</v>
      </c>
      <c r="N19" s="21" t="s">
        <v>124</v>
      </c>
      <c r="O19" s="21">
        <v>0</v>
      </c>
      <c r="P19" s="21">
        <v>0.7</v>
      </c>
      <c r="Q19" s="21">
        <v>0</v>
      </c>
      <c r="R19" s="21">
        <v>1.7</v>
      </c>
      <c r="S19" s="21">
        <v>1.7</v>
      </c>
      <c r="T19" s="21"/>
    </row>
    <row r="20" spans="1:20" x14ac:dyDescent="0.3">
      <c r="A20" s="17" t="s">
        <v>179</v>
      </c>
      <c r="B20" s="18">
        <v>2</v>
      </c>
      <c r="C20" s="18">
        <v>11</v>
      </c>
      <c r="D20" s="18" t="s">
        <v>124</v>
      </c>
      <c r="E20" s="18">
        <v>14</v>
      </c>
      <c r="F20" s="18">
        <v>12</v>
      </c>
      <c r="G20" s="18">
        <v>13</v>
      </c>
      <c r="H20" s="18">
        <v>14</v>
      </c>
      <c r="I20" s="18">
        <v>17</v>
      </c>
      <c r="J20" s="218"/>
      <c r="K20" s="17" t="s">
        <v>179</v>
      </c>
      <c r="L20" s="21">
        <v>0.1</v>
      </c>
      <c r="M20" s="21">
        <v>0.7</v>
      </c>
      <c r="N20" s="21" t="s">
        <v>124</v>
      </c>
      <c r="O20" s="21">
        <v>1</v>
      </c>
      <c r="P20" s="21">
        <v>0.8</v>
      </c>
      <c r="Q20" s="21">
        <v>0.9</v>
      </c>
      <c r="R20" s="21">
        <v>0.9</v>
      </c>
      <c r="S20" s="21">
        <v>1.2</v>
      </c>
      <c r="T20" s="21"/>
    </row>
    <row r="21" spans="1:20" x14ac:dyDescent="0.3">
      <c r="A21" s="17" t="s">
        <v>180</v>
      </c>
      <c r="B21" s="18">
        <v>0</v>
      </c>
      <c r="C21" s="18">
        <v>0</v>
      </c>
      <c r="D21" s="18" t="s">
        <v>124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218"/>
      <c r="K21" s="17" t="s">
        <v>180</v>
      </c>
      <c r="L21" s="21">
        <v>0</v>
      </c>
      <c r="M21" s="21">
        <v>0</v>
      </c>
      <c r="N21" s="21" t="s">
        <v>124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/>
    </row>
    <row r="22" spans="1:20" x14ac:dyDescent="0.3">
      <c r="A22" s="17" t="s">
        <v>181</v>
      </c>
      <c r="B22" s="18">
        <v>0</v>
      </c>
      <c r="C22" s="18">
        <v>1</v>
      </c>
      <c r="D22" s="18" t="s">
        <v>124</v>
      </c>
      <c r="E22" s="18">
        <v>0</v>
      </c>
      <c r="F22" s="18">
        <v>0</v>
      </c>
      <c r="G22" s="18">
        <v>0</v>
      </c>
      <c r="H22" s="18">
        <v>12</v>
      </c>
      <c r="I22" s="18">
        <v>2</v>
      </c>
      <c r="J22" s="218"/>
      <c r="K22" s="17" t="s">
        <v>181</v>
      </c>
      <c r="L22" s="21">
        <v>0</v>
      </c>
      <c r="M22" s="21">
        <v>0.3</v>
      </c>
      <c r="N22" s="21" t="s">
        <v>124</v>
      </c>
      <c r="O22" s="21">
        <v>0</v>
      </c>
      <c r="P22" s="21">
        <v>0</v>
      </c>
      <c r="Q22" s="21">
        <v>0</v>
      </c>
      <c r="R22" s="21">
        <v>1.8</v>
      </c>
      <c r="S22" s="21">
        <v>0.3</v>
      </c>
      <c r="T22" s="21"/>
    </row>
    <row r="23" spans="1:20" x14ac:dyDescent="0.3">
      <c r="A23" s="17" t="s">
        <v>182</v>
      </c>
      <c r="B23" s="18">
        <v>0</v>
      </c>
      <c r="C23" s="18">
        <v>1</v>
      </c>
      <c r="D23" s="18" t="s">
        <v>124</v>
      </c>
      <c r="E23" s="18">
        <v>4</v>
      </c>
      <c r="F23" s="18">
        <v>0</v>
      </c>
      <c r="G23" s="18">
        <v>1</v>
      </c>
      <c r="H23" s="18">
        <v>0</v>
      </c>
      <c r="I23" s="18">
        <v>2</v>
      </c>
      <c r="J23" s="218"/>
      <c r="K23" s="17" t="s">
        <v>182</v>
      </c>
      <c r="L23" s="21">
        <v>0</v>
      </c>
      <c r="M23" s="21">
        <v>0.7</v>
      </c>
      <c r="N23" s="21" t="s">
        <v>124</v>
      </c>
      <c r="O23" s="21">
        <v>2.2000000000000002</v>
      </c>
      <c r="P23" s="21">
        <v>0</v>
      </c>
      <c r="Q23" s="21">
        <v>0.5</v>
      </c>
      <c r="R23" s="21">
        <v>0</v>
      </c>
      <c r="S23" s="21">
        <v>1.1000000000000001</v>
      </c>
      <c r="T23" s="21"/>
    </row>
    <row r="24" spans="1:20" x14ac:dyDescent="0.3">
      <c r="A24" s="17" t="s">
        <v>183</v>
      </c>
      <c r="B24" s="18">
        <v>1</v>
      </c>
      <c r="C24" s="18">
        <v>0</v>
      </c>
      <c r="D24" s="18" t="s">
        <v>124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218"/>
      <c r="K24" s="17" t="s">
        <v>183</v>
      </c>
      <c r="L24" s="21">
        <v>0.6</v>
      </c>
      <c r="M24" s="21">
        <v>0</v>
      </c>
      <c r="N24" s="21" t="s">
        <v>124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/>
    </row>
    <row r="25" spans="1:20" x14ac:dyDescent="0.3">
      <c r="A25" s="17" t="s">
        <v>184</v>
      </c>
      <c r="B25" s="18">
        <v>2</v>
      </c>
      <c r="C25" s="18">
        <v>5</v>
      </c>
      <c r="D25" s="18" t="s">
        <v>124</v>
      </c>
      <c r="E25" s="18">
        <v>1</v>
      </c>
      <c r="F25" s="18">
        <v>0</v>
      </c>
      <c r="G25" s="18">
        <v>4</v>
      </c>
      <c r="H25" s="18">
        <v>8</v>
      </c>
      <c r="I25" s="18">
        <v>4</v>
      </c>
      <c r="J25" s="218"/>
      <c r="K25" s="17" t="s">
        <v>184</v>
      </c>
      <c r="L25" s="21">
        <v>0.2</v>
      </c>
      <c r="M25" s="21">
        <v>0.7</v>
      </c>
      <c r="N25" s="21" t="s">
        <v>124</v>
      </c>
      <c r="O25" s="21">
        <v>0.1</v>
      </c>
      <c r="P25" s="21">
        <v>0</v>
      </c>
      <c r="Q25" s="21">
        <v>0.4</v>
      </c>
      <c r="R25" s="21">
        <v>0.7</v>
      </c>
      <c r="S25" s="21">
        <v>0.4</v>
      </c>
      <c r="T25" s="21"/>
    </row>
    <row r="26" spans="1:20" x14ac:dyDescent="0.3">
      <c r="A26" s="17" t="s">
        <v>185</v>
      </c>
      <c r="B26" s="18">
        <v>0</v>
      </c>
      <c r="C26" s="18">
        <v>0</v>
      </c>
      <c r="D26" s="18" t="s">
        <v>124</v>
      </c>
      <c r="E26" s="18">
        <v>0</v>
      </c>
      <c r="F26" s="18">
        <v>0</v>
      </c>
      <c r="G26" s="18">
        <v>2</v>
      </c>
      <c r="H26" s="18">
        <v>0</v>
      </c>
      <c r="I26" s="18">
        <v>0</v>
      </c>
      <c r="J26" s="218"/>
      <c r="K26" s="17" t="s">
        <v>185</v>
      </c>
      <c r="L26" s="21">
        <v>0</v>
      </c>
      <c r="M26" s="21">
        <v>0</v>
      </c>
      <c r="N26" s="21" t="s">
        <v>124</v>
      </c>
      <c r="O26" s="21">
        <v>0</v>
      </c>
      <c r="P26" s="21">
        <v>0</v>
      </c>
      <c r="Q26" s="21">
        <v>0.2</v>
      </c>
      <c r="R26" s="21">
        <v>0</v>
      </c>
      <c r="S26" s="21">
        <v>0</v>
      </c>
      <c r="T26" s="21"/>
    </row>
    <row r="27" spans="1:20" x14ac:dyDescent="0.3">
      <c r="A27" s="17" t="s">
        <v>186</v>
      </c>
      <c r="B27" s="18">
        <v>5</v>
      </c>
      <c r="C27" s="18">
        <v>0</v>
      </c>
      <c r="D27" s="18" t="s">
        <v>124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218"/>
      <c r="K27" s="17" t="s">
        <v>186</v>
      </c>
      <c r="L27" s="21">
        <v>1.7</v>
      </c>
      <c r="M27" s="21">
        <v>0</v>
      </c>
      <c r="N27" s="21" t="s">
        <v>124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/>
    </row>
    <row r="28" spans="1:20" x14ac:dyDescent="0.3">
      <c r="A28" s="17" t="s">
        <v>187</v>
      </c>
      <c r="B28" s="18">
        <v>0</v>
      </c>
      <c r="C28" s="18">
        <v>0</v>
      </c>
      <c r="D28" s="18" t="s">
        <v>124</v>
      </c>
      <c r="E28" s="18">
        <v>0</v>
      </c>
      <c r="F28" s="18">
        <v>9</v>
      </c>
      <c r="G28" s="18">
        <v>2</v>
      </c>
      <c r="H28" s="18">
        <v>0</v>
      </c>
      <c r="I28" s="18">
        <v>5</v>
      </c>
      <c r="J28" s="218"/>
      <c r="K28" s="17" t="s">
        <v>187</v>
      </c>
      <c r="L28" s="21">
        <v>0</v>
      </c>
      <c r="M28" s="21">
        <v>0</v>
      </c>
      <c r="N28" s="21" t="s">
        <v>124</v>
      </c>
      <c r="O28" s="21">
        <v>0</v>
      </c>
      <c r="P28" s="21">
        <v>2.2000000000000002</v>
      </c>
      <c r="Q28" s="21">
        <v>0.5</v>
      </c>
      <c r="R28" s="21">
        <v>0</v>
      </c>
      <c r="S28" s="21">
        <v>1.3</v>
      </c>
      <c r="T28" s="21"/>
    </row>
    <row r="29" spans="1:20" x14ac:dyDescent="0.3">
      <c r="A29" s="17" t="s">
        <v>188</v>
      </c>
      <c r="B29" s="18">
        <v>0</v>
      </c>
      <c r="C29" s="18">
        <v>0</v>
      </c>
      <c r="D29" s="18" t="s">
        <v>124</v>
      </c>
      <c r="E29" s="18">
        <v>1</v>
      </c>
      <c r="F29" s="18">
        <v>2</v>
      </c>
      <c r="G29" s="18">
        <v>6</v>
      </c>
      <c r="H29" s="18">
        <v>3</v>
      </c>
      <c r="I29" s="18">
        <v>3</v>
      </c>
      <c r="J29" s="218"/>
      <c r="K29" s="17" t="s">
        <v>188</v>
      </c>
      <c r="L29" s="21">
        <v>0</v>
      </c>
      <c r="M29" s="21">
        <v>0</v>
      </c>
      <c r="N29" s="21" t="s">
        <v>124</v>
      </c>
      <c r="O29" s="21">
        <v>0.2</v>
      </c>
      <c r="P29" s="21">
        <v>0.3</v>
      </c>
      <c r="Q29" s="21">
        <v>0.7</v>
      </c>
      <c r="R29" s="21">
        <v>0.3</v>
      </c>
      <c r="S29" s="21">
        <v>0.3</v>
      </c>
      <c r="T29" s="21"/>
    </row>
    <row r="30" spans="1:20" x14ac:dyDescent="0.3">
      <c r="A30" s="17" t="s">
        <v>189</v>
      </c>
      <c r="B30" s="18">
        <v>4</v>
      </c>
      <c r="C30" s="18">
        <v>2</v>
      </c>
      <c r="D30" s="18" t="s">
        <v>124</v>
      </c>
      <c r="E30" s="18">
        <v>3</v>
      </c>
      <c r="F30" s="18">
        <v>12</v>
      </c>
      <c r="G30" s="18">
        <v>1</v>
      </c>
      <c r="H30" s="18">
        <v>0</v>
      </c>
      <c r="I30" s="18">
        <v>1</v>
      </c>
      <c r="J30" s="218"/>
      <c r="K30" s="17" t="s">
        <v>189</v>
      </c>
      <c r="L30" s="21">
        <v>0.8</v>
      </c>
      <c r="M30" s="21">
        <v>0.4</v>
      </c>
      <c r="N30" s="21" t="s">
        <v>124</v>
      </c>
      <c r="O30" s="21">
        <v>0.6</v>
      </c>
      <c r="P30" s="21">
        <v>2</v>
      </c>
      <c r="Q30" s="21">
        <v>0.2</v>
      </c>
      <c r="R30" s="21">
        <v>0</v>
      </c>
      <c r="S30" s="21">
        <v>0.2</v>
      </c>
      <c r="T30" s="21"/>
    </row>
    <row r="31" spans="1:20" x14ac:dyDescent="0.3">
      <c r="A31" s="17" t="s">
        <v>190</v>
      </c>
      <c r="B31" s="18">
        <v>1</v>
      </c>
      <c r="C31" s="18">
        <v>0</v>
      </c>
      <c r="D31" s="18" t="s">
        <v>124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18"/>
      <c r="K31" s="17" t="s">
        <v>190</v>
      </c>
      <c r="L31" s="21">
        <v>0.2</v>
      </c>
      <c r="M31" s="21">
        <v>0</v>
      </c>
      <c r="N31" s="21" t="s">
        <v>124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/>
    </row>
    <row r="32" spans="1:20" x14ac:dyDescent="0.3">
      <c r="A32" s="17" t="s">
        <v>191</v>
      </c>
      <c r="B32" s="18">
        <v>4</v>
      </c>
      <c r="C32" s="18">
        <v>6</v>
      </c>
      <c r="D32" s="18" t="s">
        <v>124</v>
      </c>
      <c r="E32" s="18">
        <v>0</v>
      </c>
      <c r="F32" s="18">
        <v>0</v>
      </c>
      <c r="G32" s="18">
        <v>0</v>
      </c>
      <c r="H32" s="18">
        <v>0</v>
      </c>
      <c r="I32" s="18">
        <v>8</v>
      </c>
      <c r="J32" s="218"/>
      <c r="K32" s="17" t="s">
        <v>191</v>
      </c>
      <c r="L32" s="21">
        <v>1.8</v>
      </c>
      <c r="M32" s="21">
        <v>2.5</v>
      </c>
      <c r="N32" s="21" t="s">
        <v>124</v>
      </c>
      <c r="O32" s="21">
        <v>0</v>
      </c>
      <c r="P32" s="21">
        <v>0</v>
      </c>
      <c r="Q32" s="21">
        <v>0</v>
      </c>
      <c r="R32" s="21">
        <v>0</v>
      </c>
      <c r="S32" s="21">
        <v>1.7</v>
      </c>
      <c r="T32" s="21"/>
    </row>
    <row r="33" spans="1:21" x14ac:dyDescent="0.3">
      <c r="A33" s="17" t="s">
        <v>192</v>
      </c>
      <c r="B33" s="18">
        <v>1</v>
      </c>
      <c r="C33" s="18">
        <v>5</v>
      </c>
      <c r="D33" s="18" t="s">
        <v>124</v>
      </c>
      <c r="E33" s="18">
        <v>7</v>
      </c>
      <c r="F33" s="18">
        <v>0</v>
      </c>
      <c r="G33" s="18">
        <v>1</v>
      </c>
      <c r="H33" s="18">
        <v>15</v>
      </c>
      <c r="I33" s="18">
        <v>0</v>
      </c>
      <c r="J33" s="218"/>
      <c r="K33" s="17" t="s">
        <v>192</v>
      </c>
      <c r="L33" s="21">
        <v>0.1</v>
      </c>
      <c r="M33" s="21">
        <v>0.6</v>
      </c>
      <c r="N33" s="21" t="s">
        <v>124</v>
      </c>
      <c r="O33" s="21">
        <v>0.7</v>
      </c>
      <c r="P33" s="21">
        <v>0</v>
      </c>
      <c r="Q33" s="21">
        <v>0.1</v>
      </c>
      <c r="R33" s="21">
        <v>1.3</v>
      </c>
      <c r="S33" s="21">
        <v>0</v>
      </c>
      <c r="T33" s="21"/>
    </row>
    <row r="34" spans="1:21" ht="14.5" thickBot="1" x14ac:dyDescent="0.35">
      <c r="A34" s="17" t="s">
        <v>193</v>
      </c>
      <c r="B34" s="18">
        <v>0</v>
      </c>
      <c r="C34" s="18">
        <v>0</v>
      </c>
      <c r="D34" s="18" t="s">
        <v>124</v>
      </c>
      <c r="E34" s="18">
        <v>1</v>
      </c>
      <c r="F34" s="18">
        <v>0</v>
      </c>
      <c r="G34" s="18">
        <v>3</v>
      </c>
      <c r="H34" s="18">
        <v>13</v>
      </c>
      <c r="I34" s="18">
        <v>6</v>
      </c>
      <c r="J34" s="218"/>
      <c r="K34" s="17" t="s">
        <v>193</v>
      </c>
      <c r="L34" s="21">
        <v>0</v>
      </c>
      <c r="M34" s="21">
        <v>0</v>
      </c>
      <c r="N34" s="21" t="s">
        <v>124</v>
      </c>
      <c r="O34" s="21">
        <v>0.4</v>
      </c>
      <c r="P34" s="21">
        <v>0</v>
      </c>
      <c r="Q34" s="21">
        <v>0.7</v>
      </c>
      <c r="R34" s="21">
        <v>3.6</v>
      </c>
      <c r="S34" s="21">
        <v>2.1</v>
      </c>
      <c r="T34" s="21"/>
    </row>
    <row r="35" spans="1:21" x14ac:dyDescent="0.3">
      <c r="A35" s="91" t="s">
        <v>386</v>
      </c>
      <c r="B35" s="169"/>
      <c r="C35" s="169"/>
      <c r="D35" s="169"/>
      <c r="E35" s="169"/>
      <c r="F35" s="169"/>
      <c r="G35" s="169"/>
      <c r="H35" s="169"/>
      <c r="I35" s="169"/>
      <c r="J35" s="2"/>
      <c r="K35" s="91" t="s">
        <v>386</v>
      </c>
      <c r="L35" s="91"/>
      <c r="M35" s="91"/>
      <c r="N35" s="91"/>
      <c r="O35" s="91"/>
      <c r="P35" s="91"/>
      <c r="Q35" s="91"/>
      <c r="R35" s="91"/>
      <c r="S35" s="91"/>
      <c r="T35" s="191"/>
    </row>
    <row r="36" spans="1:21" s="8" customFormat="1" x14ac:dyDescent="0.35">
      <c r="A36" s="8" t="s">
        <v>385</v>
      </c>
      <c r="J36" s="189"/>
      <c r="K36" s="8" t="s">
        <v>385</v>
      </c>
      <c r="T36" s="189"/>
      <c r="U36" s="26"/>
    </row>
    <row r="38" spans="1:21" x14ac:dyDescent="0.3">
      <c r="D38" s="221"/>
      <c r="E38" s="217"/>
      <c r="N38" s="221"/>
      <c r="O38" s="217"/>
    </row>
  </sheetData>
  <mergeCells count="10">
    <mergeCell ref="A4:I4"/>
    <mergeCell ref="K4:S4"/>
    <mergeCell ref="A5:I5"/>
    <mergeCell ref="K5:S5"/>
    <mergeCell ref="A1:I1"/>
    <mergeCell ref="K1:S1"/>
    <mergeCell ref="A2:I2"/>
    <mergeCell ref="K2:S2"/>
    <mergeCell ref="A3:I3"/>
    <mergeCell ref="K3:S3"/>
  </mergeCells>
  <hyperlinks>
    <hyperlink ref="U2" location="Contenido!A1" display="Contenido" xr:uid="{FFF65CE2-6FAC-4127-B565-3834A599BCB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colBreaks count="1" manualBreakCount="1">
    <brk id="10" max="3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F963-1DD7-41E1-995C-46234B066E4F}">
  <sheetPr>
    <tabColor theme="0" tint="-0.14999847407452621"/>
    <pageSetUpPr fitToPage="1"/>
  </sheetPr>
  <dimension ref="A1:J36"/>
  <sheetViews>
    <sheetView showGridLines="0" zoomScale="90" zoomScaleNormal="90" zoomScaleSheetLayoutView="90" workbookViewId="0">
      <selection sqref="A1:D5"/>
    </sheetView>
  </sheetViews>
  <sheetFormatPr baseColWidth="10" defaultColWidth="23.453125" defaultRowHeight="14" x14ac:dyDescent="0.3"/>
  <cols>
    <col min="1" max="1" width="21.7265625" style="54" customWidth="1"/>
    <col min="2" max="4" width="10.54296875" style="54" customWidth="1"/>
    <col min="5" max="5" width="5.7265625" style="54" customWidth="1"/>
    <col min="6" max="6" width="13.453125" style="26" customWidth="1"/>
    <col min="7" max="90" width="10.7265625" style="2" customWidth="1"/>
    <col min="91" max="16384" width="23.453125" style="2"/>
  </cols>
  <sheetData>
    <row r="1" spans="1:10" ht="15.75" customHeight="1" x14ac:dyDescent="0.3">
      <c r="A1" s="337" t="s">
        <v>217</v>
      </c>
      <c r="B1" s="337"/>
      <c r="C1" s="337"/>
      <c r="D1" s="337"/>
      <c r="E1" s="208"/>
      <c r="F1" s="29"/>
      <c r="G1" s="209"/>
      <c r="H1" s="209"/>
      <c r="I1" s="209"/>
      <c r="J1" s="209"/>
    </row>
    <row r="2" spans="1:10" ht="15.75" customHeight="1" x14ac:dyDescent="0.3">
      <c r="A2" s="333" t="s">
        <v>149</v>
      </c>
      <c r="B2" s="333"/>
      <c r="C2" s="333"/>
      <c r="D2" s="333"/>
      <c r="E2" s="39"/>
      <c r="F2" s="272" t="s">
        <v>375</v>
      </c>
      <c r="G2" s="71"/>
      <c r="H2" s="71"/>
      <c r="I2" s="71"/>
    </row>
    <row r="3" spans="1:10" ht="15.75" customHeight="1" x14ac:dyDescent="0.3">
      <c r="A3" s="333" t="s">
        <v>166</v>
      </c>
      <c r="B3" s="333"/>
      <c r="C3" s="333"/>
      <c r="D3" s="333"/>
      <c r="E3" s="38"/>
      <c r="F3" s="29"/>
      <c r="G3" s="71"/>
      <c r="H3" s="71"/>
      <c r="I3" s="71"/>
    </row>
    <row r="4" spans="1:10" ht="15.75" customHeight="1" x14ac:dyDescent="0.3">
      <c r="A4" s="333" t="s">
        <v>151</v>
      </c>
      <c r="B4" s="333"/>
      <c r="C4" s="333"/>
      <c r="D4" s="333"/>
      <c r="E4" s="38"/>
      <c r="G4" s="71"/>
      <c r="H4" s="71"/>
      <c r="I4" s="71"/>
    </row>
    <row r="5" spans="1:10" ht="15.75" customHeight="1" x14ac:dyDescent="0.3">
      <c r="A5" s="333" t="s">
        <v>376</v>
      </c>
      <c r="B5" s="333"/>
      <c r="C5" s="333"/>
      <c r="D5" s="333"/>
      <c r="E5" s="38"/>
      <c r="G5" s="71"/>
      <c r="H5" s="71"/>
      <c r="I5" s="71"/>
    </row>
    <row r="6" spans="1:10" s="11" customFormat="1" ht="18.75" customHeight="1" x14ac:dyDescent="0.3">
      <c r="A6" s="210" t="s">
        <v>167</v>
      </c>
      <c r="B6" s="195">
        <v>2020</v>
      </c>
      <c r="C6" s="195">
        <v>2021</v>
      </c>
      <c r="D6" s="195">
        <v>2022</v>
      </c>
      <c r="E6" s="196"/>
      <c r="F6" s="26"/>
    </row>
    <row r="7" spans="1:10" x14ac:dyDescent="0.3">
      <c r="A7" s="211"/>
      <c r="B7" s="57"/>
      <c r="C7" s="57"/>
      <c r="D7" s="57"/>
      <c r="E7" s="57"/>
    </row>
    <row r="8" spans="1:10" s="11" customFormat="1" x14ac:dyDescent="0.3">
      <c r="A8" s="336" t="s">
        <v>114</v>
      </c>
      <c r="B8" s="336"/>
      <c r="C8" s="336"/>
      <c r="D8" s="336"/>
      <c r="E8" s="198"/>
      <c r="F8" s="26"/>
    </row>
    <row r="9" spans="1:10" s="11" customFormat="1" x14ac:dyDescent="0.3">
      <c r="A9" s="161" t="s">
        <v>130</v>
      </c>
      <c r="B9" s="16">
        <f>SUM(B10:B12)</f>
        <v>7</v>
      </c>
      <c r="C9" s="16">
        <f>SUM(C10:C12)</f>
        <v>21</v>
      </c>
      <c r="D9" s="16">
        <f>SUM(D10:D12)</f>
        <v>9</v>
      </c>
      <c r="E9" s="16"/>
      <c r="F9" s="26"/>
    </row>
    <row r="10" spans="1:10" s="11" customFormat="1" x14ac:dyDescent="0.3">
      <c r="A10" s="17" t="s">
        <v>170</v>
      </c>
      <c r="B10" s="18">
        <v>0</v>
      </c>
      <c r="C10" s="18">
        <v>0</v>
      </c>
      <c r="D10" s="18">
        <v>0</v>
      </c>
      <c r="E10" s="18"/>
      <c r="F10" s="26"/>
    </row>
    <row r="11" spans="1:10" s="11" customFormat="1" x14ac:dyDescent="0.3">
      <c r="A11" s="17" t="s">
        <v>179</v>
      </c>
      <c r="B11" s="18">
        <v>7</v>
      </c>
      <c r="C11" s="18">
        <v>0</v>
      </c>
      <c r="D11" s="18">
        <v>0</v>
      </c>
      <c r="E11" s="18"/>
      <c r="F11" s="26"/>
    </row>
    <row r="12" spans="1:10" s="11" customFormat="1" x14ac:dyDescent="0.3">
      <c r="A12" s="17" t="s">
        <v>181</v>
      </c>
      <c r="B12" s="18">
        <v>0</v>
      </c>
      <c r="C12" s="18">
        <v>21</v>
      </c>
      <c r="D12" s="18">
        <v>9</v>
      </c>
      <c r="E12" s="18"/>
      <c r="F12" s="26"/>
    </row>
    <row r="13" spans="1:10" s="11" customFormat="1" x14ac:dyDescent="0.3">
      <c r="A13" s="212"/>
      <c r="B13" s="213"/>
      <c r="C13" s="213"/>
      <c r="D13" s="213"/>
      <c r="E13" s="213"/>
      <c r="F13" s="26"/>
    </row>
    <row r="14" spans="1:10" s="11" customFormat="1" x14ac:dyDescent="0.3">
      <c r="A14" s="336" t="s">
        <v>125</v>
      </c>
      <c r="B14" s="336"/>
      <c r="C14" s="336"/>
      <c r="D14" s="336"/>
      <c r="E14" s="198"/>
      <c r="F14" s="26"/>
    </row>
    <row r="15" spans="1:10" s="11" customFormat="1" x14ac:dyDescent="0.3">
      <c r="A15" s="161" t="s">
        <v>130</v>
      </c>
      <c r="B15" s="20">
        <v>2.7</v>
      </c>
      <c r="C15" s="20">
        <v>7.2</v>
      </c>
      <c r="D15" s="20">
        <v>2.8</v>
      </c>
      <c r="E15" s="20"/>
      <c r="F15" s="26"/>
    </row>
    <row r="16" spans="1:10" s="11" customFormat="1" x14ac:dyDescent="0.3">
      <c r="A16" s="17" t="s">
        <v>170</v>
      </c>
      <c r="B16" s="21">
        <v>0</v>
      </c>
      <c r="C16" s="21">
        <v>0</v>
      </c>
      <c r="D16" s="21">
        <v>0</v>
      </c>
      <c r="E16" s="21"/>
      <c r="F16" s="26"/>
    </row>
    <row r="17" spans="1:6" s="11" customFormat="1" x14ac:dyDescent="0.3">
      <c r="A17" s="17" t="s">
        <v>179</v>
      </c>
      <c r="B17" s="21">
        <v>6.5</v>
      </c>
      <c r="C17" s="21">
        <v>0</v>
      </c>
      <c r="D17" s="21">
        <v>0</v>
      </c>
      <c r="E17" s="21"/>
      <c r="F17" s="26"/>
    </row>
    <row r="18" spans="1:6" s="11" customFormat="1" ht="14.5" thickBot="1" x14ac:dyDescent="0.35">
      <c r="A18" s="17" t="s">
        <v>181</v>
      </c>
      <c r="B18" s="21">
        <v>0</v>
      </c>
      <c r="C18" s="21">
        <v>19.3</v>
      </c>
      <c r="D18" s="21">
        <v>6.7</v>
      </c>
      <c r="E18" s="21"/>
      <c r="F18" s="26"/>
    </row>
    <row r="19" spans="1:6" ht="14.25" customHeight="1" x14ac:dyDescent="0.3">
      <c r="A19" s="338" t="s">
        <v>385</v>
      </c>
      <c r="B19" s="338"/>
      <c r="C19" s="338"/>
      <c r="D19" s="338"/>
      <c r="E19" s="207"/>
    </row>
    <row r="20" spans="1:6" x14ac:dyDescent="0.3">
      <c r="A20" s="339"/>
      <c r="B20" s="339"/>
      <c r="C20" s="339"/>
      <c r="D20" s="339"/>
      <c r="E20" s="186"/>
    </row>
    <row r="21" spans="1:6" x14ac:dyDescent="0.3">
      <c r="A21" s="211"/>
      <c r="B21" s="57"/>
      <c r="C21" s="57"/>
      <c r="D21" s="57"/>
      <c r="E21" s="57"/>
    </row>
    <row r="22" spans="1:6" x14ac:dyDescent="0.3">
      <c r="B22" s="57"/>
      <c r="C22" s="57"/>
      <c r="D22" s="57"/>
      <c r="E22" s="57"/>
    </row>
    <row r="23" spans="1:6" x14ac:dyDescent="0.3">
      <c r="A23" s="211"/>
      <c r="B23" s="57"/>
      <c r="C23" s="57"/>
      <c r="D23" s="57"/>
      <c r="E23" s="57"/>
    </row>
    <row r="24" spans="1:6" x14ac:dyDescent="0.3">
      <c r="A24" s="211"/>
      <c r="B24" s="57"/>
      <c r="C24" s="57"/>
      <c r="D24" s="57"/>
      <c r="E24" s="57"/>
    </row>
    <row r="25" spans="1:6" x14ac:dyDescent="0.3">
      <c r="A25" s="211"/>
      <c r="B25" s="57"/>
      <c r="C25" s="57"/>
      <c r="D25" s="57"/>
      <c r="E25" s="57"/>
    </row>
    <row r="26" spans="1:6" x14ac:dyDescent="0.3">
      <c r="A26" s="211"/>
      <c r="B26" s="57"/>
      <c r="C26" s="57"/>
      <c r="D26" s="57"/>
      <c r="E26" s="57"/>
    </row>
    <row r="27" spans="1:6" x14ac:dyDescent="0.3">
      <c r="A27" s="211"/>
      <c r="B27" s="57"/>
      <c r="C27" s="57"/>
      <c r="D27" s="57"/>
      <c r="E27" s="57"/>
    </row>
    <row r="28" spans="1:6" x14ac:dyDescent="0.3">
      <c r="A28" s="211"/>
      <c r="B28" s="57"/>
      <c r="C28" s="57"/>
      <c r="D28" s="57"/>
      <c r="E28" s="57"/>
    </row>
    <row r="29" spans="1:6" x14ac:dyDescent="0.3">
      <c r="A29" s="211"/>
      <c r="B29" s="57"/>
      <c r="C29" s="57"/>
      <c r="D29" s="57"/>
      <c r="E29" s="57"/>
    </row>
    <row r="30" spans="1:6" x14ac:dyDescent="0.3">
      <c r="A30" s="211"/>
      <c r="B30" s="57"/>
      <c r="C30" s="57"/>
      <c r="D30" s="57"/>
      <c r="E30" s="57"/>
    </row>
    <row r="31" spans="1:6" x14ac:dyDescent="0.3">
      <c r="A31" s="211"/>
      <c r="B31" s="57"/>
      <c r="C31" s="57"/>
      <c r="D31" s="57"/>
      <c r="E31" s="57"/>
    </row>
    <row r="32" spans="1:6" x14ac:dyDescent="0.3">
      <c r="A32" s="211"/>
      <c r="B32" s="57"/>
      <c r="C32" s="57"/>
      <c r="D32" s="57"/>
      <c r="E32" s="57"/>
    </row>
    <row r="33" spans="1:8" x14ac:dyDescent="0.3">
      <c r="A33" s="214"/>
      <c r="B33" s="213"/>
      <c r="C33" s="213"/>
      <c r="D33" s="213"/>
      <c r="E33" s="213"/>
      <c r="G33" s="11"/>
      <c r="H33" s="11"/>
    </row>
    <row r="34" spans="1:8" x14ac:dyDescent="0.3">
      <c r="A34" s="211"/>
      <c r="B34" s="57"/>
      <c r="C34" s="57"/>
      <c r="D34" s="57"/>
      <c r="E34" s="57"/>
    </row>
    <row r="35" spans="1:8" x14ac:dyDescent="0.3">
      <c r="A35" s="211"/>
      <c r="B35" s="57"/>
      <c r="C35" s="57"/>
      <c r="D35" s="57"/>
      <c r="E35" s="57"/>
    </row>
    <row r="36" spans="1:8" x14ac:dyDescent="0.3">
      <c r="A36" s="211"/>
      <c r="B36" s="57"/>
      <c r="C36" s="57"/>
      <c r="D36" s="57"/>
      <c r="E36" s="57"/>
    </row>
  </sheetData>
  <mergeCells count="8">
    <mergeCell ref="A19:D20"/>
    <mergeCell ref="A8:D8"/>
    <mergeCell ref="A14:D14"/>
    <mergeCell ref="A1:D1"/>
    <mergeCell ref="A2:D2"/>
    <mergeCell ref="A3:D3"/>
    <mergeCell ref="A4:D4"/>
    <mergeCell ref="A5:D5"/>
  </mergeCells>
  <hyperlinks>
    <hyperlink ref="F2" location="Contenido!A1" display="Contenido" xr:uid="{1A9846D8-ABC4-4D6C-B7A1-73D946A35EC0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A144-D2DF-4911-A0D3-014075DC9899}">
  <sheetPr>
    <tabColor theme="0" tint="-0.14999847407452621"/>
    <pageSetUpPr fitToPage="1"/>
  </sheetPr>
  <dimension ref="A1:K25"/>
  <sheetViews>
    <sheetView showGridLines="0" zoomScale="90" zoomScaleNormal="90" zoomScaleSheetLayoutView="100" workbookViewId="0">
      <selection sqref="A1:I5"/>
    </sheetView>
  </sheetViews>
  <sheetFormatPr baseColWidth="10" defaultColWidth="23.453125" defaultRowHeight="14" x14ac:dyDescent="0.3"/>
  <cols>
    <col min="1" max="1" width="25" style="54" customWidth="1"/>
    <col min="2" max="4" width="9.26953125" style="54" customWidth="1"/>
    <col min="5" max="5" width="5.1796875" style="2" customWidth="1"/>
    <col min="6" max="6" width="25" style="54" customWidth="1"/>
    <col min="7" max="9" width="9.26953125" style="54" customWidth="1"/>
    <col min="10" max="10" width="5.7265625" style="54" customWidth="1"/>
    <col min="11" max="11" width="13.453125" style="26" customWidth="1"/>
    <col min="12" max="94" width="10.7265625" style="2" customWidth="1"/>
    <col min="95" max="16384" width="23.453125" style="2"/>
  </cols>
  <sheetData>
    <row r="1" spans="1:11" ht="15.75" customHeight="1" x14ac:dyDescent="0.35">
      <c r="A1" s="333" t="s">
        <v>218</v>
      </c>
      <c r="B1" s="333"/>
      <c r="C1" s="333"/>
      <c r="D1" s="333"/>
      <c r="E1" s="310"/>
      <c r="F1" s="333" t="s">
        <v>219</v>
      </c>
      <c r="G1" s="333"/>
      <c r="H1" s="333"/>
      <c r="I1" s="333"/>
      <c r="J1" s="38"/>
      <c r="K1" s="29"/>
    </row>
    <row r="2" spans="1:11" ht="15.75" customHeight="1" x14ac:dyDescent="0.35">
      <c r="A2" s="333" t="s">
        <v>158</v>
      </c>
      <c r="B2" s="333"/>
      <c r="C2" s="333"/>
      <c r="D2" s="333"/>
      <c r="E2" s="310"/>
      <c r="F2" s="333" t="s">
        <v>220</v>
      </c>
      <c r="G2" s="333"/>
      <c r="H2" s="333"/>
      <c r="I2" s="333"/>
      <c r="J2" s="38"/>
      <c r="K2" s="272" t="s">
        <v>375</v>
      </c>
    </row>
    <row r="3" spans="1:11" ht="15.75" customHeight="1" x14ac:dyDescent="0.35">
      <c r="A3" s="333" t="s">
        <v>166</v>
      </c>
      <c r="B3" s="333"/>
      <c r="C3" s="333"/>
      <c r="D3" s="333"/>
      <c r="E3" s="310"/>
      <c r="F3" s="333" t="s">
        <v>166</v>
      </c>
      <c r="G3" s="333"/>
      <c r="H3" s="333"/>
      <c r="I3" s="333"/>
      <c r="J3" s="38"/>
      <c r="K3" s="29"/>
    </row>
    <row r="4" spans="1:11" ht="15.75" customHeight="1" x14ac:dyDescent="0.35">
      <c r="A4" s="333" t="s">
        <v>151</v>
      </c>
      <c r="B4" s="333"/>
      <c r="C4" s="333"/>
      <c r="D4" s="333"/>
      <c r="E4" s="310"/>
      <c r="F4" s="333" t="s">
        <v>151</v>
      </c>
      <c r="G4" s="333"/>
      <c r="H4" s="333"/>
      <c r="I4" s="333"/>
      <c r="J4" s="38"/>
    </row>
    <row r="5" spans="1:11" ht="15.75" customHeight="1" x14ac:dyDescent="0.35">
      <c r="A5" s="333" t="s">
        <v>376</v>
      </c>
      <c r="B5" s="333"/>
      <c r="C5" s="333"/>
      <c r="D5" s="333"/>
      <c r="E5" s="310"/>
      <c r="F5" s="333" t="s">
        <v>376</v>
      </c>
      <c r="G5" s="333"/>
      <c r="H5" s="333"/>
      <c r="I5" s="333"/>
      <c r="J5" s="38"/>
    </row>
    <row r="6" spans="1:11" s="11" customFormat="1" ht="18.75" customHeight="1" x14ac:dyDescent="0.3">
      <c r="A6" s="194" t="s">
        <v>167</v>
      </c>
      <c r="B6" s="195">
        <v>2020</v>
      </c>
      <c r="C6" s="195">
        <v>2021</v>
      </c>
      <c r="D6" s="195">
        <v>2022</v>
      </c>
      <c r="F6" s="194" t="s">
        <v>167</v>
      </c>
      <c r="G6" s="195">
        <v>2020</v>
      </c>
      <c r="H6" s="195">
        <v>2021</v>
      </c>
      <c r="I6" s="195">
        <v>2022</v>
      </c>
      <c r="J6" s="196"/>
      <c r="K6" s="26"/>
    </row>
    <row r="7" spans="1:11" x14ac:dyDescent="0.3">
      <c r="A7" s="205"/>
      <c r="B7" s="206"/>
      <c r="C7" s="206"/>
      <c r="D7" s="206"/>
      <c r="F7" s="205"/>
      <c r="G7" s="206"/>
      <c r="H7" s="206"/>
      <c r="I7" s="206"/>
      <c r="J7" s="206"/>
    </row>
    <row r="8" spans="1:11" s="11" customFormat="1" x14ac:dyDescent="0.3">
      <c r="A8" s="15" t="s">
        <v>130</v>
      </c>
      <c r="B8" s="16">
        <f>SUM(B9:B23)</f>
        <v>172</v>
      </c>
      <c r="C8" s="16">
        <f t="shared" ref="C8:D8" si="0">SUM(C9:C23)</f>
        <v>17</v>
      </c>
      <c r="D8" s="16">
        <f t="shared" si="0"/>
        <v>111</v>
      </c>
      <c r="F8" s="15" t="s">
        <v>130</v>
      </c>
      <c r="G8" s="20">
        <v>13.1</v>
      </c>
      <c r="H8" s="20">
        <v>2.1</v>
      </c>
      <c r="I8" s="20">
        <v>16</v>
      </c>
      <c r="J8" s="20"/>
      <c r="K8" s="26"/>
    </row>
    <row r="9" spans="1:11" s="11" customFormat="1" x14ac:dyDescent="0.3">
      <c r="A9" s="17" t="s">
        <v>168</v>
      </c>
      <c r="B9" s="18">
        <v>58</v>
      </c>
      <c r="C9" s="18">
        <v>0</v>
      </c>
      <c r="D9" s="18">
        <v>37</v>
      </c>
      <c r="F9" s="17" t="s">
        <v>168</v>
      </c>
      <c r="G9" s="21">
        <v>27.1</v>
      </c>
      <c r="H9" s="21">
        <v>0</v>
      </c>
      <c r="I9" s="21">
        <v>21.9</v>
      </c>
      <c r="J9" s="21"/>
      <c r="K9" s="26"/>
    </row>
    <row r="10" spans="1:11" s="11" customFormat="1" x14ac:dyDescent="0.3">
      <c r="A10" s="17" t="s">
        <v>169</v>
      </c>
      <c r="B10" s="18">
        <v>26</v>
      </c>
      <c r="C10" s="18">
        <v>1</v>
      </c>
      <c r="D10" s="18">
        <v>4</v>
      </c>
      <c r="F10" s="17" t="s">
        <v>169</v>
      </c>
      <c r="G10" s="21">
        <v>14.8</v>
      </c>
      <c r="H10" s="21">
        <v>1.3</v>
      </c>
      <c r="I10" s="21">
        <v>7.1</v>
      </c>
      <c r="J10" s="21"/>
      <c r="K10" s="26"/>
    </row>
    <row r="11" spans="1:11" s="11" customFormat="1" x14ac:dyDescent="0.3">
      <c r="A11" s="17" t="s">
        <v>170</v>
      </c>
      <c r="B11" s="18">
        <v>2</v>
      </c>
      <c r="C11" s="18">
        <v>8</v>
      </c>
      <c r="D11" s="18">
        <v>3</v>
      </c>
      <c r="F11" s="17" t="s">
        <v>170</v>
      </c>
      <c r="G11" s="21">
        <v>1.3</v>
      </c>
      <c r="H11" s="21">
        <v>6.5</v>
      </c>
      <c r="I11" s="21">
        <v>2.5</v>
      </c>
      <c r="J11" s="21"/>
      <c r="K11" s="26"/>
    </row>
    <row r="12" spans="1:11" s="11" customFormat="1" x14ac:dyDescent="0.3">
      <c r="A12" s="17" t="s">
        <v>171</v>
      </c>
      <c r="B12" s="18">
        <v>11</v>
      </c>
      <c r="C12" s="18">
        <v>2</v>
      </c>
      <c r="D12" s="18">
        <v>8</v>
      </c>
      <c r="F12" s="17" t="s">
        <v>171</v>
      </c>
      <c r="G12" s="21">
        <v>5.8</v>
      </c>
      <c r="H12" s="21">
        <v>1.4</v>
      </c>
      <c r="I12" s="21">
        <v>7.8</v>
      </c>
      <c r="J12" s="21"/>
      <c r="K12" s="26"/>
    </row>
    <row r="13" spans="1:11" s="11" customFormat="1" x14ac:dyDescent="0.3">
      <c r="A13" s="17" t="s">
        <v>175</v>
      </c>
      <c r="B13" s="18">
        <v>39</v>
      </c>
      <c r="C13" s="18">
        <v>3</v>
      </c>
      <c r="D13" s="18">
        <v>0</v>
      </c>
      <c r="F13" s="17" t="s">
        <v>175</v>
      </c>
      <c r="G13" s="21">
        <v>36.1</v>
      </c>
      <c r="H13" s="21">
        <v>4.0999999999999996</v>
      </c>
      <c r="I13" s="21">
        <v>0</v>
      </c>
      <c r="J13" s="21"/>
      <c r="K13" s="26"/>
    </row>
    <row r="14" spans="1:11" s="11" customFormat="1" x14ac:dyDescent="0.3">
      <c r="A14" s="17" t="s">
        <v>177</v>
      </c>
      <c r="B14" s="18">
        <v>3</v>
      </c>
      <c r="C14" s="18">
        <v>0</v>
      </c>
      <c r="D14" s="18">
        <v>2</v>
      </c>
      <c r="F14" s="17" t="s">
        <v>177</v>
      </c>
      <c r="G14" s="21">
        <v>3.5</v>
      </c>
      <c r="H14" s="21">
        <v>0</v>
      </c>
      <c r="I14" s="21">
        <v>12.5</v>
      </c>
      <c r="J14" s="21"/>
      <c r="K14" s="26"/>
    </row>
    <row r="15" spans="1:11" s="11" customFormat="1" x14ac:dyDescent="0.3">
      <c r="A15" s="17" t="s">
        <v>178</v>
      </c>
      <c r="B15" s="18">
        <v>1</v>
      </c>
      <c r="C15" s="18" t="s">
        <v>122</v>
      </c>
      <c r="D15" s="18" t="s">
        <v>122</v>
      </c>
      <c r="F15" s="17" t="s">
        <v>178</v>
      </c>
      <c r="G15" s="21">
        <v>6.7</v>
      </c>
      <c r="H15" s="21" t="s">
        <v>122</v>
      </c>
      <c r="I15" s="21" t="s">
        <v>122</v>
      </c>
      <c r="J15" s="21"/>
      <c r="K15" s="26"/>
    </row>
    <row r="16" spans="1:11" s="11" customFormat="1" x14ac:dyDescent="0.3">
      <c r="A16" s="17" t="s">
        <v>180</v>
      </c>
      <c r="B16" s="18">
        <v>3</v>
      </c>
      <c r="C16" s="18" t="s">
        <v>122</v>
      </c>
      <c r="D16" s="18" t="s">
        <v>122</v>
      </c>
      <c r="F16" s="17" t="s">
        <v>180</v>
      </c>
      <c r="G16" s="21">
        <v>20</v>
      </c>
      <c r="H16" s="21" t="s">
        <v>122</v>
      </c>
      <c r="I16" s="21" t="s">
        <v>122</v>
      </c>
      <c r="J16" s="21"/>
      <c r="K16" s="26"/>
    </row>
    <row r="17" spans="1:11" s="11" customFormat="1" x14ac:dyDescent="0.3">
      <c r="A17" s="17" t="s">
        <v>181</v>
      </c>
      <c r="B17" s="18">
        <v>20</v>
      </c>
      <c r="C17" s="18">
        <v>3</v>
      </c>
      <c r="D17" s="18">
        <v>18</v>
      </c>
      <c r="F17" s="17" t="s">
        <v>181</v>
      </c>
      <c r="G17" s="21">
        <v>14.6</v>
      </c>
      <c r="H17" s="21">
        <v>3.6</v>
      </c>
      <c r="I17" s="21">
        <v>22.5</v>
      </c>
      <c r="J17" s="21"/>
      <c r="K17" s="26"/>
    </row>
    <row r="18" spans="1:11" s="11" customFormat="1" x14ac:dyDescent="0.3">
      <c r="A18" s="17" t="s">
        <v>183</v>
      </c>
      <c r="B18" s="18">
        <v>0</v>
      </c>
      <c r="C18" s="18">
        <v>0</v>
      </c>
      <c r="D18" s="18">
        <v>28</v>
      </c>
      <c r="F18" s="17" t="s">
        <v>183</v>
      </c>
      <c r="G18" s="21">
        <v>0</v>
      </c>
      <c r="H18" s="21">
        <v>0</v>
      </c>
      <c r="I18" s="21">
        <v>82.4</v>
      </c>
      <c r="J18" s="21"/>
      <c r="K18" s="26"/>
    </row>
    <row r="19" spans="1:11" s="11" customFormat="1" x14ac:dyDescent="0.3">
      <c r="A19" s="17" t="s">
        <v>187</v>
      </c>
      <c r="B19" s="18">
        <v>3</v>
      </c>
      <c r="C19" s="18">
        <v>0</v>
      </c>
      <c r="D19" s="18">
        <v>0</v>
      </c>
      <c r="F19" s="17" t="s">
        <v>187</v>
      </c>
      <c r="G19" s="21">
        <v>4.8</v>
      </c>
      <c r="H19" s="21">
        <v>0</v>
      </c>
      <c r="I19" s="21">
        <v>0</v>
      </c>
      <c r="J19" s="21"/>
      <c r="K19" s="26"/>
    </row>
    <row r="20" spans="1:11" s="11" customFormat="1" x14ac:dyDescent="0.3">
      <c r="A20" s="17" t="s">
        <v>188</v>
      </c>
      <c r="B20" s="18">
        <v>1</v>
      </c>
      <c r="C20" s="18" t="s">
        <v>122</v>
      </c>
      <c r="D20" s="18" t="s">
        <v>122</v>
      </c>
      <c r="F20" s="17" t="s">
        <v>188</v>
      </c>
      <c r="G20" s="21">
        <v>6.7</v>
      </c>
      <c r="H20" s="21" t="s">
        <v>122</v>
      </c>
      <c r="I20" s="21" t="s">
        <v>122</v>
      </c>
      <c r="J20" s="21"/>
      <c r="K20" s="26"/>
    </row>
    <row r="21" spans="1:11" s="11" customFormat="1" x14ac:dyDescent="0.3">
      <c r="A21" s="17" t="s">
        <v>189</v>
      </c>
      <c r="B21" s="18">
        <v>0</v>
      </c>
      <c r="C21" s="18">
        <v>0</v>
      </c>
      <c r="D21" s="18">
        <v>11</v>
      </c>
      <c r="F21" s="17" t="s">
        <v>189</v>
      </c>
      <c r="G21" s="21">
        <v>0</v>
      </c>
      <c r="H21" s="21">
        <v>0</v>
      </c>
      <c r="I21" s="21">
        <v>39.299999999999997</v>
      </c>
      <c r="J21" s="21"/>
      <c r="K21" s="26"/>
    </row>
    <row r="22" spans="1:11" s="11" customFormat="1" x14ac:dyDescent="0.3">
      <c r="A22" s="17" t="s">
        <v>192</v>
      </c>
      <c r="B22" s="18">
        <v>5</v>
      </c>
      <c r="C22" s="18">
        <v>0</v>
      </c>
      <c r="D22" s="18">
        <v>0</v>
      </c>
      <c r="F22" s="17" t="s">
        <v>192</v>
      </c>
      <c r="G22" s="21">
        <v>8.5</v>
      </c>
      <c r="H22" s="21">
        <v>0</v>
      </c>
      <c r="I22" s="21">
        <v>0</v>
      </c>
      <c r="J22" s="21"/>
      <c r="K22" s="26"/>
    </row>
    <row r="23" spans="1:11" s="11" customFormat="1" ht="14.5" thickBot="1" x14ac:dyDescent="0.35">
      <c r="A23" s="17" t="s">
        <v>193</v>
      </c>
      <c r="B23" s="18">
        <v>0</v>
      </c>
      <c r="C23" s="18" t="s">
        <v>122</v>
      </c>
      <c r="D23" s="18" t="s">
        <v>122</v>
      </c>
      <c r="F23" s="17" t="s">
        <v>193</v>
      </c>
      <c r="G23" s="21">
        <v>0</v>
      </c>
      <c r="H23" s="21" t="s">
        <v>122</v>
      </c>
      <c r="I23" s="21" t="s">
        <v>122</v>
      </c>
      <c r="J23" s="21"/>
      <c r="K23" s="26"/>
    </row>
    <row r="24" spans="1:11" ht="15" customHeight="1" x14ac:dyDescent="0.3">
      <c r="A24" s="338" t="s">
        <v>385</v>
      </c>
      <c r="B24" s="338"/>
      <c r="C24" s="338"/>
      <c r="D24" s="338"/>
      <c r="F24" s="338" t="s">
        <v>385</v>
      </c>
      <c r="G24" s="338"/>
      <c r="H24" s="338"/>
      <c r="I24" s="338"/>
      <c r="J24" s="207"/>
    </row>
    <row r="25" spans="1:11" x14ac:dyDescent="0.3">
      <c r="A25" s="339"/>
      <c r="B25" s="339"/>
      <c r="C25" s="339"/>
      <c r="D25" s="339"/>
      <c r="F25" s="339"/>
      <c r="G25" s="339"/>
      <c r="H25" s="339"/>
      <c r="I25" s="339"/>
    </row>
  </sheetData>
  <mergeCells count="12">
    <mergeCell ref="A24:D25"/>
    <mergeCell ref="F24:I25"/>
    <mergeCell ref="F1:I1"/>
    <mergeCell ref="F2:I2"/>
    <mergeCell ref="F3:I3"/>
    <mergeCell ref="F4:I4"/>
    <mergeCell ref="F5:I5"/>
    <mergeCell ref="A1:D1"/>
    <mergeCell ref="A2:D2"/>
    <mergeCell ref="A3:D3"/>
    <mergeCell ref="A4:D4"/>
    <mergeCell ref="A5:D5"/>
  </mergeCells>
  <hyperlinks>
    <hyperlink ref="K2" location="Contenido!A1" display="Contenido" xr:uid="{25239E35-F224-4694-BD4C-C58B7166C8A5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BD28-5EA7-4DD0-A99F-465F3CC5F7E5}">
  <sheetPr>
    <tabColor theme="0" tint="-0.14999847407452621"/>
    <pageSetUpPr fitToPage="1"/>
  </sheetPr>
  <dimension ref="A1:K35"/>
  <sheetViews>
    <sheetView showGridLines="0" zoomScale="90" zoomScaleNormal="90" zoomScaleSheetLayoutView="100" workbookViewId="0">
      <selection activeCell="O31" sqref="O31"/>
    </sheetView>
  </sheetViews>
  <sheetFormatPr baseColWidth="10" defaultColWidth="23.453125" defaultRowHeight="14" x14ac:dyDescent="0.3"/>
  <cols>
    <col min="1" max="1" width="25.26953125" style="54" customWidth="1"/>
    <col min="2" max="4" width="11.1796875" style="54" customWidth="1"/>
    <col min="5" max="5" width="5.1796875" style="2" customWidth="1"/>
    <col min="6" max="6" width="28.1796875" style="54" customWidth="1"/>
    <col min="7" max="9" width="13.1796875" style="54" customWidth="1"/>
    <col min="10" max="10" width="5.7265625" style="54" customWidth="1"/>
    <col min="11" max="11" width="13.453125" style="26" customWidth="1"/>
    <col min="12" max="96" width="10.7265625" style="2" customWidth="1"/>
    <col min="97" max="16384" width="23.453125" style="2"/>
  </cols>
  <sheetData>
    <row r="1" spans="1:11" ht="15.75" customHeight="1" x14ac:dyDescent="0.35">
      <c r="A1" s="333" t="s">
        <v>221</v>
      </c>
      <c r="B1" s="333"/>
      <c r="C1" s="333"/>
      <c r="D1" s="333"/>
      <c r="E1" s="310"/>
      <c r="F1" s="333" t="s">
        <v>222</v>
      </c>
      <c r="G1" s="333"/>
      <c r="H1" s="333"/>
      <c r="I1" s="333"/>
      <c r="J1" s="202"/>
      <c r="K1" s="29"/>
    </row>
    <row r="2" spans="1:11" ht="15.75" customHeight="1" x14ac:dyDescent="0.35">
      <c r="A2" s="333" t="s">
        <v>223</v>
      </c>
      <c r="B2" s="333"/>
      <c r="C2" s="333"/>
      <c r="D2" s="333"/>
      <c r="E2" s="310"/>
      <c r="F2" s="333" t="s">
        <v>224</v>
      </c>
      <c r="G2" s="333"/>
      <c r="H2" s="333"/>
      <c r="I2" s="333"/>
      <c r="J2" s="202"/>
      <c r="K2" s="272" t="s">
        <v>375</v>
      </c>
    </row>
    <row r="3" spans="1:11" ht="15.75" customHeight="1" x14ac:dyDescent="0.35">
      <c r="A3" s="333" t="s">
        <v>166</v>
      </c>
      <c r="B3" s="333"/>
      <c r="C3" s="333"/>
      <c r="D3" s="333"/>
      <c r="E3" s="310"/>
      <c r="F3" s="333" t="s">
        <v>166</v>
      </c>
      <c r="G3" s="333"/>
      <c r="H3" s="333"/>
      <c r="I3" s="333"/>
      <c r="J3" s="38"/>
      <c r="K3" s="29"/>
    </row>
    <row r="4" spans="1:11" ht="15.75" customHeight="1" x14ac:dyDescent="0.35">
      <c r="A4" s="333" t="s">
        <v>151</v>
      </c>
      <c r="B4" s="333"/>
      <c r="C4" s="333"/>
      <c r="D4" s="333"/>
      <c r="E4" s="310"/>
      <c r="F4" s="333" t="s">
        <v>151</v>
      </c>
      <c r="G4" s="333"/>
      <c r="H4" s="333"/>
      <c r="I4" s="333"/>
      <c r="J4" s="38"/>
    </row>
    <row r="5" spans="1:11" ht="15.75" customHeight="1" x14ac:dyDescent="0.35">
      <c r="A5" s="333" t="s">
        <v>376</v>
      </c>
      <c r="B5" s="333"/>
      <c r="C5" s="333"/>
      <c r="D5" s="333"/>
      <c r="E5" s="310"/>
      <c r="F5" s="333" t="s">
        <v>376</v>
      </c>
      <c r="G5" s="333"/>
      <c r="H5" s="333"/>
      <c r="I5" s="333"/>
      <c r="J5" s="38"/>
    </row>
    <row r="6" spans="1:11" ht="18.75" customHeight="1" x14ac:dyDescent="0.3">
      <c r="A6" s="194" t="s">
        <v>167</v>
      </c>
      <c r="B6" s="195">
        <v>2020</v>
      </c>
      <c r="C6" s="195">
        <v>2021</v>
      </c>
      <c r="D6" s="195">
        <v>2022</v>
      </c>
      <c r="F6" s="194" t="s">
        <v>167</v>
      </c>
      <c r="G6" s="195">
        <v>2020</v>
      </c>
      <c r="H6" s="195">
        <v>2021</v>
      </c>
      <c r="I6" s="195">
        <v>2022</v>
      </c>
      <c r="J6" s="196"/>
    </row>
    <row r="7" spans="1:11" x14ac:dyDescent="0.3">
      <c r="A7" s="203"/>
      <c r="B7" s="204"/>
      <c r="C7" s="204"/>
      <c r="D7" s="204"/>
      <c r="F7" s="203"/>
      <c r="G7" s="204"/>
      <c r="H7" s="204"/>
      <c r="I7" s="204"/>
      <c r="J7" s="204"/>
    </row>
    <row r="8" spans="1:11" s="11" customFormat="1" x14ac:dyDescent="0.3">
      <c r="A8" s="161" t="s">
        <v>225</v>
      </c>
      <c r="B8" s="16">
        <f>SUM(B9:B33)</f>
        <v>1944</v>
      </c>
      <c r="C8" s="16">
        <f t="shared" ref="C8:D8" si="0">SUM(C9:C33)</f>
        <v>346</v>
      </c>
      <c r="D8" s="16">
        <f t="shared" si="0"/>
        <v>185</v>
      </c>
      <c r="F8" s="161" t="s">
        <v>225</v>
      </c>
      <c r="G8" s="20">
        <v>12.9</v>
      </c>
      <c r="H8" s="20">
        <v>4</v>
      </c>
      <c r="I8" s="20">
        <v>8.1</v>
      </c>
      <c r="J8" s="20"/>
      <c r="K8" s="26"/>
    </row>
    <row r="9" spans="1:11" s="11" customFormat="1" x14ac:dyDescent="0.3">
      <c r="A9" s="17" t="s">
        <v>168</v>
      </c>
      <c r="B9" s="18">
        <v>131</v>
      </c>
      <c r="C9" s="18">
        <v>46</v>
      </c>
      <c r="D9" s="18">
        <v>18</v>
      </c>
      <c r="F9" s="17" t="s">
        <v>168</v>
      </c>
      <c r="G9" s="21">
        <v>13.8</v>
      </c>
      <c r="H9" s="21">
        <v>8.3000000000000007</v>
      </c>
      <c r="I9" s="21">
        <v>15.8</v>
      </c>
      <c r="J9" s="18"/>
      <c r="K9" s="26"/>
    </row>
    <row r="10" spans="1:11" s="11" customFormat="1" x14ac:dyDescent="0.3">
      <c r="A10" s="17" t="s">
        <v>169</v>
      </c>
      <c r="B10" s="18">
        <v>125</v>
      </c>
      <c r="C10" s="18">
        <v>21</v>
      </c>
      <c r="D10" s="18">
        <v>12</v>
      </c>
      <c r="F10" s="17" t="s">
        <v>169</v>
      </c>
      <c r="G10" s="21">
        <v>12.1</v>
      </c>
      <c r="H10" s="21">
        <v>4.2</v>
      </c>
      <c r="I10" s="21">
        <v>14.6</v>
      </c>
      <c r="J10" s="18"/>
      <c r="K10" s="26"/>
    </row>
    <row r="11" spans="1:11" s="11" customFormat="1" x14ac:dyDescent="0.3">
      <c r="A11" s="17" t="s">
        <v>170</v>
      </c>
      <c r="B11" s="18">
        <v>66</v>
      </c>
      <c r="C11" s="18">
        <v>15</v>
      </c>
      <c r="D11" s="18">
        <v>16</v>
      </c>
      <c r="F11" s="17" t="s">
        <v>170</v>
      </c>
      <c r="G11" s="21">
        <v>8.6</v>
      </c>
      <c r="H11" s="21">
        <v>3.6</v>
      </c>
      <c r="I11" s="21">
        <v>19.8</v>
      </c>
      <c r="J11" s="21"/>
      <c r="K11" s="26"/>
    </row>
    <row r="12" spans="1:11" s="11" customFormat="1" x14ac:dyDescent="0.3">
      <c r="A12" s="17" t="s">
        <v>171</v>
      </c>
      <c r="B12" s="18">
        <v>281</v>
      </c>
      <c r="C12" s="18">
        <v>100</v>
      </c>
      <c r="D12" s="18">
        <v>69</v>
      </c>
      <c r="F12" s="17" t="s">
        <v>171</v>
      </c>
      <c r="G12" s="21">
        <v>12.2</v>
      </c>
      <c r="H12" s="21">
        <v>5.9</v>
      </c>
      <c r="I12" s="21">
        <v>7.6</v>
      </c>
      <c r="J12" s="21"/>
      <c r="K12" s="26"/>
    </row>
    <row r="13" spans="1:11" s="11" customFormat="1" x14ac:dyDescent="0.3">
      <c r="A13" s="17" t="s">
        <v>172</v>
      </c>
      <c r="B13" s="18">
        <v>48</v>
      </c>
      <c r="C13" s="18">
        <v>1</v>
      </c>
      <c r="D13" s="18" t="s">
        <v>122</v>
      </c>
      <c r="F13" s="17" t="s">
        <v>172</v>
      </c>
      <c r="G13" s="21">
        <v>20.3</v>
      </c>
      <c r="H13" s="21">
        <v>0.8</v>
      </c>
      <c r="I13" s="21" t="s">
        <v>122</v>
      </c>
      <c r="J13" s="21"/>
      <c r="K13" s="26"/>
    </row>
    <row r="14" spans="1:11" s="11" customFormat="1" x14ac:dyDescent="0.3">
      <c r="A14" s="17" t="s">
        <v>173</v>
      </c>
      <c r="B14" s="18">
        <v>21</v>
      </c>
      <c r="C14" s="18">
        <v>0</v>
      </c>
      <c r="D14" s="18" t="s">
        <v>122</v>
      </c>
      <c r="F14" s="17" t="s">
        <v>173</v>
      </c>
      <c r="G14" s="21">
        <v>7.6</v>
      </c>
      <c r="H14" s="21">
        <v>0</v>
      </c>
      <c r="I14" s="21" t="s">
        <v>122</v>
      </c>
      <c r="J14" s="21"/>
      <c r="K14" s="26"/>
    </row>
    <row r="15" spans="1:11" s="11" customFormat="1" x14ac:dyDescent="0.3">
      <c r="A15" s="17" t="s">
        <v>174</v>
      </c>
      <c r="B15" s="18">
        <v>27</v>
      </c>
      <c r="C15" s="18">
        <v>2</v>
      </c>
      <c r="D15" s="18" t="s">
        <v>122</v>
      </c>
      <c r="F15" s="17" t="s">
        <v>174</v>
      </c>
      <c r="G15" s="21">
        <v>25.5</v>
      </c>
      <c r="H15" s="21">
        <v>3</v>
      </c>
      <c r="I15" s="21" t="s">
        <v>122</v>
      </c>
      <c r="J15" s="21"/>
      <c r="K15" s="26"/>
    </row>
    <row r="16" spans="1:11" s="11" customFormat="1" x14ac:dyDescent="0.3">
      <c r="A16" s="17" t="s">
        <v>175</v>
      </c>
      <c r="B16" s="18">
        <v>275</v>
      </c>
      <c r="C16" s="18">
        <v>36</v>
      </c>
      <c r="D16" s="18">
        <v>29</v>
      </c>
      <c r="F16" s="17" t="s">
        <v>175</v>
      </c>
      <c r="G16" s="21">
        <v>13.7</v>
      </c>
      <c r="H16" s="21">
        <v>2.6</v>
      </c>
      <c r="I16" s="21">
        <v>6</v>
      </c>
      <c r="J16" s="21"/>
      <c r="K16" s="26"/>
    </row>
    <row r="17" spans="1:11" s="11" customFormat="1" x14ac:dyDescent="0.3">
      <c r="A17" s="17" t="s">
        <v>176</v>
      </c>
      <c r="B17" s="18">
        <v>49</v>
      </c>
      <c r="C17" s="18">
        <v>20</v>
      </c>
      <c r="D17" s="18">
        <v>5</v>
      </c>
      <c r="F17" s="17" t="s">
        <v>176</v>
      </c>
      <c r="G17" s="21">
        <v>12</v>
      </c>
      <c r="H17" s="21">
        <v>10.9</v>
      </c>
      <c r="I17" s="21">
        <v>12.2</v>
      </c>
      <c r="J17" s="21"/>
      <c r="K17" s="26"/>
    </row>
    <row r="18" spans="1:11" s="11" customFormat="1" x14ac:dyDescent="0.3">
      <c r="A18" s="17" t="s">
        <v>177</v>
      </c>
      <c r="B18" s="18">
        <v>115</v>
      </c>
      <c r="C18" s="18">
        <v>27</v>
      </c>
      <c r="D18" s="18">
        <v>12</v>
      </c>
      <c r="F18" s="17" t="s">
        <v>177</v>
      </c>
      <c r="G18" s="21">
        <v>14.5</v>
      </c>
      <c r="H18" s="21">
        <v>5</v>
      </c>
      <c r="I18" s="21">
        <v>6.2</v>
      </c>
      <c r="J18" s="21"/>
      <c r="K18" s="26"/>
    </row>
    <row r="19" spans="1:11" s="11" customFormat="1" x14ac:dyDescent="0.3">
      <c r="A19" s="17" t="s">
        <v>178</v>
      </c>
      <c r="B19" s="18">
        <v>9</v>
      </c>
      <c r="C19" s="18">
        <v>3</v>
      </c>
      <c r="D19" s="18">
        <v>0</v>
      </c>
      <c r="F19" s="17" t="s">
        <v>178</v>
      </c>
      <c r="G19" s="21">
        <v>5.7</v>
      </c>
      <c r="H19" s="21">
        <v>3.4</v>
      </c>
      <c r="I19" s="21">
        <v>0</v>
      </c>
      <c r="J19" s="21"/>
      <c r="K19" s="26"/>
    </row>
    <row r="20" spans="1:11" s="11" customFormat="1" x14ac:dyDescent="0.3">
      <c r="A20" s="17" t="s">
        <v>179</v>
      </c>
      <c r="B20" s="18">
        <v>145</v>
      </c>
      <c r="C20" s="18">
        <v>4</v>
      </c>
      <c r="D20" s="18">
        <v>0</v>
      </c>
      <c r="F20" s="17" t="s">
        <v>179</v>
      </c>
      <c r="G20" s="21">
        <v>14.3</v>
      </c>
      <c r="H20" s="21">
        <v>0.8</v>
      </c>
      <c r="I20" s="21">
        <v>0</v>
      </c>
      <c r="J20" s="21"/>
      <c r="K20" s="26"/>
    </row>
    <row r="21" spans="1:11" s="11" customFormat="1" x14ac:dyDescent="0.3">
      <c r="A21" s="17" t="s">
        <v>180</v>
      </c>
      <c r="B21" s="18">
        <v>82</v>
      </c>
      <c r="C21" s="18">
        <v>25</v>
      </c>
      <c r="D21" s="18">
        <v>6</v>
      </c>
      <c r="F21" s="17" t="s">
        <v>180</v>
      </c>
      <c r="G21" s="21">
        <v>19.3</v>
      </c>
      <c r="H21" s="21">
        <v>8.6</v>
      </c>
      <c r="I21" s="21">
        <v>5.8</v>
      </c>
      <c r="J21" s="18"/>
      <c r="K21" s="26"/>
    </row>
    <row r="22" spans="1:11" s="11" customFormat="1" x14ac:dyDescent="0.3">
      <c r="A22" s="17" t="s">
        <v>181</v>
      </c>
      <c r="B22" s="18">
        <v>131</v>
      </c>
      <c r="C22" s="18">
        <v>17</v>
      </c>
      <c r="D22" s="18">
        <v>1</v>
      </c>
      <c r="F22" s="17" t="s">
        <v>181</v>
      </c>
      <c r="G22" s="21">
        <v>11.5</v>
      </c>
      <c r="H22" s="21">
        <v>2.5</v>
      </c>
      <c r="I22" s="21">
        <v>0.9</v>
      </c>
      <c r="J22" s="18"/>
      <c r="K22" s="26"/>
    </row>
    <row r="23" spans="1:11" s="11" customFormat="1" x14ac:dyDescent="0.3">
      <c r="A23" s="17" t="s">
        <v>183</v>
      </c>
      <c r="B23" s="18">
        <v>27</v>
      </c>
      <c r="C23" s="18">
        <v>4</v>
      </c>
      <c r="D23" s="18">
        <v>3</v>
      </c>
      <c r="F23" s="17" t="s">
        <v>183</v>
      </c>
      <c r="G23" s="21">
        <v>7.5</v>
      </c>
      <c r="H23" s="21">
        <v>1.7</v>
      </c>
      <c r="I23" s="21">
        <v>9.1</v>
      </c>
      <c r="J23" s="18"/>
      <c r="K23" s="26"/>
    </row>
    <row r="24" spans="1:11" s="11" customFormat="1" x14ac:dyDescent="0.3">
      <c r="A24" s="17" t="s">
        <v>184</v>
      </c>
      <c r="B24" s="18">
        <v>7</v>
      </c>
      <c r="C24" s="18">
        <v>1</v>
      </c>
      <c r="D24" s="18" t="s">
        <v>122</v>
      </c>
      <c r="F24" s="17" t="s">
        <v>184</v>
      </c>
      <c r="G24" s="21">
        <v>15.2</v>
      </c>
      <c r="H24" s="21">
        <v>6.7</v>
      </c>
      <c r="I24" s="21" t="s">
        <v>122</v>
      </c>
      <c r="J24" s="18"/>
      <c r="K24" s="26"/>
    </row>
    <row r="25" spans="1:11" s="11" customFormat="1" x14ac:dyDescent="0.3">
      <c r="A25" s="17" t="s">
        <v>185</v>
      </c>
      <c r="B25" s="18">
        <v>8</v>
      </c>
      <c r="C25" s="18">
        <v>0</v>
      </c>
      <c r="D25" s="18" t="s">
        <v>122</v>
      </c>
      <c r="F25" s="17" t="s">
        <v>185</v>
      </c>
      <c r="G25" s="21">
        <v>7.1</v>
      </c>
      <c r="H25" s="21">
        <v>0</v>
      </c>
      <c r="I25" s="21" t="s">
        <v>122</v>
      </c>
      <c r="J25" s="18"/>
      <c r="K25" s="26"/>
    </row>
    <row r="26" spans="1:11" s="11" customFormat="1" x14ac:dyDescent="0.3">
      <c r="A26" s="17" t="s">
        <v>186</v>
      </c>
      <c r="B26" s="18">
        <v>69</v>
      </c>
      <c r="C26" s="18">
        <v>2</v>
      </c>
      <c r="D26" s="18">
        <v>3</v>
      </c>
      <c r="F26" s="17" t="s">
        <v>186</v>
      </c>
      <c r="G26" s="21">
        <v>29.5</v>
      </c>
      <c r="H26" s="21">
        <v>1.6</v>
      </c>
      <c r="I26" s="21">
        <v>17.600000000000001</v>
      </c>
      <c r="J26" s="18"/>
      <c r="K26" s="26"/>
    </row>
    <row r="27" spans="1:11" s="11" customFormat="1" x14ac:dyDescent="0.3">
      <c r="A27" s="17" t="s">
        <v>187</v>
      </c>
      <c r="B27" s="18">
        <v>118</v>
      </c>
      <c r="C27" s="18">
        <v>2</v>
      </c>
      <c r="D27" s="18">
        <v>4</v>
      </c>
      <c r="F27" s="17" t="s">
        <v>187</v>
      </c>
      <c r="G27" s="21">
        <v>24.8</v>
      </c>
      <c r="H27" s="21">
        <v>0.8</v>
      </c>
      <c r="I27" s="21">
        <v>19</v>
      </c>
      <c r="J27" s="18"/>
      <c r="K27" s="26"/>
    </row>
    <row r="28" spans="1:11" s="11" customFormat="1" x14ac:dyDescent="0.3">
      <c r="A28" s="17" t="s">
        <v>188</v>
      </c>
      <c r="B28" s="18">
        <v>38</v>
      </c>
      <c r="C28" s="18">
        <v>14</v>
      </c>
      <c r="D28" s="18" t="s">
        <v>122</v>
      </c>
      <c r="F28" s="17" t="s">
        <v>188</v>
      </c>
      <c r="G28" s="21">
        <v>9.6</v>
      </c>
      <c r="H28" s="21">
        <v>8.4</v>
      </c>
      <c r="I28" s="21" t="s">
        <v>122</v>
      </c>
      <c r="J28" s="18"/>
      <c r="K28" s="26"/>
    </row>
    <row r="29" spans="1:11" s="11" customFormat="1" x14ac:dyDescent="0.3">
      <c r="A29" s="17" t="s">
        <v>189</v>
      </c>
      <c r="B29" s="18">
        <v>1</v>
      </c>
      <c r="C29" s="18">
        <v>0</v>
      </c>
      <c r="D29" s="18" t="s">
        <v>122</v>
      </c>
      <c r="F29" s="17" t="s">
        <v>189</v>
      </c>
      <c r="G29" s="21">
        <v>0.7</v>
      </c>
      <c r="H29" s="21">
        <v>0</v>
      </c>
      <c r="I29" s="21" t="s">
        <v>122</v>
      </c>
      <c r="J29" s="18"/>
      <c r="K29" s="26"/>
    </row>
    <row r="30" spans="1:11" s="11" customFormat="1" x14ac:dyDescent="0.3">
      <c r="A30" s="17" t="s">
        <v>226</v>
      </c>
      <c r="B30" s="18">
        <v>31</v>
      </c>
      <c r="C30" s="18">
        <v>2</v>
      </c>
      <c r="D30" s="18">
        <v>7</v>
      </c>
      <c r="F30" s="17" t="s">
        <v>226</v>
      </c>
      <c r="G30" s="21">
        <v>11</v>
      </c>
      <c r="H30" s="21">
        <v>1.7</v>
      </c>
      <c r="I30" s="21">
        <v>50</v>
      </c>
      <c r="J30" s="18"/>
      <c r="K30" s="26"/>
    </row>
    <row r="31" spans="1:11" s="11" customFormat="1" x14ac:dyDescent="0.3">
      <c r="A31" s="17" t="s">
        <v>192</v>
      </c>
      <c r="B31" s="18">
        <v>37</v>
      </c>
      <c r="C31" s="18">
        <v>4</v>
      </c>
      <c r="D31" s="18">
        <v>0</v>
      </c>
      <c r="F31" s="17" t="s">
        <v>192</v>
      </c>
      <c r="G31" s="21">
        <v>4.9000000000000004</v>
      </c>
      <c r="H31" s="21">
        <v>1.1000000000000001</v>
      </c>
      <c r="I31" s="21">
        <v>0</v>
      </c>
      <c r="J31" s="18"/>
      <c r="K31" s="26"/>
    </row>
    <row r="32" spans="1:11" s="11" customFormat="1" x14ac:dyDescent="0.3">
      <c r="A32" s="17" t="s">
        <v>193</v>
      </c>
      <c r="B32" s="18">
        <v>90</v>
      </c>
      <c r="C32" s="18">
        <v>0</v>
      </c>
      <c r="D32" s="18" t="s">
        <v>122</v>
      </c>
      <c r="F32" s="17" t="s">
        <v>193</v>
      </c>
      <c r="G32" s="21">
        <v>18.399999999999999</v>
      </c>
      <c r="H32" s="21">
        <v>0</v>
      </c>
      <c r="I32" s="21" t="s">
        <v>122</v>
      </c>
      <c r="J32" s="18"/>
      <c r="K32" s="26"/>
    </row>
    <row r="33" spans="1:11" s="11" customFormat="1" ht="14.5" thickBot="1" x14ac:dyDescent="0.35">
      <c r="A33" s="17" t="s">
        <v>194</v>
      </c>
      <c r="B33" s="18">
        <v>13</v>
      </c>
      <c r="C33" s="18">
        <v>0</v>
      </c>
      <c r="D33" s="18" t="s">
        <v>122</v>
      </c>
      <c r="F33" s="17" t="s">
        <v>194</v>
      </c>
      <c r="G33" s="21">
        <v>12.3</v>
      </c>
      <c r="H33" s="21">
        <v>0</v>
      </c>
      <c r="I33" s="21" t="s">
        <v>122</v>
      </c>
      <c r="J33" s="18"/>
      <c r="K33" s="26"/>
    </row>
    <row r="34" spans="1:11" s="11" customFormat="1" ht="12.75" customHeight="1" x14ac:dyDescent="0.3">
      <c r="A34" s="338" t="s">
        <v>385</v>
      </c>
      <c r="B34" s="338"/>
      <c r="C34" s="338"/>
      <c r="D34" s="338"/>
      <c r="F34" s="338" t="s">
        <v>385</v>
      </c>
      <c r="G34" s="338"/>
      <c r="H34" s="338"/>
      <c r="I34" s="338"/>
      <c r="K34" s="26"/>
    </row>
    <row r="35" spans="1:11" s="11" customFormat="1" x14ac:dyDescent="0.3">
      <c r="A35" s="339"/>
      <c r="B35" s="339"/>
      <c r="C35" s="339"/>
      <c r="D35" s="339"/>
      <c r="F35" s="339"/>
      <c r="G35" s="339"/>
      <c r="H35" s="339"/>
      <c r="I35" s="339"/>
      <c r="K35" s="26"/>
    </row>
  </sheetData>
  <mergeCells count="12">
    <mergeCell ref="A4:D4"/>
    <mergeCell ref="A5:D5"/>
    <mergeCell ref="A34:D35"/>
    <mergeCell ref="F34:I35"/>
    <mergeCell ref="F3:I3"/>
    <mergeCell ref="F4:I4"/>
    <mergeCell ref="F5:I5"/>
    <mergeCell ref="F1:I1"/>
    <mergeCell ref="F2:I2"/>
    <mergeCell ref="A1:D1"/>
    <mergeCell ref="A2:D2"/>
    <mergeCell ref="A3:D3"/>
  </mergeCells>
  <hyperlinks>
    <hyperlink ref="K2" location="Contenido!A1" display="Contenido" xr:uid="{DB8E05BE-2B4F-480F-BA9A-945B38C3E6D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E31B-8E88-444A-805A-2E6A65CB13A3}">
  <dimension ref="A2:C80"/>
  <sheetViews>
    <sheetView showGridLines="0" zoomScale="90" zoomScaleNormal="90" zoomScaleSheetLayoutView="90" workbookViewId="0">
      <pane ySplit="2" topLeftCell="A67" activePane="bottomLeft" state="frozen"/>
      <selection activeCell="M2" sqref="M2"/>
      <selection pane="bottomLeft" activeCell="B76" sqref="B76"/>
    </sheetView>
  </sheetViews>
  <sheetFormatPr baseColWidth="10" defaultColWidth="11.453125" defaultRowHeight="13" x14ac:dyDescent="0.35"/>
  <cols>
    <col min="1" max="1" width="11.453125" style="256"/>
    <col min="2" max="2" width="9.81640625" style="257" customWidth="1"/>
    <col min="3" max="3" width="100.453125" style="258" customWidth="1"/>
    <col min="4" max="16384" width="11.453125" style="258"/>
  </cols>
  <sheetData>
    <row r="2" spans="1:3" s="249" customFormat="1" ht="21.75" customHeight="1" x14ac:dyDescent="0.35">
      <c r="A2" s="248"/>
      <c r="B2" s="321" t="s">
        <v>375</v>
      </c>
      <c r="C2" s="322"/>
    </row>
    <row r="3" spans="1:3" s="251" customFormat="1" ht="17.25" customHeight="1" x14ac:dyDescent="0.35">
      <c r="A3" s="250"/>
      <c r="B3" s="273" t="s">
        <v>9</v>
      </c>
      <c r="C3" s="274"/>
    </row>
    <row r="4" spans="1:3" s="251" customFormat="1" ht="17.25" customHeight="1" x14ac:dyDescent="0.35">
      <c r="A4" s="252"/>
      <c r="B4" s="273" t="s">
        <v>10</v>
      </c>
      <c r="C4" s="274"/>
    </row>
    <row r="5" spans="1:3" s="249" customFormat="1" ht="20.25" customHeight="1" x14ac:dyDescent="0.35">
      <c r="A5" s="253"/>
      <c r="B5" s="275" t="s">
        <v>11</v>
      </c>
      <c r="C5" s="276"/>
    </row>
    <row r="6" spans="1:3" s="251" customFormat="1" ht="17.149999999999999" customHeight="1" x14ac:dyDescent="0.35">
      <c r="A6" s="254"/>
      <c r="B6" s="277" t="s">
        <v>12</v>
      </c>
      <c r="C6" s="278" t="s">
        <v>357</v>
      </c>
    </row>
    <row r="7" spans="1:3" s="251" customFormat="1" ht="17.25" customHeight="1" x14ac:dyDescent="0.35">
      <c r="A7" s="250"/>
      <c r="B7" s="277" t="s">
        <v>13</v>
      </c>
      <c r="C7" s="279" t="s">
        <v>358</v>
      </c>
    </row>
    <row r="8" spans="1:3" s="251" customFormat="1" ht="17.25" customHeight="1" x14ac:dyDescent="0.35">
      <c r="A8" s="250"/>
      <c r="B8" s="277" t="s">
        <v>14</v>
      </c>
      <c r="C8" s="279" t="s">
        <v>359</v>
      </c>
    </row>
    <row r="9" spans="1:3" s="251" customFormat="1" ht="17.25" customHeight="1" x14ac:dyDescent="0.35">
      <c r="A9" s="250"/>
      <c r="B9" s="277" t="s">
        <v>15</v>
      </c>
      <c r="C9" s="279" t="s">
        <v>360</v>
      </c>
    </row>
    <row r="10" spans="1:3" s="251" customFormat="1" ht="17.25" customHeight="1" x14ac:dyDescent="0.35">
      <c r="A10" s="250"/>
      <c r="B10" s="277" t="s">
        <v>16</v>
      </c>
      <c r="C10" s="279" t="s">
        <v>361</v>
      </c>
    </row>
    <row r="11" spans="1:3" s="251" customFormat="1" ht="17.25" customHeight="1" x14ac:dyDescent="0.35">
      <c r="A11" s="250"/>
      <c r="B11" s="277" t="s">
        <v>17</v>
      </c>
      <c r="C11" s="279" t="s">
        <v>362</v>
      </c>
    </row>
    <row r="12" spans="1:3" s="251" customFormat="1" ht="17.25" customHeight="1" x14ac:dyDescent="0.35">
      <c r="A12" s="255"/>
      <c r="B12" s="277" t="s">
        <v>18</v>
      </c>
      <c r="C12" s="279" t="s">
        <v>363</v>
      </c>
    </row>
    <row r="13" spans="1:3" s="251" customFormat="1" ht="17.25" customHeight="1" x14ac:dyDescent="0.35">
      <c r="A13" s="255"/>
      <c r="B13" s="277" t="s">
        <v>19</v>
      </c>
      <c r="C13" s="279" t="s">
        <v>364</v>
      </c>
    </row>
    <row r="14" spans="1:3" s="251" customFormat="1" ht="17.25" customHeight="1" x14ac:dyDescent="0.35">
      <c r="A14" s="255"/>
      <c r="B14" s="277" t="s">
        <v>20</v>
      </c>
      <c r="C14" s="279" t="s">
        <v>365</v>
      </c>
    </row>
    <row r="15" spans="1:3" s="251" customFormat="1" ht="17.25" customHeight="1" x14ac:dyDescent="0.35">
      <c r="A15" s="250"/>
      <c r="B15" s="277" t="s">
        <v>21</v>
      </c>
      <c r="C15" s="279" t="s">
        <v>366</v>
      </c>
    </row>
    <row r="16" spans="1:3" s="251" customFormat="1" ht="17.25" customHeight="1" x14ac:dyDescent="0.35">
      <c r="A16" s="250"/>
      <c r="B16" s="277" t="s">
        <v>22</v>
      </c>
      <c r="C16" s="279" t="s">
        <v>367</v>
      </c>
    </row>
    <row r="17" spans="1:3" s="251" customFormat="1" ht="17.25" customHeight="1" x14ac:dyDescent="0.35">
      <c r="A17" s="250"/>
      <c r="B17" s="277" t="s">
        <v>23</v>
      </c>
      <c r="C17" s="279" t="s">
        <v>368</v>
      </c>
    </row>
    <row r="18" spans="1:3" s="251" customFormat="1" ht="17.25" customHeight="1" x14ac:dyDescent="0.35">
      <c r="A18" s="250"/>
      <c r="B18" s="277" t="s">
        <v>24</v>
      </c>
      <c r="C18" s="280" t="s">
        <v>369</v>
      </c>
    </row>
    <row r="19" spans="1:3" s="249" customFormat="1" ht="20.25" customHeight="1" x14ac:dyDescent="0.35">
      <c r="A19" s="248"/>
      <c r="B19" s="275" t="s">
        <v>374</v>
      </c>
      <c r="C19" s="276"/>
    </row>
    <row r="20" spans="1:3" s="251" customFormat="1" ht="17.25" customHeight="1" x14ac:dyDescent="0.35">
      <c r="A20" s="250"/>
      <c r="B20" s="277" t="s">
        <v>25</v>
      </c>
      <c r="C20" s="281" t="s">
        <v>26</v>
      </c>
    </row>
    <row r="21" spans="1:3" s="251" customFormat="1" ht="17.25" customHeight="1" x14ac:dyDescent="0.35">
      <c r="A21" s="250"/>
      <c r="B21" s="277" t="s">
        <v>27</v>
      </c>
      <c r="C21" s="279" t="s">
        <v>28</v>
      </c>
    </row>
    <row r="22" spans="1:3" s="251" customFormat="1" ht="17.25" customHeight="1" x14ac:dyDescent="0.35">
      <c r="A22" s="250"/>
      <c r="B22" s="277" t="s">
        <v>29</v>
      </c>
      <c r="C22" s="279" t="s">
        <v>30</v>
      </c>
    </row>
    <row r="23" spans="1:3" s="251" customFormat="1" ht="17.25" customHeight="1" x14ac:dyDescent="0.35">
      <c r="A23" s="250"/>
      <c r="B23" s="277" t="s">
        <v>31</v>
      </c>
      <c r="C23" s="279" t="s">
        <v>32</v>
      </c>
    </row>
    <row r="24" spans="1:3" s="251" customFormat="1" ht="17.25" customHeight="1" x14ac:dyDescent="0.35">
      <c r="A24" s="250"/>
      <c r="B24" s="277" t="s">
        <v>33</v>
      </c>
      <c r="C24" s="279" t="s">
        <v>34</v>
      </c>
    </row>
    <row r="25" spans="1:3" s="251" customFormat="1" ht="17.25" customHeight="1" x14ac:dyDescent="0.35">
      <c r="A25" s="250"/>
      <c r="B25" s="277" t="s">
        <v>35</v>
      </c>
      <c r="C25" s="279" t="s">
        <v>36</v>
      </c>
    </row>
    <row r="26" spans="1:3" s="251" customFormat="1" ht="17.25" customHeight="1" x14ac:dyDescent="0.35">
      <c r="A26" s="250"/>
      <c r="B26" s="277" t="s">
        <v>37</v>
      </c>
      <c r="C26" s="279" t="s">
        <v>38</v>
      </c>
    </row>
    <row r="27" spans="1:3" s="251" customFormat="1" ht="17.25" customHeight="1" x14ac:dyDescent="0.35">
      <c r="A27" s="250"/>
      <c r="B27" s="277" t="s">
        <v>39</v>
      </c>
      <c r="C27" s="279" t="s">
        <v>40</v>
      </c>
    </row>
    <row r="28" spans="1:3" s="251" customFormat="1" ht="17.25" customHeight="1" x14ac:dyDescent="0.35">
      <c r="A28" s="250"/>
      <c r="B28" s="277" t="s">
        <v>41</v>
      </c>
      <c r="C28" s="279" t="s">
        <v>42</v>
      </c>
    </row>
    <row r="29" spans="1:3" s="251" customFormat="1" ht="17.25" customHeight="1" x14ac:dyDescent="0.35">
      <c r="A29" s="250"/>
      <c r="B29" s="277" t="s">
        <v>43</v>
      </c>
      <c r="C29" s="279" t="s">
        <v>44</v>
      </c>
    </row>
    <row r="30" spans="1:3" s="251" customFormat="1" ht="17.25" customHeight="1" x14ac:dyDescent="0.35">
      <c r="A30" s="250"/>
      <c r="B30" s="277" t="s">
        <v>45</v>
      </c>
      <c r="C30" s="279" t="s">
        <v>46</v>
      </c>
    </row>
    <row r="31" spans="1:3" s="251" customFormat="1" ht="17.25" customHeight="1" x14ac:dyDescent="0.35">
      <c r="A31" s="250"/>
      <c r="B31" s="282" t="s">
        <v>47</v>
      </c>
      <c r="C31" s="280" t="s">
        <v>48</v>
      </c>
    </row>
    <row r="32" spans="1:3" s="249" customFormat="1" ht="20.25" customHeight="1" x14ac:dyDescent="0.35">
      <c r="A32" s="248"/>
      <c r="B32" s="275" t="s">
        <v>49</v>
      </c>
      <c r="C32" s="276"/>
    </row>
    <row r="33" spans="1:3" s="251" customFormat="1" ht="17.25" customHeight="1" x14ac:dyDescent="0.35">
      <c r="A33" s="250"/>
      <c r="B33" s="277" t="s">
        <v>50</v>
      </c>
      <c r="C33" s="279" t="s">
        <v>51</v>
      </c>
    </row>
    <row r="34" spans="1:3" s="251" customFormat="1" ht="17.25" customHeight="1" x14ac:dyDescent="0.35">
      <c r="A34" s="250"/>
      <c r="B34" s="277" t="s">
        <v>52</v>
      </c>
      <c r="C34" s="279" t="s">
        <v>53</v>
      </c>
    </row>
    <row r="35" spans="1:3" s="251" customFormat="1" ht="17.25" customHeight="1" x14ac:dyDescent="0.35">
      <c r="A35" s="250"/>
      <c r="B35" s="277" t="s">
        <v>54</v>
      </c>
      <c r="C35" s="279" t="s">
        <v>55</v>
      </c>
    </row>
    <row r="36" spans="1:3" s="251" customFormat="1" ht="17.25" customHeight="1" x14ac:dyDescent="0.35">
      <c r="A36" s="250"/>
      <c r="B36" s="277" t="s">
        <v>56</v>
      </c>
      <c r="C36" s="279" t="s">
        <v>57</v>
      </c>
    </row>
    <row r="37" spans="1:3" s="251" customFormat="1" ht="17.25" customHeight="1" x14ac:dyDescent="0.35">
      <c r="A37" s="250"/>
      <c r="B37" s="277" t="s">
        <v>58</v>
      </c>
      <c r="C37" s="279" t="s">
        <v>59</v>
      </c>
    </row>
    <row r="38" spans="1:3" s="251" customFormat="1" ht="17.25" customHeight="1" x14ac:dyDescent="0.35">
      <c r="A38" s="250"/>
      <c r="B38" s="277" t="s">
        <v>60</v>
      </c>
      <c r="C38" s="279" t="s">
        <v>61</v>
      </c>
    </row>
    <row r="39" spans="1:3" s="251" customFormat="1" ht="17.25" customHeight="1" x14ac:dyDescent="0.35">
      <c r="B39" s="277" t="s">
        <v>62</v>
      </c>
      <c r="C39" s="283" t="s">
        <v>63</v>
      </c>
    </row>
    <row r="40" spans="1:3" s="249" customFormat="1" ht="20.25" customHeight="1" x14ac:dyDescent="0.35">
      <c r="A40" s="248"/>
      <c r="B40" s="275" t="s">
        <v>64</v>
      </c>
      <c r="C40" s="276"/>
    </row>
    <row r="41" spans="1:3" s="249" customFormat="1" ht="17.25" customHeight="1" x14ac:dyDescent="0.35">
      <c r="A41" s="248"/>
      <c r="B41" s="277" t="s">
        <v>65</v>
      </c>
      <c r="C41" s="279" t="s">
        <v>66</v>
      </c>
    </row>
    <row r="42" spans="1:3" s="249" customFormat="1" ht="17.25" customHeight="1" x14ac:dyDescent="0.35">
      <c r="A42" s="248"/>
      <c r="B42" s="277" t="s">
        <v>67</v>
      </c>
      <c r="C42" s="279" t="s">
        <v>68</v>
      </c>
    </row>
    <row r="43" spans="1:3" s="249" customFormat="1" ht="17.25" customHeight="1" x14ac:dyDescent="0.35">
      <c r="A43" s="248"/>
      <c r="B43" s="277" t="s">
        <v>69</v>
      </c>
      <c r="C43" s="279" t="s">
        <v>53</v>
      </c>
    </row>
    <row r="44" spans="1:3" s="249" customFormat="1" ht="17.25" customHeight="1" x14ac:dyDescent="0.35">
      <c r="A44" s="248"/>
      <c r="B44" s="277" t="s">
        <v>70</v>
      </c>
      <c r="C44" s="279" t="s">
        <v>55</v>
      </c>
    </row>
    <row r="45" spans="1:3" s="249" customFormat="1" ht="17.25" customHeight="1" x14ac:dyDescent="0.35">
      <c r="A45" s="248"/>
      <c r="B45" s="277" t="s">
        <v>71</v>
      </c>
      <c r="C45" s="279" t="s">
        <v>57</v>
      </c>
    </row>
    <row r="46" spans="1:3" s="78" customFormat="1" ht="17.25" customHeight="1" x14ac:dyDescent="0.35">
      <c r="A46" s="161"/>
      <c r="B46" s="277" t="s">
        <v>72</v>
      </c>
      <c r="C46" s="279" t="s">
        <v>59</v>
      </c>
    </row>
    <row r="47" spans="1:3" s="249" customFormat="1" ht="17.25" customHeight="1" x14ac:dyDescent="0.35">
      <c r="A47" s="248"/>
      <c r="B47" s="277" t="s">
        <v>73</v>
      </c>
      <c r="C47" s="279" t="s">
        <v>61</v>
      </c>
    </row>
    <row r="48" spans="1:3" s="249" customFormat="1" ht="17.25" customHeight="1" x14ac:dyDescent="0.35">
      <c r="A48" s="248"/>
      <c r="B48" s="277" t="s">
        <v>74</v>
      </c>
      <c r="C48" s="279" t="s">
        <v>63</v>
      </c>
    </row>
    <row r="49" spans="1:3" s="249" customFormat="1" ht="17.25" customHeight="1" x14ac:dyDescent="0.35">
      <c r="B49" s="275" t="s">
        <v>75</v>
      </c>
      <c r="C49" s="276"/>
    </row>
    <row r="50" spans="1:3" s="249" customFormat="1" ht="17.25" customHeight="1" x14ac:dyDescent="0.35">
      <c r="A50" s="248"/>
      <c r="B50" s="277" t="s">
        <v>76</v>
      </c>
      <c r="C50" s="279" t="s">
        <v>68</v>
      </c>
    </row>
    <row r="51" spans="1:3" s="249" customFormat="1" ht="17.25" customHeight="1" x14ac:dyDescent="0.35">
      <c r="A51" s="248"/>
      <c r="B51" s="277" t="s">
        <v>77</v>
      </c>
      <c r="C51" s="279" t="s">
        <v>53</v>
      </c>
    </row>
    <row r="52" spans="1:3" s="249" customFormat="1" ht="17.25" customHeight="1" x14ac:dyDescent="0.35">
      <c r="A52" s="248"/>
      <c r="B52" s="277" t="s">
        <v>78</v>
      </c>
      <c r="C52" s="279" t="s">
        <v>55</v>
      </c>
    </row>
    <row r="53" spans="1:3" s="249" customFormat="1" ht="17.25" customHeight="1" x14ac:dyDescent="0.35">
      <c r="A53" s="248"/>
      <c r="B53" s="277" t="s">
        <v>79</v>
      </c>
      <c r="C53" s="279" t="s">
        <v>63</v>
      </c>
    </row>
    <row r="54" spans="1:3" s="249" customFormat="1" ht="17.25" customHeight="1" x14ac:dyDescent="0.35">
      <c r="B54" s="275" t="s">
        <v>80</v>
      </c>
      <c r="C54" s="276"/>
    </row>
    <row r="55" spans="1:3" s="249" customFormat="1" ht="17.25" customHeight="1" x14ac:dyDescent="0.35">
      <c r="A55" s="248"/>
      <c r="B55" s="277" t="s">
        <v>81</v>
      </c>
      <c r="C55" s="279" t="s">
        <v>68</v>
      </c>
    </row>
    <row r="56" spans="1:3" s="249" customFormat="1" ht="17.25" customHeight="1" x14ac:dyDescent="0.35">
      <c r="A56" s="248"/>
      <c r="B56" s="277" t="s">
        <v>82</v>
      </c>
      <c r="C56" s="279" t="s">
        <v>53</v>
      </c>
    </row>
    <row r="57" spans="1:3" s="249" customFormat="1" ht="17.25" customHeight="1" x14ac:dyDescent="0.35">
      <c r="A57" s="248"/>
      <c r="B57" s="277" t="s">
        <v>83</v>
      </c>
      <c r="C57" s="279" t="s">
        <v>55</v>
      </c>
    </row>
    <row r="58" spans="1:3" s="249" customFormat="1" ht="17.25" customHeight="1" x14ac:dyDescent="0.35">
      <c r="A58" s="248"/>
      <c r="B58" s="282" t="s">
        <v>84</v>
      </c>
      <c r="C58" s="283" t="s">
        <v>63</v>
      </c>
    </row>
    <row r="59" spans="1:3" s="249" customFormat="1" ht="17.25" customHeight="1" x14ac:dyDescent="0.35">
      <c r="B59" s="275" t="s">
        <v>85</v>
      </c>
      <c r="C59" s="276"/>
    </row>
    <row r="60" spans="1:3" s="249" customFormat="1" ht="17.25" customHeight="1" x14ac:dyDescent="0.35">
      <c r="A60" s="248"/>
      <c r="B60" s="277" t="s">
        <v>86</v>
      </c>
      <c r="C60" s="279" t="s">
        <v>68</v>
      </c>
    </row>
    <row r="61" spans="1:3" s="249" customFormat="1" ht="17.25" customHeight="1" x14ac:dyDescent="0.35">
      <c r="A61" s="248"/>
      <c r="B61" s="277" t="s">
        <v>87</v>
      </c>
      <c r="C61" s="279" t="s">
        <v>53</v>
      </c>
    </row>
    <row r="62" spans="1:3" s="249" customFormat="1" ht="17.25" customHeight="1" x14ac:dyDescent="0.35">
      <c r="A62" s="248"/>
      <c r="B62" s="277" t="s">
        <v>88</v>
      </c>
      <c r="C62" s="279" t="s">
        <v>55</v>
      </c>
    </row>
    <row r="63" spans="1:3" s="249" customFormat="1" ht="17.25" customHeight="1" x14ac:dyDescent="0.35">
      <c r="A63" s="248"/>
      <c r="B63" s="277" t="s">
        <v>89</v>
      </c>
      <c r="C63" s="279" t="s">
        <v>63</v>
      </c>
    </row>
    <row r="64" spans="1:3" s="249" customFormat="1" ht="17.25" customHeight="1" x14ac:dyDescent="0.35">
      <c r="A64" s="248"/>
      <c r="B64" s="275" t="s">
        <v>90</v>
      </c>
      <c r="C64" s="276"/>
    </row>
    <row r="65" spans="1:3" s="249" customFormat="1" ht="17.25" customHeight="1" x14ac:dyDescent="0.35">
      <c r="A65" s="248"/>
      <c r="B65" s="277" t="s">
        <v>91</v>
      </c>
      <c r="C65" s="279" t="s">
        <v>68</v>
      </c>
    </row>
    <row r="66" spans="1:3" s="249" customFormat="1" ht="17.25" customHeight="1" x14ac:dyDescent="0.35">
      <c r="A66" s="248"/>
      <c r="B66" s="277" t="s">
        <v>92</v>
      </c>
      <c r="C66" s="279" t="s">
        <v>53</v>
      </c>
    </row>
    <row r="67" spans="1:3" s="249" customFormat="1" ht="17.25" customHeight="1" x14ac:dyDescent="0.35">
      <c r="A67" s="248"/>
      <c r="B67" s="277" t="s">
        <v>93</v>
      </c>
      <c r="C67" s="279" t="s">
        <v>55</v>
      </c>
    </row>
    <row r="68" spans="1:3" s="249" customFormat="1" ht="17.25" customHeight="1" x14ac:dyDescent="0.35">
      <c r="A68" s="248"/>
      <c r="B68" s="277" t="s">
        <v>94</v>
      </c>
      <c r="C68" s="279" t="s">
        <v>63</v>
      </c>
    </row>
    <row r="69" spans="1:3" s="249" customFormat="1" ht="20.25" customHeight="1" x14ac:dyDescent="0.35">
      <c r="A69" s="248"/>
      <c r="B69" s="275" t="s">
        <v>95</v>
      </c>
      <c r="C69" s="284"/>
    </row>
    <row r="70" spans="1:3" s="249" customFormat="1" ht="17.25" customHeight="1" x14ac:dyDescent="0.35">
      <c r="A70" s="248"/>
      <c r="B70" s="277" t="s">
        <v>96</v>
      </c>
      <c r="C70" s="279" t="s">
        <v>97</v>
      </c>
    </row>
    <row r="71" spans="1:3" s="78" customFormat="1" ht="17.25" customHeight="1" x14ac:dyDescent="0.35">
      <c r="A71" s="248"/>
      <c r="B71" s="277" t="s">
        <v>98</v>
      </c>
      <c r="C71" s="279" t="s">
        <v>99</v>
      </c>
    </row>
    <row r="72" spans="1:3" s="249" customFormat="1" ht="20.25" customHeight="1" x14ac:dyDescent="0.35">
      <c r="A72" s="248"/>
      <c r="B72" s="275" t="s">
        <v>100</v>
      </c>
      <c r="C72" s="284"/>
    </row>
    <row r="73" spans="1:3" s="249" customFormat="1" ht="17.25" customHeight="1" x14ac:dyDescent="0.35">
      <c r="A73" s="248"/>
      <c r="B73" s="277" t="s">
        <v>101</v>
      </c>
      <c r="C73" s="279" t="s">
        <v>97</v>
      </c>
    </row>
    <row r="74" spans="1:3" s="249" customFormat="1" ht="17.25" customHeight="1" x14ac:dyDescent="0.35">
      <c r="A74" s="248"/>
      <c r="B74" s="277" t="s">
        <v>102</v>
      </c>
      <c r="C74" s="279" t="s">
        <v>99</v>
      </c>
    </row>
    <row r="75" spans="1:3" s="249" customFormat="1" ht="20.25" customHeight="1" x14ac:dyDescent="0.35">
      <c r="A75" s="248"/>
      <c r="B75" s="275" t="s">
        <v>402</v>
      </c>
      <c r="C75" s="284"/>
    </row>
    <row r="76" spans="1:3" s="249" customFormat="1" ht="17.25" customHeight="1" x14ac:dyDescent="0.35">
      <c r="A76" s="248"/>
      <c r="B76" s="277" t="s">
        <v>104</v>
      </c>
      <c r="C76" s="286" t="s">
        <v>105</v>
      </c>
    </row>
    <row r="77" spans="1:3" s="249" customFormat="1" ht="17.25" customHeight="1" x14ac:dyDescent="0.35">
      <c r="A77" s="248"/>
      <c r="B77" s="277" t="s">
        <v>106</v>
      </c>
      <c r="C77" s="287" t="s">
        <v>107</v>
      </c>
    </row>
    <row r="78" spans="1:3" s="249" customFormat="1" ht="20.25" customHeight="1" x14ac:dyDescent="0.35">
      <c r="A78" s="248"/>
      <c r="B78" s="275" t="s">
        <v>103</v>
      </c>
      <c r="C78" s="284"/>
    </row>
    <row r="79" spans="1:3" s="249" customFormat="1" ht="17.25" customHeight="1" x14ac:dyDescent="0.35">
      <c r="A79" s="248"/>
      <c r="B79" s="277" t="s">
        <v>403</v>
      </c>
      <c r="C79" s="279" t="s">
        <v>105</v>
      </c>
    </row>
    <row r="80" spans="1:3" s="249" customFormat="1" ht="17.25" customHeight="1" x14ac:dyDescent="0.35">
      <c r="A80" s="248"/>
      <c r="B80" s="282" t="s">
        <v>404</v>
      </c>
      <c r="C80" s="283" t="s">
        <v>107</v>
      </c>
    </row>
  </sheetData>
  <mergeCells count="1">
    <mergeCell ref="B2:C2"/>
  </mergeCells>
  <phoneticPr fontId="8" type="noConversion"/>
  <hyperlinks>
    <hyperlink ref="B6" location="'C1'!A1" display="C1" xr:uid="{42041DD5-A8C2-4D74-996B-C1B89356684E}"/>
    <hyperlink ref="B7" location="'C2'!A1" display="C2" xr:uid="{90127755-4887-48E1-B224-844B12DB3786}"/>
    <hyperlink ref="B8" location="'C3'!A1" display="C3" xr:uid="{08C0858D-023B-4C53-AA7E-72179FA7D664}"/>
    <hyperlink ref="B9" location="'C4'!A1" display="C4" xr:uid="{71EE0D80-508C-4D46-AF2B-FB734622AF8C}"/>
    <hyperlink ref="B10" location="'C5'!A1" display="C5" xr:uid="{CB636A73-1234-48D5-A3B2-159C89C70A1B}"/>
    <hyperlink ref="B12" location="'C7'!A1" display="C7" xr:uid="{4FA8CEE8-3282-420F-89C2-CA7C5D8EC34D}"/>
    <hyperlink ref="B13" location="'C8'!A1" display="C8" xr:uid="{A7F216B9-7F54-417D-90A3-945EF03BAFA2}"/>
    <hyperlink ref="B14" location="'C9'!A1" display="C9" xr:uid="{4E85DFE4-F81B-4CBA-BC71-0CBB4BABF73F}"/>
    <hyperlink ref="B17" location="'C12'!A1" display="C12" xr:uid="{327BB846-A85A-4CAF-B1A7-AAB826DDA2FC}"/>
    <hyperlink ref="B18" location="'C13'!A1" display="C13" xr:uid="{64F96208-554D-48A1-8021-8DD2AE600C99}"/>
    <hyperlink ref="B20" location="'C14-15'!A1" display="C14-15" xr:uid="{5EFFD648-12D8-4A1E-8C64-4C0B8DA93559}"/>
    <hyperlink ref="B15" location="'C10'!A1" display="C10" xr:uid="{4F05268F-7142-4472-98DF-B39935E9C0C6}"/>
    <hyperlink ref="B16" location="'C11'!A1" display="C11" xr:uid="{80C8EFAC-57F8-4DD6-8808-614036500041}"/>
    <hyperlink ref="B21" location="'C16-17'!A1" display="C16-17" xr:uid="{A64241A6-6EAB-4796-A767-466E948FF285}"/>
    <hyperlink ref="B22" location="'C18-19'!A1" display="C18-19" xr:uid="{0DB5875E-2CC2-41F2-8621-8E091528D836}"/>
    <hyperlink ref="B23" location="'C20-21'!A1" display="C20-21" xr:uid="{2F169D26-06EA-4283-9FEA-9958893E6B50}"/>
    <hyperlink ref="B24" location="'C22-23'!A1" display="C22-23" xr:uid="{75852CE7-035D-4A0E-A1AD-FB001420C686}"/>
    <hyperlink ref="B25" location="'C24-25'!A1" display="C24-25" xr:uid="{3897ACF5-4898-4463-B34B-D49B27D6E136}"/>
    <hyperlink ref="B26" location="'C26-27'!A1" display="C26-27" xr:uid="{328410EF-444F-489C-A6DA-6C819DE20129}"/>
    <hyperlink ref="B27" location="'C28-29'!A1" display="C28-29" xr:uid="{E4241F4C-E750-4662-ABAD-5EDB3A21CDC5}"/>
    <hyperlink ref="B28" location="'C30'!A1" display="C30" xr:uid="{7A559D68-3FBA-4951-9ABC-478F1DDA7216}"/>
    <hyperlink ref="B29" location="'C31-32'!A1" display="C31-32" xr:uid="{FB76397E-8FD2-433F-BB91-351F4DF99FC5}"/>
    <hyperlink ref="B30" location="'C33-34'!A1" display="C33-34" xr:uid="{05949EB1-9A54-4DBE-8EF9-D03860312E45}"/>
    <hyperlink ref="B31" location="'C35'!A1" display="C35" xr:uid="{F889C948-BBC6-4F72-B926-C5D04ACBEE48}"/>
    <hyperlink ref="B11" location="'C6'!A1" display="C6" xr:uid="{2B9A7E0E-9CE8-43F6-AA89-DD15E08E94FB}"/>
    <hyperlink ref="B33" location="'C36'!A1" display="C36" xr:uid="{5973D37A-7ECD-491D-AC87-86666197D2AA}"/>
    <hyperlink ref="B34" location="'C37'!A1" display="C37" xr:uid="{D6E83704-FB7B-41E0-990A-CFFD3D603B90}"/>
    <hyperlink ref="B35" location="'C38-39'!A1" display="C38-39" xr:uid="{5476BF6C-8526-4310-ABE9-5B7364E8A260}"/>
    <hyperlink ref="B42" location="'C48'!A1" display="C48" xr:uid="{E8CE400C-F2C6-45D2-9445-5475D0ACE4AC}"/>
    <hyperlink ref="B43" location="'C49'!A1" display="C49" xr:uid="{8E29DE11-5D1B-4DB0-9DFC-A90284A7CC22}"/>
    <hyperlink ref="B70" location="'C83'!A1" display="C83" xr:uid="{F6312CED-F9F6-467B-9CFD-4A577FE3A096}"/>
    <hyperlink ref="B71" location="'C84'!A1" display="C84" xr:uid="{8C6E6F1B-F49A-4557-A050-BA1654647405}"/>
    <hyperlink ref="B73" location="'C85'!A1" display="C85" xr:uid="{001795A5-A327-4C50-A5B5-958CACD8937B}"/>
    <hyperlink ref="B74:B80" location="'C40'!A1" display="C40" xr:uid="{E6938C37-7E08-40EE-ABD1-F194B22B6966}"/>
    <hyperlink ref="B74" location="'C86'!A1" display="C86" xr:uid="{72084A8C-6D9B-4707-90F2-643A94DE4EB3}"/>
    <hyperlink ref="B79" location="'C89'!A1" display="C89" xr:uid="{56BB0CC4-42CB-46E9-8C1A-FB477519617D}"/>
    <hyperlink ref="B80" location="'C90'!A1" display="C90" xr:uid="{FD79097A-A892-4C6E-98F3-AB9CD4A58B1D}"/>
    <hyperlink ref="B4" location="FUNCIONARIOS!A1" display="Funcionarios que participaron en la publicación" xr:uid="{56091405-C08C-4B6F-A10A-F8235A144DCC}"/>
    <hyperlink ref="B36" location="'C40-41'!A1" display="C40-41" xr:uid="{E261D9F3-A4E8-40AE-BEE7-2CAD6327667A}"/>
    <hyperlink ref="B37" location="'C42-43'!A1" display="C42-43" xr:uid="{EDE282D4-BCC6-4AAD-B223-2CBA6908A75D}"/>
    <hyperlink ref="B38" location="'C44'!A1" display="C44" xr:uid="{BA400190-9238-421D-8BD7-73F809BEF6E0}"/>
    <hyperlink ref="B39" location="'C45-46'!A1" display="C45-46" xr:uid="{2C0DCCD2-9588-493D-88A0-B8359C8279CF}"/>
    <hyperlink ref="B47" location="'C56'!A1" display="C56" xr:uid="{A7E94334-A1CC-47E9-8322-4720FB0C9472}"/>
    <hyperlink ref="B45" location="'C52-53'!A1" display="C52-53" xr:uid="{1AE5C236-9B64-47C7-A96B-11F6D1607DA3}"/>
    <hyperlink ref="B48" location="'C57-58'!A1" display="C57-58" xr:uid="{27A6426A-175D-4E00-BD38-E030C724821C}"/>
    <hyperlink ref="B46" location="'C54-55'!A1" display="C54-55" xr:uid="{1D32BC1C-AFB5-4258-A216-AFCB8DF2CA61}"/>
    <hyperlink ref="B50" location="'C59'!A1" display="C59" xr:uid="{CC32082C-E0C2-4300-A185-1B0F3886EA80}"/>
    <hyperlink ref="B51" location="'C60'!A1" display="C60" xr:uid="{B2A9A7F9-DA0E-463C-BAF2-DA7E434658D6}"/>
    <hyperlink ref="B53" location="'C63-64'!A1" display="C63-64" xr:uid="{8E077B10-93D9-4B58-97F7-BE956897B057}"/>
    <hyperlink ref="B56" location="'C66'!A1" display="C66" xr:uid="{4B9D5AEF-16DE-4C4A-9926-F71AC2BEF50A}"/>
    <hyperlink ref="B58" location="'C69-70'!A1" display="C69-70" xr:uid="{933B5A03-D3A9-4994-A253-00B9E6B4DAD5}"/>
    <hyperlink ref="B52" location="'C61-62'!A1" display="C61-62" xr:uid="{A5ECAE36-E582-4A57-965C-0758B77B4AB9}"/>
    <hyperlink ref="B55" location="'C65'!A1" display="C65" xr:uid="{C0593F2B-3264-4275-9CFB-9A2C41687CDA}"/>
    <hyperlink ref="B57" location="'C67-68'!A1" display="C67-68" xr:uid="{D7B0491D-2A2F-4A4A-A1F4-26B2F7F34C62}"/>
    <hyperlink ref="B60" location="'C71'!A1" display="C71" xr:uid="{36009192-C24E-4AEB-AE6D-C50FF3E4CE2B}"/>
    <hyperlink ref="B61" location="'C72'!A1" display="C72" xr:uid="{6FFE38DE-928D-4AD2-8A50-E37BC2B62FD4}"/>
    <hyperlink ref="B63" location="'C75-76'!A1" display="C75-76" xr:uid="{5DC5849D-6216-4837-B7DF-043B8D645A59}"/>
    <hyperlink ref="B66" location="'C78'!A1" display="C78" xr:uid="{CC36C5EF-CDF9-43A8-9099-BCC4098AE4AF}"/>
    <hyperlink ref="B68" location="'C81-82'!A1" display="C81-82" xr:uid="{A0E0CD81-338C-4EF3-A3A8-55107624B40D}"/>
    <hyperlink ref="B62" location="'C73-74'!A1" display="C73-74" xr:uid="{406F44CE-924F-49EB-BA2A-62CB6B56DE86}"/>
    <hyperlink ref="B65" location="'C77'!A1" display="C77" xr:uid="{DB64FD9F-C621-4FEB-993F-9287A9F9EFE9}"/>
    <hyperlink ref="B67" location="'C79-80'!A1" display="C79-80" xr:uid="{F552CA94-31A3-4C6C-86B2-6D61F7706CB3}"/>
    <hyperlink ref="B78" location="'C40'!A1" display="C40" xr:uid="{4B3C32DB-32CC-4D82-857B-F4619FC70F1C}"/>
    <hyperlink ref="B41" location="'C47'!A1" display="C47" xr:uid="{84090B28-0B98-4217-83AE-D0F68BCF5B5E}"/>
    <hyperlink ref="B44" location="'C50-51'!A1" display="C50-51" xr:uid="{793491E0-41CC-4F5A-B4DE-87EDCF55052D}"/>
    <hyperlink ref="B3" location="PORTADA!A1" display="Portada" xr:uid="{692456AB-25C3-4B2E-B2A6-822EE7A55059}"/>
    <hyperlink ref="B75:B77" location="'C40'!A1" display="C40" xr:uid="{C59F4695-7CDC-4E80-B616-D8049959F5B7}"/>
    <hyperlink ref="B76" location="'C87'!A1" display="C87" xr:uid="{50CB633A-F5C8-415C-8B18-993AEA6BD623}"/>
    <hyperlink ref="B77" location="'C88'!A1" display="C88" xr:uid="{92DE78D3-CFEA-4F3F-857A-33BBF0514CEB}"/>
    <hyperlink ref="B75" location="'C40'!A1" display="C40" xr:uid="{4983DF5D-A261-44DC-88C0-6DD51A7979C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rowBreaks count="2" manualBreakCount="2">
    <brk id="31" min="1" max="2" man="1"/>
    <brk id="58" min="1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1E9C-466C-4951-B918-245B6BCD3ED9}">
  <sheetPr>
    <tabColor theme="0" tint="-0.14999847407452621"/>
    <pageSetUpPr fitToPage="1"/>
  </sheetPr>
  <dimension ref="A1:F41"/>
  <sheetViews>
    <sheetView showGridLines="0" zoomScale="90" zoomScaleNormal="90" zoomScaleSheetLayoutView="100" workbookViewId="0">
      <selection sqref="A1:D5"/>
    </sheetView>
  </sheetViews>
  <sheetFormatPr baseColWidth="10" defaultColWidth="23.453125" defaultRowHeight="14" x14ac:dyDescent="0.3"/>
  <cols>
    <col min="1" max="1" width="21.54296875" style="54" customWidth="1"/>
    <col min="2" max="4" width="11.26953125" style="54" customWidth="1"/>
    <col min="5" max="5" width="5.7265625" style="2" customWidth="1"/>
    <col min="6" max="6" width="13.453125" style="26" customWidth="1"/>
    <col min="7" max="87" width="10.7265625" style="2" customWidth="1"/>
    <col min="88" max="16384" width="23.453125" style="2"/>
  </cols>
  <sheetData>
    <row r="1" spans="1:6" ht="15.75" customHeight="1" x14ac:dyDescent="0.3">
      <c r="A1" s="333" t="s">
        <v>227</v>
      </c>
      <c r="B1" s="333"/>
      <c r="C1" s="333"/>
      <c r="D1" s="333"/>
      <c r="E1" s="38"/>
      <c r="F1" s="29"/>
    </row>
    <row r="2" spans="1:6" ht="15.75" customHeight="1" x14ac:dyDescent="0.3">
      <c r="A2" s="333" t="s">
        <v>162</v>
      </c>
      <c r="B2" s="333"/>
      <c r="C2" s="333"/>
      <c r="D2" s="333"/>
      <c r="E2" s="38"/>
      <c r="F2" s="272" t="s">
        <v>375</v>
      </c>
    </row>
    <row r="3" spans="1:6" ht="15.75" customHeight="1" x14ac:dyDescent="0.3">
      <c r="A3" s="333" t="s">
        <v>166</v>
      </c>
      <c r="B3" s="333"/>
      <c r="C3" s="333"/>
      <c r="D3" s="333"/>
      <c r="E3" s="38"/>
      <c r="F3" s="29"/>
    </row>
    <row r="4" spans="1:6" ht="15.75" customHeight="1" x14ac:dyDescent="0.3">
      <c r="A4" s="333" t="s">
        <v>151</v>
      </c>
      <c r="B4" s="333"/>
      <c r="C4" s="333"/>
      <c r="D4" s="333"/>
      <c r="E4" s="38"/>
    </row>
    <row r="5" spans="1:6" ht="15.75" customHeight="1" x14ac:dyDescent="0.3">
      <c r="A5" s="333" t="s">
        <v>376</v>
      </c>
      <c r="B5" s="333"/>
      <c r="C5" s="333"/>
      <c r="D5" s="333"/>
      <c r="E5" s="38"/>
    </row>
    <row r="6" spans="1:6" ht="18.75" customHeight="1" x14ac:dyDescent="0.3">
      <c r="A6" s="194" t="s">
        <v>167</v>
      </c>
      <c r="B6" s="195">
        <v>2020</v>
      </c>
      <c r="C6" s="195">
        <v>2021</v>
      </c>
      <c r="D6" s="195">
        <v>2022</v>
      </c>
      <c r="E6" s="196"/>
    </row>
    <row r="7" spans="1:6" x14ac:dyDescent="0.3">
      <c r="A7" s="197"/>
      <c r="B7" s="196"/>
      <c r="C7" s="196"/>
      <c r="D7" s="196"/>
      <c r="E7" s="196"/>
    </row>
    <row r="8" spans="1:6" s="11" customFormat="1" x14ac:dyDescent="0.3">
      <c r="A8" s="336" t="s">
        <v>114</v>
      </c>
      <c r="B8" s="336"/>
      <c r="C8" s="336"/>
      <c r="D8" s="336"/>
      <c r="E8" s="198"/>
      <c r="F8" s="26"/>
    </row>
    <row r="9" spans="1:6" s="11" customFormat="1" x14ac:dyDescent="0.3">
      <c r="A9" s="161" t="s">
        <v>130</v>
      </c>
      <c r="B9" s="16">
        <f>SUM(B10:B20)</f>
        <v>301</v>
      </c>
      <c r="C9" s="16">
        <f>SUM(C10:C20)</f>
        <v>431</v>
      </c>
      <c r="D9" s="16">
        <f>SUM(D10:D20)</f>
        <v>1030</v>
      </c>
      <c r="E9" s="16"/>
      <c r="F9" s="26"/>
    </row>
    <row r="10" spans="1:6" s="11" customFormat="1" x14ac:dyDescent="0.3">
      <c r="A10" s="17" t="s">
        <v>168</v>
      </c>
      <c r="B10" s="18">
        <v>0</v>
      </c>
      <c r="C10" s="18">
        <v>90</v>
      </c>
      <c r="D10" s="18">
        <v>566</v>
      </c>
      <c r="E10" s="18"/>
      <c r="F10" s="26"/>
    </row>
    <row r="11" spans="1:6" s="11" customFormat="1" x14ac:dyDescent="0.3">
      <c r="A11" s="17" t="s">
        <v>171</v>
      </c>
      <c r="B11" s="18">
        <v>41</v>
      </c>
      <c r="C11" s="18">
        <v>9</v>
      </c>
      <c r="D11" s="18">
        <v>24</v>
      </c>
      <c r="E11" s="18"/>
      <c r="F11" s="26"/>
    </row>
    <row r="12" spans="1:6" s="11" customFormat="1" x14ac:dyDescent="0.3">
      <c r="A12" s="17" t="s">
        <v>176</v>
      </c>
      <c r="B12" s="18">
        <v>0</v>
      </c>
      <c r="C12" s="18">
        <v>23</v>
      </c>
      <c r="D12" s="18">
        <v>40</v>
      </c>
      <c r="E12" s="18"/>
      <c r="F12" s="26"/>
    </row>
    <row r="13" spans="1:6" s="11" customFormat="1" x14ac:dyDescent="0.3">
      <c r="A13" s="17" t="s">
        <v>179</v>
      </c>
      <c r="B13" s="18">
        <v>0</v>
      </c>
      <c r="C13" s="18">
        <v>69</v>
      </c>
      <c r="D13" s="18">
        <v>164</v>
      </c>
      <c r="E13" s="18"/>
      <c r="F13" s="26"/>
    </row>
    <row r="14" spans="1:6" s="11" customFormat="1" x14ac:dyDescent="0.3">
      <c r="A14" s="17" t="s">
        <v>180</v>
      </c>
      <c r="B14" s="18">
        <v>21</v>
      </c>
      <c r="C14" s="18">
        <v>34</v>
      </c>
      <c r="D14" s="18">
        <v>21</v>
      </c>
      <c r="E14" s="18"/>
      <c r="F14" s="26"/>
    </row>
    <row r="15" spans="1:6" s="11" customFormat="1" x14ac:dyDescent="0.3">
      <c r="A15" s="17" t="s">
        <v>181</v>
      </c>
      <c r="B15" s="18">
        <v>216</v>
      </c>
      <c r="C15" s="18">
        <v>121</v>
      </c>
      <c r="D15" s="18">
        <v>128</v>
      </c>
      <c r="E15" s="18"/>
      <c r="F15" s="26"/>
    </row>
    <row r="16" spans="1:6" s="11" customFormat="1" x14ac:dyDescent="0.3">
      <c r="A16" s="17" t="s">
        <v>183</v>
      </c>
      <c r="B16" s="18">
        <v>23</v>
      </c>
      <c r="C16" s="18">
        <v>15</v>
      </c>
      <c r="D16" s="18">
        <v>18</v>
      </c>
      <c r="E16" s="18"/>
      <c r="F16" s="26"/>
    </row>
    <row r="17" spans="1:6" s="11" customFormat="1" x14ac:dyDescent="0.3">
      <c r="A17" s="17" t="s">
        <v>184</v>
      </c>
      <c r="B17" s="18">
        <v>0</v>
      </c>
      <c r="C17" s="18">
        <v>17</v>
      </c>
      <c r="D17" s="18">
        <v>8</v>
      </c>
      <c r="E17" s="18"/>
      <c r="F17" s="26"/>
    </row>
    <row r="18" spans="1:6" s="11" customFormat="1" x14ac:dyDescent="0.3">
      <c r="A18" s="17" t="s">
        <v>187</v>
      </c>
      <c r="B18" s="18">
        <v>0</v>
      </c>
      <c r="C18" s="18">
        <v>14</v>
      </c>
      <c r="D18" s="18">
        <v>21</v>
      </c>
      <c r="E18" s="18"/>
      <c r="F18" s="26"/>
    </row>
    <row r="19" spans="1:6" s="11" customFormat="1" x14ac:dyDescent="0.3">
      <c r="A19" s="17" t="s">
        <v>188</v>
      </c>
      <c r="B19" s="18">
        <v>0</v>
      </c>
      <c r="C19" s="18">
        <v>18</v>
      </c>
      <c r="D19" s="18">
        <v>17</v>
      </c>
      <c r="E19" s="18"/>
      <c r="F19" s="26"/>
    </row>
    <row r="20" spans="1:6" s="11" customFormat="1" x14ac:dyDescent="0.3">
      <c r="A20" s="17" t="s">
        <v>192</v>
      </c>
      <c r="B20" s="18">
        <v>0</v>
      </c>
      <c r="C20" s="18">
        <v>21</v>
      </c>
      <c r="D20" s="18">
        <v>23</v>
      </c>
      <c r="E20" s="18"/>
      <c r="F20" s="26"/>
    </row>
    <row r="21" spans="1:6" s="11" customFormat="1" x14ac:dyDescent="0.3">
      <c r="A21" s="199"/>
      <c r="B21" s="125"/>
      <c r="C21" s="125"/>
      <c r="D21" s="125"/>
      <c r="F21" s="26"/>
    </row>
    <row r="22" spans="1:6" s="11" customFormat="1" ht="13" customHeight="1" x14ac:dyDescent="0.3">
      <c r="A22" s="336" t="s">
        <v>125</v>
      </c>
      <c r="B22" s="336"/>
      <c r="C22" s="336"/>
      <c r="D22" s="336"/>
      <c r="E22" s="198"/>
      <c r="F22" s="26"/>
    </row>
    <row r="23" spans="1:6" s="11" customFormat="1" x14ac:dyDescent="0.3">
      <c r="A23" s="161" t="s">
        <v>130</v>
      </c>
      <c r="B23" s="200">
        <v>8.6999999999999993</v>
      </c>
      <c r="C23" s="200">
        <v>12.1</v>
      </c>
      <c r="D23" s="200">
        <v>28.4</v>
      </c>
      <c r="E23" s="20"/>
      <c r="F23" s="26"/>
    </row>
    <row r="24" spans="1:6" s="11" customFormat="1" x14ac:dyDescent="0.3">
      <c r="A24" s="17" t="s">
        <v>168</v>
      </c>
      <c r="B24" s="201" t="s">
        <v>228</v>
      </c>
      <c r="C24" s="201">
        <v>14.7</v>
      </c>
      <c r="D24" s="201">
        <v>79.5</v>
      </c>
      <c r="E24" s="21"/>
      <c r="F24" s="26"/>
    </row>
    <row r="25" spans="1:6" s="11" customFormat="1" x14ac:dyDescent="0.3">
      <c r="A25" s="17" t="s">
        <v>171</v>
      </c>
      <c r="B25" s="201">
        <v>32.299999999999997</v>
      </c>
      <c r="C25" s="201">
        <v>5.0999999999999996</v>
      </c>
      <c r="D25" s="201">
        <v>13.3</v>
      </c>
      <c r="E25" s="21"/>
      <c r="F25" s="26"/>
    </row>
    <row r="26" spans="1:6" s="11" customFormat="1" x14ac:dyDescent="0.3">
      <c r="A26" s="17" t="s">
        <v>176</v>
      </c>
      <c r="B26" s="201" t="s">
        <v>228</v>
      </c>
      <c r="C26" s="201">
        <v>6.9</v>
      </c>
      <c r="D26" s="201">
        <v>9.9</v>
      </c>
      <c r="E26" s="21"/>
      <c r="F26" s="26"/>
    </row>
    <row r="27" spans="1:6" s="11" customFormat="1" x14ac:dyDescent="0.3">
      <c r="A27" s="17" t="s">
        <v>179</v>
      </c>
      <c r="B27" s="201" t="s">
        <v>228</v>
      </c>
      <c r="C27" s="201">
        <v>15.4</v>
      </c>
      <c r="D27" s="201">
        <v>31.4</v>
      </c>
      <c r="E27" s="21"/>
      <c r="F27" s="26"/>
    </row>
    <row r="28" spans="1:6" s="11" customFormat="1" x14ac:dyDescent="0.3">
      <c r="A28" s="17" t="s">
        <v>180</v>
      </c>
      <c r="B28" s="201">
        <v>8.3000000000000007</v>
      </c>
      <c r="C28" s="201">
        <v>10</v>
      </c>
      <c r="D28" s="201">
        <v>7.5</v>
      </c>
      <c r="E28" s="21"/>
      <c r="F28" s="26"/>
    </row>
    <row r="29" spans="1:6" s="11" customFormat="1" x14ac:dyDescent="0.3">
      <c r="A29" s="17" t="s">
        <v>181</v>
      </c>
      <c r="B29" s="201">
        <v>37.200000000000003</v>
      </c>
      <c r="C29" s="201">
        <v>24.8</v>
      </c>
      <c r="D29" s="201">
        <v>21.7</v>
      </c>
      <c r="E29" s="21"/>
      <c r="F29" s="26"/>
    </row>
    <row r="30" spans="1:6" s="11" customFormat="1" x14ac:dyDescent="0.3">
      <c r="A30" s="17" t="s">
        <v>183</v>
      </c>
      <c r="B30" s="201">
        <v>11.9</v>
      </c>
      <c r="C30" s="201">
        <v>6.4</v>
      </c>
      <c r="D30" s="201">
        <v>10.6</v>
      </c>
      <c r="E30" s="21"/>
      <c r="F30" s="26"/>
    </row>
    <row r="31" spans="1:6" s="11" customFormat="1" x14ac:dyDescent="0.3">
      <c r="A31" s="17" t="s">
        <v>184</v>
      </c>
      <c r="B31" s="201" t="s">
        <v>228</v>
      </c>
      <c r="C31" s="201">
        <v>11.7</v>
      </c>
      <c r="D31" s="201">
        <v>6.8</v>
      </c>
      <c r="E31" s="21"/>
      <c r="F31" s="26"/>
    </row>
    <row r="32" spans="1:6" s="11" customFormat="1" x14ac:dyDescent="0.3">
      <c r="A32" s="17" t="s">
        <v>187</v>
      </c>
      <c r="B32" s="201" t="s">
        <v>228</v>
      </c>
      <c r="C32" s="201">
        <v>3.3</v>
      </c>
      <c r="D32" s="201">
        <v>6.6</v>
      </c>
      <c r="E32" s="21"/>
      <c r="F32" s="26"/>
    </row>
    <row r="33" spans="1:6" s="11" customFormat="1" x14ac:dyDescent="0.3">
      <c r="A33" s="17" t="s">
        <v>188</v>
      </c>
      <c r="B33" s="201" t="s">
        <v>228</v>
      </c>
      <c r="C33" s="201">
        <v>10.8</v>
      </c>
      <c r="D33" s="201">
        <v>11</v>
      </c>
      <c r="E33" s="21"/>
      <c r="F33" s="26"/>
    </row>
    <row r="34" spans="1:6" s="11" customFormat="1" ht="14.5" thickBot="1" x14ac:dyDescent="0.35">
      <c r="A34" s="17" t="s">
        <v>192</v>
      </c>
      <c r="B34" s="201" t="s">
        <v>228</v>
      </c>
      <c r="C34" s="201">
        <v>10.4</v>
      </c>
      <c r="D34" s="201">
        <v>13.3</v>
      </c>
      <c r="E34" s="21"/>
      <c r="F34" s="26"/>
    </row>
    <row r="35" spans="1:6" ht="14.25" customHeight="1" x14ac:dyDescent="0.3">
      <c r="A35" s="338" t="s">
        <v>385</v>
      </c>
      <c r="B35" s="338"/>
      <c r="C35" s="338"/>
      <c r="D35" s="338"/>
    </row>
    <row r="36" spans="1:6" x14ac:dyDescent="0.3">
      <c r="A36" s="339"/>
      <c r="B36" s="339"/>
      <c r="C36" s="339"/>
      <c r="D36" s="339"/>
    </row>
    <row r="37" spans="1:6" x14ac:dyDescent="0.3">
      <c r="A37" s="57"/>
      <c r="B37" s="57"/>
      <c r="C37" s="57"/>
    </row>
    <row r="38" spans="1:6" x14ac:dyDescent="0.3">
      <c r="A38" s="57"/>
      <c r="B38" s="57"/>
      <c r="C38" s="57"/>
    </row>
    <row r="39" spans="1:6" x14ac:dyDescent="0.3">
      <c r="A39" s="57"/>
      <c r="B39" s="57"/>
      <c r="C39" s="57"/>
    </row>
    <row r="40" spans="1:6" x14ac:dyDescent="0.3">
      <c r="A40" s="57"/>
      <c r="B40" s="57"/>
      <c r="C40" s="57"/>
    </row>
    <row r="41" spans="1:6" x14ac:dyDescent="0.3">
      <c r="A41" s="57"/>
      <c r="B41" s="57"/>
      <c r="C41" s="57"/>
    </row>
  </sheetData>
  <mergeCells count="8">
    <mergeCell ref="A35:D36"/>
    <mergeCell ref="A8:D8"/>
    <mergeCell ref="A22:D22"/>
    <mergeCell ref="A1:D1"/>
    <mergeCell ref="A2:D2"/>
    <mergeCell ref="A3:D3"/>
    <mergeCell ref="A4:D4"/>
    <mergeCell ref="A5:D5"/>
  </mergeCells>
  <hyperlinks>
    <hyperlink ref="F2" location="Contenido!A1" display="Contenido" xr:uid="{11D32C06-2BFC-496A-9829-B395BBF7AC5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ECAD-CDE8-4F72-AF80-9736C4D53F98}">
  <sheetPr>
    <tabColor rgb="FF182951"/>
    <pageSetUpPr fitToPage="1"/>
  </sheetPr>
  <dimension ref="A1:L49"/>
  <sheetViews>
    <sheetView showGridLines="0" zoomScale="90" zoomScaleNormal="90" zoomScaleSheetLayoutView="90" workbookViewId="0">
      <selection activeCell="B3" sqref="B3:J77"/>
    </sheetView>
  </sheetViews>
  <sheetFormatPr baseColWidth="10" defaultColWidth="11.453125" defaultRowHeight="14" x14ac:dyDescent="0.3"/>
  <cols>
    <col min="1" max="1" width="5.7265625" style="72" customWidth="1"/>
    <col min="2" max="10" width="11.453125" style="72"/>
    <col min="11" max="11" width="5.7265625" style="72" customWidth="1"/>
    <col min="12" max="12" width="13.453125" style="26" customWidth="1"/>
    <col min="13" max="16384" width="11.453125" style="72"/>
  </cols>
  <sheetData>
    <row r="1" spans="1:12" x14ac:dyDescent="0.3">
      <c r="L1" s="29"/>
    </row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  <c r="L3" s="29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229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ED248EC1-445E-48C4-9F53-0F4C76264410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AD39"/>
  <sheetViews>
    <sheetView showGridLines="0" topLeftCell="C1" zoomScale="90" zoomScaleNormal="90" zoomScaleSheetLayoutView="90" workbookViewId="0">
      <selection activeCell="AD1" sqref="AD1"/>
    </sheetView>
  </sheetViews>
  <sheetFormatPr baseColWidth="10" defaultColWidth="1.54296875" defaultRowHeight="14" x14ac:dyDescent="0.35"/>
  <cols>
    <col min="1" max="1" width="16.81640625" style="3" customWidth="1"/>
    <col min="2" max="4" width="7.54296875" style="3" customWidth="1"/>
    <col min="5" max="5" width="1.54296875" style="3" customWidth="1"/>
    <col min="6" max="8" width="7.54296875" style="3" customWidth="1"/>
    <col min="9" max="9" width="1.54296875" style="3" customWidth="1"/>
    <col min="10" max="12" width="7.54296875" style="3" customWidth="1"/>
    <col min="13" max="13" width="1.54296875" style="3" customWidth="1"/>
    <col min="14" max="16" width="7.54296875" style="3" customWidth="1"/>
    <col min="17" max="17" width="1.54296875" style="3" customWidth="1"/>
    <col min="18" max="20" width="7.54296875" style="3" customWidth="1"/>
    <col min="21" max="21" width="1.54296875" style="3" customWidth="1"/>
    <col min="22" max="24" width="7.54296875" style="3" customWidth="1"/>
    <col min="25" max="25" width="1.54296875" style="3" customWidth="1"/>
    <col min="26" max="28" width="7.54296875" style="3" customWidth="1"/>
    <col min="29" max="29" width="5.7265625" style="3" customWidth="1"/>
    <col min="30" max="30" width="13.453125" style="26" customWidth="1"/>
    <col min="31" max="95" width="11.453125" style="3" customWidth="1"/>
    <col min="96" max="96" width="22.54296875" style="3" customWidth="1"/>
    <col min="97" max="97" width="7.453125" style="3" customWidth="1"/>
    <col min="98" max="98" width="6.81640625" style="3" customWidth="1"/>
    <col min="99" max="99" width="6" style="3" bestFit="1" customWidth="1"/>
    <col min="100" max="100" width="1.54296875" style="3" customWidth="1"/>
    <col min="101" max="101" width="6" style="3" bestFit="1" customWidth="1"/>
    <col min="102" max="103" width="5.453125" style="3" customWidth="1"/>
    <col min="104" max="104" width="1.54296875" style="3" customWidth="1"/>
    <col min="105" max="107" width="5.1796875" style="3" customWidth="1"/>
    <col min="108" max="108" width="1.54296875" style="3" customWidth="1"/>
    <col min="109" max="111" width="4.54296875" style="3" customWidth="1"/>
    <col min="112" max="112" width="1.54296875" style="3" customWidth="1"/>
    <col min="113" max="115" width="4.54296875" style="3" customWidth="1"/>
    <col min="116" max="116" width="1.54296875" style="3" customWidth="1"/>
    <col min="117" max="119" width="4.54296875" style="3" customWidth="1"/>
    <col min="120" max="120" width="1.54296875" style="3" customWidth="1"/>
    <col min="121" max="121" width="4.81640625" style="3" bestFit="1" customWidth="1"/>
    <col min="122" max="122" width="4" style="3" customWidth="1"/>
    <col min="123" max="123" width="5" style="3" customWidth="1"/>
    <col min="124" max="124" width="11.453125" style="3" customWidth="1"/>
    <col min="125" max="125" width="12.453125" style="3" customWidth="1"/>
    <col min="126" max="126" width="10.81640625" style="3" customWidth="1"/>
    <col min="127" max="128" width="6.1796875" style="3" customWidth="1"/>
    <col min="129" max="129" width="1.54296875" style="3" customWidth="1"/>
    <col min="130" max="130" width="6" style="3" customWidth="1"/>
    <col min="131" max="132" width="5.453125" style="3" customWidth="1"/>
    <col min="133" max="133" width="1.54296875" style="3" customWidth="1"/>
    <col min="134" max="136" width="5.453125" style="3" customWidth="1"/>
    <col min="137" max="137" width="1.54296875" style="3" customWidth="1"/>
    <col min="138" max="140" width="5.453125" style="3" customWidth="1"/>
    <col min="141" max="141" width="1.54296875" style="3" customWidth="1"/>
    <col min="142" max="144" width="5.453125" style="3" customWidth="1"/>
    <col min="145" max="145" width="1.54296875" style="3" customWidth="1"/>
    <col min="146" max="148" width="5.453125" style="3" customWidth="1"/>
    <col min="149" max="16384" width="1.54296875" style="3"/>
  </cols>
  <sheetData>
    <row r="1" spans="1:30" ht="15.75" customHeight="1" x14ac:dyDescent="0.35">
      <c r="A1" s="343" t="s">
        <v>230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7"/>
      <c r="AD1" s="29"/>
    </row>
    <row r="2" spans="1:30" ht="15.75" customHeight="1" x14ac:dyDescent="0.35">
      <c r="A2" s="343" t="s">
        <v>127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7"/>
      <c r="AD2" s="272" t="s">
        <v>375</v>
      </c>
    </row>
    <row r="3" spans="1:30" ht="15.75" customHeight="1" x14ac:dyDescent="0.35">
      <c r="A3" s="343" t="s">
        <v>231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7"/>
      <c r="AD3" s="29"/>
    </row>
    <row r="4" spans="1:30" ht="15.75" customHeight="1" x14ac:dyDescent="0.35">
      <c r="A4" s="343" t="s">
        <v>377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7"/>
    </row>
    <row r="5" spans="1:30" s="8" customFormat="1" ht="21" customHeight="1" x14ac:dyDescent="0.35">
      <c r="A5" s="340" t="s">
        <v>232</v>
      </c>
      <c r="B5" s="342" t="s">
        <v>130</v>
      </c>
      <c r="C5" s="342"/>
      <c r="D5" s="342"/>
      <c r="E5" s="40"/>
      <c r="F5" s="342" t="s">
        <v>244</v>
      </c>
      <c r="G5" s="342"/>
      <c r="H5" s="342"/>
      <c r="I5" s="40"/>
      <c r="J5" s="342" t="s">
        <v>245</v>
      </c>
      <c r="K5" s="342"/>
      <c r="L5" s="342"/>
      <c r="M5" s="40"/>
      <c r="N5" s="342" t="s">
        <v>246</v>
      </c>
      <c r="O5" s="342"/>
      <c r="P5" s="342"/>
      <c r="Q5" s="40"/>
      <c r="R5" s="342" t="s">
        <v>247</v>
      </c>
      <c r="S5" s="342"/>
      <c r="T5" s="342"/>
      <c r="U5" s="40"/>
      <c r="V5" s="342" t="s">
        <v>248</v>
      </c>
      <c r="W5" s="342"/>
      <c r="X5" s="342"/>
      <c r="Y5" s="40"/>
      <c r="Z5" s="342" t="s">
        <v>249</v>
      </c>
      <c r="AA5" s="342"/>
      <c r="AB5" s="342"/>
      <c r="AC5" s="6"/>
      <c r="AD5" s="26"/>
    </row>
    <row r="6" spans="1:30" s="8" customFormat="1" ht="21" customHeight="1" x14ac:dyDescent="0.35">
      <c r="A6" s="341"/>
      <c r="B6" s="9" t="s">
        <v>130</v>
      </c>
      <c r="C6" s="9" t="s">
        <v>233</v>
      </c>
      <c r="D6" s="9" t="s">
        <v>234</v>
      </c>
      <c r="E6" s="40"/>
      <c r="F6" s="9" t="s">
        <v>130</v>
      </c>
      <c r="G6" s="9" t="s">
        <v>233</v>
      </c>
      <c r="H6" s="9" t="s">
        <v>234</v>
      </c>
      <c r="I6" s="40"/>
      <c r="J6" s="9" t="s">
        <v>130</v>
      </c>
      <c r="K6" s="9" t="s">
        <v>233</v>
      </c>
      <c r="L6" s="9" t="s">
        <v>234</v>
      </c>
      <c r="M6" s="40"/>
      <c r="N6" s="9" t="s">
        <v>130</v>
      </c>
      <c r="O6" s="9" t="s">
        <v>233</v>
      </c>
      <c r="P6" s="9" t="s">
        <v>234</v>
      </c>
      <c r="Q6" s="40"/>
      <c r="R6" s="9" t="s">
        <v>130</v>
      </c>
      <c r="S6" s="9" t="s">
        <v>233</v>
      </c>
      <c r="T6" s="9" t="s">
        <v>234</v>
      </c>
      <c r="U6" s="40"/>
      <c r="V6" s="9" t="s">
        <v>130</v>
      </c>
      <c r="W6" s="9" t="s">
        <v>233</v>
      </c>
      <c r="X6" s="9" t="s">
        <v>234</v>
      </c>
      <c r="Y6" s="40"/>
      <c r="Z6" s="9" t="s">
        <v>130</v>
      </c>
      <c r="AA6" s="9" t="s">
        <v>233</v>
      </c>
      <c r="AB6" s="9" t="s">
        <v>234</v>
      </c>
      <c r="AC6" s="10"/>
      <c r="AD6" s="26"/>
    </row>
    <row r="7" spans="1:30" x14ac:dyDescent="0.35">
      <c r="A7" s="96"/>
      <c r="B7" s="139"/>
      <c r="C7" s="96"/>
      <c r="D7" s="96"/>
      <c r="E7" s="139"/>
      <c r="F7" s="139"/>
      <c r="G7" s="96"/>
      <c r="H7" s="96"/>
      <c r="I7" s="139"/>
      <c r="J7" s="139"/>
      <c r="K7" s="96"/>
      <c r="L7" s="96"/>
      <c r="M7" s="139"/>
      <c r="N7" s="139"/>
      <c r="O7" s="96"/>
      <c r="P7" s="96"/>
      <c r="Q7" s="139"/>
      <c r="R7" s="139"/>
      <c r="S7" s="96"/>
      <c r="T7" s="96"/>
      <c r="U7" s="139"/>
      <c r="V7" s="139"/>
      <c r="W7" s="96"/>
      <c r="X7" s="96"/>
      <c r="Y7" s="139"/>
      <c r="Z7" s="139"/>
      <c r="AA7" s="96"/>
      <c r="AB7" s="96"/>
      <c r="AC7" s="96"/>
    </row>
    <row r="8" spans="1:30" s="8" customFormat="1" ht="14.25" customHeight="1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13"/>
      <c r="AD8" s="26"/>
    </row>
    <row r="9" spans="1:30" s="8" customFormat="1" ht="14.25" customHeight="1" x14ac:dyDescent="0.35">
      <c r="A9" s="64" t="s">
        <v>130</v>
      </c>
      <c r="B9" s="16">
        <v>7349</v>
      </c>
      <c r="C9" s="16">
        <v>4133</v>
      </c>
      <c r="D9" s="16">
        <v>3216</v>
      </c>
      <c r="E9" s="16"/>
      <c r="F9" s="16">
        <v>307</v>
      </c>
      <c r="G9" s="16">
        <v>172</v>
      </c>
      <c r="H9" s="16">
        <v>135</v>
      </c>
      <c r="I9" s="16"/>
      <c r="J9" s="16">
        <v>2664</v>
      </c>
      <c r="K9" s="16">
        <v>1511</v>
      </c>
      <c r="L9" s="16">
        <v>1153</v>
      </c>
      <c r="M9" s="16"/>
      <c r="N9" s="16">
        <v>2454</v>
      </c>
      <c r="O9" s="16">
        <v>1388</v>
      </c>
      <c r="P9" s="16">
        <v>1066</v>
      </c>
      <c r="Q9" s="16"/>
      <c r="R9" s="16">
        <v>1017</v>
      </c>
      <c r="S9" s="16">
        <v>567</v>
      </c>
      <c r="T9" s="16">
        <v>450</v>
      </c>
      <c r="U9" s="16"/>
      <c r="V9" s="16">
        <v>753</v>
      </c>
      <c r="W9" s="16">
        <v>405</v>
      </c>
      <c r="X9" s="16">
        <v>348</v>
      </c>
      <c r="Y9" s="16"/>
      <c r="Z9" s="16">
        <v>154</v>
      </c>
      <c r="AA9" s="16">
        <v>90</v>
      </c>
      <c r="AB9" s="16">
        <v>64</v>
      </c>
      <c r="AC9" s="16"/>
      <c r="AD9" s="26"/>
    </row>
    <row r="10" spans="1:30" s="8" customFormat="1" ht="14.25" customHeight="1" x14ac:dyDescent="0.35">
      <c r="A10" s="17" t="s">
        <v>235</v>
      </c>
      <c r="B10" s="18">
        <v>7276</v>
      </c>
      <c r="C10" s="18">
        <v>4095</v>
      </c>
      <c r="D10" s="18">
        <v>3181</v>
      </c>
      <c r="E10" s="18"/>
      <c r="F10" s="18">
        <v>289</v>
      </c>
      <c r="G10" s="18">
        <v>163</v>
      </c>
      <c r="H10" s="18">
        <v>126</v>
      </c>
      <c r="I10" s="18"/>
      <c r="J10" s="18">
        <v>2646</v>
      </c>
      <c r="K10" s="18">
        <v>1502</v>
      </c>
      <c r="L10" s="18">
        <v>1144</v>
      </c>
      <c r="M10" s="18"/>
      <c r="N10" s="18">
        <v>2440</v>
      </c>
      <c r="O10" s="18">
        <v>1379</v>
      </c>
      <c r="P10" s="18">
        <v>1061</v>
      </c>
      <c r="Q10" s="18"/>
      <c r="R10" s="18">
        <v>1005</v>
      </c>
      <c r="S10" s="18">
        <v>561</v>
      </c>
      <c r="T10" s="18">
        <v>444</v>
      </c>
      <c r="U10" s="18"/>
      <c r="V10" s="18">
        <v>748</v>
      </c>
      <c r="W10" s="18">
        <v>402</v>
      </c>
      <c r="X10" s="18">
        <v>346</v>
      </c>
      <c r="Y10" s="18"/>
      <c r="Z10" s="18">
        <v>148</v>
      </c>
      <c r="AA10" s="18">
        <v>88</v>
      </c>
      <c r="AB10" s="18">
        <v>60</v>
      </c>
      <c r="AC10" s="18"/>
      <c r="AD10" s="26"/>
    </row>
    <row r="11" spans="1:30" s="8" customFormat="1" ht="14.25" customHeight="1" x14ac:dyDescent="0.35">
      <c r="A11" s="17" t="s">
        <v>236</v>
      </c>
      <c r="B11" s="18">
        <v>70</v>
      </c>
      <c r="C11" s="18">
        <v>36</v>
      </c>
      <c r="D11" s="18">
        <v>34</v>
      </c>
      <c r="E11" s="18"/>
      <c r="F11" s="18">
        <v>18</v>
      </c>
      <c r="G11" s="18">
        <v>9</v>
      </c>
      <c r="H11" s="18">
        <v>9</v>
      </c>
      <c r="I11" s="18"/>
      <c r="J11" s="18">
        <v>17</v>
      </c>
      <c r="K11" s="18">
        <v>9</v>
      </c>
      <c r="L11" s="18">
        <v>8</v>
      </c>
      <c r="M11" s="18"/>
      <c r="N11" s="18">
        <v>14</v>
      </c>
      <c r="O11" s="18">
        <v>9</v>
      </c>
      <c r="P11" s="18">
        <v>5</v>
      </c>
      <c r="Q11" s="18"/>
      <c r="R11" s="18">
        <v>11</v>
      </c>
      <c r="S11" s="18">
        <v>5</v>
      </c>
      <c r="T11" s="18">
        <v>6</v>
      </c>
      <c r="U11" s="18"/>
      <c r="V11" s="18">
        <v>4</v>
      </c>
      <c r="W11" s="18">
        <v>2</v>
      </c>
      <c r="X11" s="18">
        <v>2</v>
      </c>
      <c r="Y11" s="18"/>
      <c r="Z11" s="18">
        <v>6</v>
      </c>
      <c r="AA11" s="18">
        <v>2</v>
      </c>
      <c r="AB11" s="18">
        <v>4</v>
      </c>
      <c r="AC11" s="18"/>
      <c r="AD11" s="26"/>
    </row>
    <row r="12" spans="1:30" s="8" customFormat="1" ht="14.25" customHeight="1" x14ac:dyDescent="0.35">
      <c r="A12" s="17" t="s">
        <v>237</v>
      </c>
      <c r="B12" s="18">
        <v>3</v>
      </c>
      <c r="C12" s="18">
        <v>2</v>
      </c>
      <c r="D12" s="18">
        <v>1</v>
      </c>
      <c r="E12" s="18"/>
      <c r="F12" s="18">
        <v>0</v>
      </c>
      <c r="G12" s="18">
        <v>0</v>
      </c>
      <c r="H12" s="18">
        <v>0</v>
      </c>
      <c r="I12" s="18"/>
      <c r="J12" s="18">
        <v>1</v>
      </c>
      <c r="K12" s="18">
        <v>0</v>
      </c>
      <c r="L12" s="18">
        <v>1</v>
      </c>
      <c r="M12" s="18"/>
      <c r="N12" s="18">
        <v>0</v>
      </c>
      <c r="O12" s="18">
        <v>0</v>
      </c>
      <c r="P12" s="18">
        <v>0</v>
      </c>
      <c r="Q12" s="18"/>
      <c r="R12" s="18">
        <v>1</v>
      </c>
      <c r="S12" s="18">
        <v>1</v>
      </c>
      <c r="T12" s="18">
        <v>0</v>
      </c>
      <c r="U12" s="18"/>
      <c r="V12" s="18">
        <v>1</v>
      </c>
      <c r="W12" s="18">
        <v>1</v>
      </c>
      <c r="X12" s="18">
        <v>0</v>
      </c>
      <c r="Y12" s="18"/>
      <c r="Z12" s="18">
        <v>0</v>
      </c>
      <c r="AA12" s="18">
        <v>0</v>
      </c>
      <c r="AB12" s="18">
        <v>0</v>
      </c>
      <c r="AC12" s="18"/>
      <c r="AD12" s="26"/>
    </row>
    <row r="13" spans="1:30" s="8" customFormat="1" ht="14.25" customHeight="1" x14ac:dyDescent="0.3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26"/>
    </row>
    <row r="14" spans="1:30" s="8" customFormat="1" ht="14.25" customHeight="1" x14ac:dyDescent="0.35">
      <c r="A14" s="123" t="s">
        <v>238</v>
      </c>
      <c r="B14" s="16">
        <v>5124</v>
      </c>
      <c r="C14" s="16">
        <v>2876</v>
      </c>
      <c r="D14" s="16">
        <v>2248</v>
      </c>
      <c r="E14" s="16"/>
      <c r="F14" s="16">
        <v>240</v>
      </c>
      <c r="G14" s="16">
        <v>140</v>
      </c>
      <c r="H14" s="16">
        <v>100</v>
      </c>
      <c r="I14" s="16"/>
      <c r="J14" s="16">
        <v>1904</v>
      </c>
      <c r="K14" s="16">
        <v>1082</v>
      </c>
      <c r="L14" s="16">
        <v>822</v>
      </c>
      <c r="M14" s="16"/>
      <c r="N14" s="16">
        <v>1666</v>
      </c>
      <c r="O14" s="16">
        <v>942</v>
      </c>
      <c r="P14" s="16">
        <v>724</v>
      </c>
      <c r="Q14" s="16"/>
      <c r="R14" s="16">
        <v>701</v>
      </c>
      <c r="S14" s="16">
        <v>387</v>
      </c>
      <c r="T14" s="16">
        <v>314</v>
      </c>
      <c r="U14" s="16"/>
      <c r="V14" s="16">
        <v>532</v>
      </c>
      <c r="W14" s="16">
        <v>285</v>
      </c>
      <c r="X14" s="16">
        <v>247</v>
      </c>
      <c r="Y14" s="16"/>
      <c r="Z14" s="16">
        <v>81</v>
      </c>
      <c r="AA14" s="16">
        <v>40</v>
      </c>
      <c r="AB14" s="16">
        <v>41</v>
      </c>
      <c r="AC14" s="16"/>
      <c r="AD14" s="26"/>
    </row>
    <row r="15" spans="1:30" s="8" customFormat="1" ht="14.25" customHeight="1" x14ac:dyDescent="0.35">
      <c r="A15" s="17" t="s">
        <v>235</v>
      </c>
      <c r="B15" s="18">
        <v>5054</v>
      </c>
      <c r="C15" s="18">
        <v>2840</v>
      </c>
      <c r="D15" s="18">
        <v>2214</v>
      </c>
      <c r="E15" s="18"/>
      <c r="F15" s="18">
        <v>223</v>
      </c>
      <c r="G15" s="18">
        <v>131</v>
      </c>
      <c r="H15" s="18">
        <v>92</v>
      </c>
      <c r="I15" s="18"/>
      <c r="J15" s="18">
        <v>1887</v>
      </c>
      <c r="K15" s="18">
        <v>1074</v>
      </c>
      <c r="L15" s="18">
        <v>813</v>
      </c>
      <c r="M15" s="18"/>
      <c r="N15" s="18">
        <v>1653</v>
      </c>
      <c r="O15" s="18">
        <v>934</v>
      </c>
      <c r="P15" s="18">
        <v>719</v>
      </c>
      <c r="Q15" s="18"/>
      <c r="R15" s="18">
        <v>689</v>
      </c>
      <c r="S15" s="18">
        <v>381</v>
      </c>
      <c r="T15" s="18">
        <v>308</v>
      </c>
      <c r="U15" s="18"/>
      <c r="V15" s="18">
        <v>527</v>
      </c>
      <c r="W15" s="18">
        <v>282</v>
      </c>
      <c r="X15" s="18">
        <v>245</v>
      </c>
      <c r="Y15" s="18"/>
      <c r="Z15" s="18">
        <v>75</v>
      </c>
      <c r="AA15" s="18">
        <v>38</v>
      </c>
      <c r="AB15" s="18">
        <v>37</v>
      </c>
      <c r="AC15" s="18"/>
      <c r="AD15" s="26"/>
    </row>
    <row r="16" spans="1:30" s="8" customFormat="1" ht="14.25" customHeight="1" x14ac:dyDescent="0.35">
      <c r="A16" s="17" t="s">
        <v>236</v>
      </c>
      <c r="B16" s="18">
        <v>67</v>
      </c>
      <c r="C16" s="18">
        <v>34</v>
      </c>
      <c r="D16" s="18">
        <v>33</v>
      </c>
      <c r="E16" s="18"/>
      <c r="F16" s="18">
        <v>17</v>
      </c>
      <c r="G16" s="18">
        <v>9</v>
      </c>
      <c r="H16" s="18">
        <v>8</v>
      </c>
      <c r="I16" s="18"/>
      <c r="J16" s="18">
        <v>16</v>
      </c>
      <c r="K16" s="18">
        <v>8</v>
      </c>
      <c r="L16" s="18">
        <v>8</v>
      </c>
      <c r="M16" s="18"/>
      <c r="N16" s="18">
        <v>13</v>
      </c>
      <c r="O16" s="18">
        <v>8</v>
      </c>
      <c r="P16" s="18">
        <v>5</v>
      </c>
      <c r="Q16" s="18"/>
      <c r="R16" s="18">
        <v>11</v>
      </c>
      <c r="S16" s="18">
        <v>5</v>
      </c>
      <c r="T16" s="18">
        <v>6</v>
      </c>
      <c r="U16" s="18"/>
      <c r="V16" s="18">
        <v>4</v>
      </c>
      <c r="W16" s="18">
        <v>2</v>
      </c>
      <c r="X16" s="18">
        <v>2</v>
      </c>
      <c r="Y16" s="18"/>
      <c r="Z16" s="18">
        <v>6</v>
      </c>
      <c r="AA16" s="18">
        <v>2</v>
      </c>
      <c r="AB16" s="18">
        <v>4</v>
      </c>
      <c r="AC16" s="18"/>
      <c r="AD16" s="26"/>
    </row>
    <row r="17" spans="1:30" s="8" customFormat="1" ht="14.25" customHeight="1" x14ac:dyDescent="0.35">
      <c r="A17" s="17" t="s">
        <v>237</v>
      </c>
      <c r="B17" s="18">
        <v>3</v>
      </c>
      <c r="C17" s="18">
        <v>2</v>
      </c>
      <c r="D17" s="18">
        <v>1</v>
      </c>
      <c r="E17" s="18"/>
      <c r="F17" s="18">
        <v>0</v>
      </c>
      <c r="G17" s="18">
        <v>0</v>
      </c>
      <c r="H17" s="18">
        <v>0</v>
      </c>
      <c r="I17" s="18"/>
      <c r="J17" s="18">
        <v>1</v>
      </c>
      <c r="K17" s="18">
        <v>0</v>
      </c>
      <c r="L17" s="18">
        <v>1</v>
      </c>
      <c r="M17" s="18"/>
      <c r="N17" s="18">
        <v>0</v>
      </c>
      <c r="O17" s="18">
        <v>0</v>
      </c>
      <c r="P17" s="18">
        <v>0</v>
      </c>
      <c r="Q17" s="18"/>
      <c r="R17" s="18">
        <v>1</v>
      </c>
      <c r="S17" s="18">
        <v>1</v>
      </c>
      <c r="T17" s="18">
        <v>0</v>
      </c>
      <c r="U17" s="18"/>
      <c r="V17" s="18">
        <v>1</v>
      </c>
      <c r="W17" s="18">
        <v>1</v>
      </c>
      <c r="X17" s="18">
        <v>0</v>
      </c>
      <c r="Y17" s="18"/>
      <c r="Z17" s="18">
        <v>0</v>
      </c>
      <c r="AA17" s="18">
        <v>0</v>
      </c>
      <c r="AB17" s="18">
        <v>0</v>
      </c>
      <c r="AC17" s="18"/>
      <c r="AD17" s="26"/>
    </row>
    <row r="18" spans="1:30" s="8" customFormat="1" ht="14.25" customHeigh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26"/>
    </row>
    <row r="19" spans="1:30" s="8" customFormat="1" ht="14.25" customHeight="1" x14ac:dyDescent="0.35">
      <c r="A19" s="135" t="s">
        <v>239</v>
      </c>
      <c r="B19" s="16">
        <v>2225</v>
      </c>
      <c r="C19" s="16">
        <v>1257</v>
      </c>
      <c r="D19" s="16">
        <v>968</v>
      </c>
      <c r="E19" s="16"/>
      <c r="F19" s="16">
        <v>67</v>
      </c>
      <c r="G19" s="16">
        <v>32</v>
      </c>
      <c r="H19" s="16">
        <v>35</v>
      </c>
      <c r="I19" s="16"/>
      <c r="J19" s="16">
        <v>760</v>
      </c>
      <c r="K19" s="16">
        <v>429</v>
      </c>
      <c r="L19" s="16">
        <v>331</v>
      </c>
      <c r="M19" s="16"/>
      <c r="N19" s="16">
        <v>788</v>
      </c>
      <c r="O19" s="16">
        <v>446</v>
      </c>
      <c r="P19" s="16">
        <v>342</v>
      </c>
      <c r="Q19" s="16"/>
      <c r="R19" s="16">
        <v>316</v>
      </c>
      <c r="S19" s="16">
        <v>180</v>
      </c>
      <c r="T19" s="16">
        <v>136</v>
      </c>
      <c r="U19" s="16"/>
      <c r="V19" s="16">
        <v>221</v>
      </c>
      <c r="W19" s="16">
        <v>120</v>
      </c>
      <c r="X19" s="16">
        <v>101</v>
      </c>
      <c r="Y19" s="16"/>
      <c r="Z19" s="16">
        <v>73</v>
      </c>
      <c r="AA19" s="16">
        <v>50</v>
      </c>
      <c r="AB19" s="16">
        <v>23</v>
      </c>
      <c r="AC19" s="16"/>
      <c r="AD19" s="26"/>
    </row>
    <row r="20" spans="1:30" s="8" customFormat="1" ht="14.25" customHeight="1" x14ac:dyDescent="0.35">
      <c r="A20" s="17" t="s">
        <v>235</v>
      </c>
      <c r="B20" s="18">
        <v>2222</v>
      </c>
      <c r="C20" s="18">
        <v>1255</v>
      </c>
      <c r="D20" s="18">
        <v>967</v>
      </c>
      <c r="E20" s="18"/>
      <c r="F20" s="18">
        <v>66</v>
      </c>
      <c r="G20" s="18">
        <v>32</v>
      </c>
      <c r="H20" s="18">
        <v>34</v>
      </c>
      <c r="I20" s="18"/>
      <c r="J20" s="18">
        <v>759</v>
      </c>
      <c r="K20" s="18">
        <v>428</v>
      </c>
      <c r="L20" s="18">
        <v>331</v>
      </c>
      <c r="M20" s="18"/>
      <c r="N20" s="18">
        <v>787</v>
      </c>
      <c r="O20" s="18">
        <v>445</v>
      </c>
      <c r="P20" s="18">
        <v>342</v>
      </c>
      <c r="Q20" s="18"/>
      <c r="R20" s="18">
        <v>316</v>
      </c>
      <c r="S20" s="18">
        <v>180</v>
      </c>
      <c r="T20" s="18">
        <v>136</v>
      </c>
      <c r="U20" s="18"/>
      <c r="V20" s="18">
        <v>221</v>
      </c>
      <c r="W20" s="18">
        <v>120</v>
      </c>
      <c r="X20" s="18">
        <v>101</v>
      </c>
      <c r="Y20" s="18"/>
      <c r="Z20" s="18">
        <v>73</v>
      </c>
      <c r="AA20" s="18">
        <v>50</v>
      </c>
      <c r="AB20" s="18">
        <v>23</v>
      </c>
      <c r="AC20" s="18"/>
      <c r="AD20" s="26"/>
    </row>
    <row r="21" spans="1:30" s="8" customFormat="1" ht="14.25" customHeight="1" x14ac:dyDescent="0.35">
      <c r="A21" s="17" t="s">
        <v>236</v>
      </c>
      <c r="B21" s="18">
        <v>3</v>
      </c>
      <c r="C21" s="18">
        <v>2</v>
      </c>
      <c r="D21" s="18">
        <v>1</v>
      </c>
      <c r="E21" s="18"/>
      <c r="F21" s="18">
        <v>1</v>
      </c>
      <c r="G21" s="18">
        <v>0</v>
      </c>
      <c r="H21" s="18">
        <v>1</v>
      </c>
      <c r="I21" s="18"/>
      <c r="J21" s="18">
        <v>1</v>
      </c>
      <c r="K21" s="18">
        <v>1</v>
      </c>
      <c r="L21" s="18">
        <v>0</v>
      </c>
      <c r="M21" s="18"/>
      <c r="N21" s="18">
        <v>1</v>
      </c>
      <c r="O21" s="18">
        <v>1</v>
      </c>
      <c r="P21" s="18">
        <v>0</v>
      </c>
      <c r="Q21" s="18"/>
      <c r="R21" s="18">
        <v>0</v>
      </c>
      <c r="S21" s="18">
        <v>0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8"/>
      <c r="AD21" s="26"/>
    </row>
    <row r="22" spans="1:30" s="8" customFormat="1" ht="14.25" customHeight="1" x14ac:dyDescent="0.35">
      <c r="A22" s="17" t="s">
        <v>237</v>
      </c>
      <c r="B22" s="192" t="s">
        <v>122</v>
      </c>
      <c r="C22" s="192" t="s">
        <v>122</v>
      </c>
      <c r="D22" s="192" t="s">
        <v>122</v>
      </c>
      <c r="E22" s="192"/>
      <c r="F22" s="192" t="s">
        <v>122</v>
      </c>
      <c r="G22" s="192" t="s">
        <v>122</v>
      </c>
      <c r="H22" s="192" t="s">
        <v>122</v>
      </c>
      <c r="I22" s="192"/>
      <c r="J22" s="192" t="s">
        <v>122</v>
      </c>
      <c r="K22" s="192" t="s">
        <v>122</v>
      </c>
      <c r="L22" s="192" t="s">
        <v>122</v>
      </c>
      <c r="M22" s="192"/>
      <c r="N22" s="192" t="s">
        <v>122</v>
      </c>
      <c r="O22" s="192" t="s">
        <v>122</v>
      </c>
      <c r="P22" s="192" t="s">
        <v>122</v>
      </c>
      <c r="Q22" s="192"/>
      <c r="R22" s="192" t="s">
        <v>122</v>
      </c>
      <c r="S22" s="192" t="s">
        <v>122</v>
      </c>
      <c r="T22" s="192" t="s">
        <v>122</v>
      </c>
      <c r="U22" s="192"/>
      <c r="V22" s="192" t="s">
        <v>122</v>
      </c>
      <c r="W22" s="192" t="s">
        <v>122</v>
      </c>
      <c r="X22" s="192" t="s">
        <v>122</v>
      </c>
      <c r="Y22" s="192"/>
      <c r="Z22" s="192" t="s">
        <v>122</v>
      </c>
      <c r="AA22" s="192" t="s">
        <v>122</v>
      </c>
      <c r="AB22" s="192" t="s">
        <v>122</v>
      </c>
      <c r="AC22" s="192"/>
      <c r="AD22" s="26"/>
    </row>
    <row r="23" spans="1:30" s="8" customFormat="1" ht="14.25" customHeight="1" x14ac:dyDescent="0.35">
      <c r="A23" s="123"/>
      <c r="B23" s="103"/>
      <c r="C23" s="103"/>
      <c r="D23" s="103"/>
      <c r="E23" s="103"/>
      <c r="I23" s="103"/>
      <c r="M23" s="103"/>
      <c r="Q23" s="103"/>
      <c r="U23" s="103"/>
      <c r="Y23" s="103"/>
      <c r="AD23" s="26"/>
    </row>
    <row r="24" spans="1:30" s="8" customFormat="1" ht="14.25" customHeight="1" x14ac:dyDescent="0.35">
      <c r="A24" s="334" t="s">
        <v>240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13"/>
      <c r="AD24" s="26"/>
    </row>
    <row r="25" spans="1:30" s="8" customFormat="1" ht="14.25" customHeight="1" x14ac:dyDescent="0.35">
      <c r="A25" s="64" t="s">
        <v>130</v>
      </c>
      <c r="B25" s="20">
        <v>1.6118561019796722</v>
      </c>
      <c r="C25" s="20">
        <v>1.7653189362810844</v>
      </c>
      <c r="D25" s="20">
        <v>1.4498764719672514</v>
      </c>
      <c r="E25" s="20"/>
      <c r="F25" s="20">
        <v>0.42354174714419729</v>
      </c>
      <c r="G25" s="20">
        <v>0.46244017852341773</v>
      </c>
      <c r="H25" s="20">
        <v>0.38254463020685747</v>
      </c>
      <c r="I25" s="20"/>
      <c r="J25" s="20">
        <v>3.5143727820798651</v>
      </c>
      <c r="K25" s="20">
        <v>3.8819237488439011</v>
      </c>
      <c r="L25" s="20">
        <v>3.1264405217061197</v>
      </c>
      <c r="M25" s="20"/>
      <c r="N25" s="20">
        <v>3.4087594282618663</v>
      </c>
      <c r="O25" s="20">
        <v>3.7468955836302777</v>
      </c>
      <c r="P25" s="20">
        <v>3.050333361948093</v>
      </c>
      <c r="Q25" s="20"/>
      <c r="R25" s="20">
        <v>1.2012189360294812</v>
      </c>
      <c r="S25" s="20">
        <v>1.2987012987012987</v>
      </c>
      <c r="T25" s="20">
        <v>1.0974271430313376</v>
      </c>
      <c r="U25" s="20"/>
      <c r="V25" s="20">
        <v>0.9602877037263754</v>
      </c>
      <c r="W25" s="20">
        <v>1.0117917457779555</v>
      </c>
      <c r="X25" s="20">
        <v>0.90658052414942947</v>
      </c>
      <c r="Y25" s="20"/>
      <c r="Z25" s="20">
        <v>0.21218551076083661</v>
      </c>
      <c r="AA25" s="20">
        <v>0.24146164784160118</v>
      </c>
      <c r="AB25" s="20">
        <v>0.18127743945616767</v>
      </c>
      <c r="AC25" s="20"/>
      <c r="AD25" s="26"/>
    </row>
    <row r="26" spans="1:30" s="8" customFormat="1" ht="14.25" customHeight="1" x14ac:dyDescent="0.35">
      <c r="A26" s="17" t="s">
        <v>235</v>
      </c>
      <c r="B26" s="21">
        <v>1.7689476268969508</v>
      </c>
      <c r="C26" s="21">
        <v>1.9363075395418115</v>
      </c>
      <c r="D26" s="21">
        <v>1.5918291773630984</v>
      </c>
      <c r="E26" s="21"/>
      <c r="F26" s="21">
        <v>0.44844440996198315</v>
      </c>
      <c r="G26" s="21">
        <v>0.49307278117248471</v>
      </c>
      <c r="H26" s="21">
        <v>0.40144008666008218</v>
      </c>
      <c r="I26" s="21"/>
      <c r="J26" s="21">
        <v>3.87857111446622</v>
      </c>
      <c r="K26" s="21">
        <v>4.2835957107004337</v>
      </c>
      <c r="L26" s="21">
        <v>3.450251832192297</v>
      </c>
      <c r="M26" s="21"/>
      <c r="N26" s="21">
        <v>3.7711353590306329</v>
      </c>
      <c r="O26" s="21">
        <v>4.1303501362805886</v>
      </c>
      <c r="P26" s="21">
        <v>3.3881526425035924</v>
      </c>
      <c r="Q26" s="21"/>
      <c r="R26" s="21">
        <v>1.3036203027512225</v>
      </c>
      <c r="S26" s="21">
        <v>1.4099374198899193</v>
      </c>
      <c r="T26" s="21">
        <v>1.1902208878404461</v>
      </c>
      <c r="U26" s="21"/>
      <c r="V26" s="21">
        <v>1.0518618517268534</v>
      </c>
      <c r="W26" s="21">
        <v>1.1055193465885653</v>
      </c>
      <c r="X26" s="21">
        <v>0.99571210682321798</v>
      </c>
      <c r="Y26" s="21"/>
      <c r="Z26" s="21">
        <v>0.22511217583086165</v>
      </c>
      <c r="AA26" s="21">
        <v>0.26017029328287611</v>
      </c>
      <c r="AB26" s="21">
        <v>0.18796403621440433</v>
      </c>
      <c r="AC26" s="21"/>
      <c r="AD26" s="26"/>
    </row>
    <row r="27" spans="1:30" s="8" customFormat="1" ht="14.25" customHeight="1" x14ac:dyDescent="0.35">
      <c r="A27" s="17" t="s">
        <v>236</v>
      </c>
      <c r="B27" s="21">
        <v>0.17576898932831136</v>
      </c>
      <c r="C27" s="21">
        <v>0.17647058823529413</v>
      </c>
      <c r="D27" s="21">
        <v>0.17503217503217502</v>
      </c>
      <c r="E27" s="21"/>
      <c r="F27" s="21">
        <v>0.24650780608052586</v>
      </c>
      <c r="G27" s="21">
        <v>0.23879013000795965</v>
      </c>
      <c r="H27" s="21">
        <v>0.25474101330314181</v>
      </c>
      <c r="I27" s="21"/>
      <c r="J27" s="21">
        <v>0.24933998239953065</v>
      </c>
      <c r="K27" s="21">
        <v>0.25655644241733183</v>
      </c>
      <c r="L27" s="21">
        <v>0.2416918429003021</v>
      </c>
      <c r="M27" s="21"/>
      <c r="N27" s="21">
        <v>0.21462517246665647</v>
      </c>
      <c r="O27" s="21">
        <v>0.27198549410698097</v>
      </c>
      <c r="P27" s="21">
        <v>0.15556938394523959</v>
      </c>
      <c r="Q27" s="21"/>
      <c r="R27" s="21">
        <v>0.16298710920136317</v>
      </c>
      <c r="S27" s="21">
        <v>0.14396775122372588</v>
      </c>
      <c r="T27" s="21">
        <v>0.18315018315018314</v>
      </c>
      <c r="U27" s="21"/>
      <c r="V27" s="21">
        <v>6.2578222778473094E-2</v>
      </c>
      <c r="W27" s="21">
        <v>6.1557402277623879E-2</v>
      </c>
      <c r="X27" s="21">
        <v>6.3633471205854275E-2</v>
      </c>
      <c r="Y27" s="21"/>
      <c r="Z27" s="21">
        <v>9.9321304419798057E-2</v>
      </c>
      <c r="AA27" s="21">
        <v>6.4683053040103494E-2</v>
      </c>
      <c r="AB27" s="21">
        <v>0.1356391997287216</v>
      </c>
      <c r="AC27" s="21"/>
      <c r="AD27" s="26"/>
    </row>
    <row r="28" spans="1:30" s="8" customFormat="1" ht="14.25" customHeight="1" x14ac:dyDescent="0.35">
      <c r="A28" s="17" t="s">
        <v>237</v>
      </c>
      <c r="B28" s="21">
        <v>6.2617407639323733E-2</v>
      </c>
      <c r="C28" s="21">
        <v>8.9405453732677692E-2</v>
      </c>
      <c r="D28" s="21">
        <v>3.9154267815191858E-2</v>
      </c>
      <c r="E28" s="21"/>
      <c r="F28" s="21">
        <v>0</v>
      </c>
      <c r="G28" s="21">
        <v>0</v>
      </c>
      <c r="H28" s="21">
        <v>0</v>
      </c>
      <c r="I28" s="21"/>
      <c r="J28" s="21">
        <v>0.13089005235602094</v>
      </c>
      <c r="K28" s="21">
        <v>0</v>
      </c>
      <c r="L28" s="21">
        <v>0.24271844660194172</v>
      </c>
      <c r="M28" s="21"/>
      <c r="N28" s="21">
        <v>0</v>
      </c>
      <c r="O28" s="21">
        <v>0</v>
      </c>
      <c r="P28" s="21">
        <v>0</v>
      </c>
      <c r="Q28" s="21"/>
      <c r="R28" s="21">
        <v>0.12165450121654502</v>
      </c>
      <c r="S28" s="21">
        <v>0.25188916876574308</v>
      </c>
      <c r="T28" s="21">
        <v>0</v>
      </c>
      <c r="U28" s="21"/>
      <c r="V28" s="21">
        <v>0.10989010989010989</v>
      </c>
      <c r="W28" s="21">
        <v>0.24038461538461539</v>
      </c>
      <c r="X28" s="21">
        <v>0</v>
      </c>
      <c r="Y28" s="21"/>
      <c r="Z28" s="21">
        <v>0</v>
      </c>
      <c r="AA28" s="21">
        <v>0</v>
      </c>
      <c r="AB28" s="21">
        <v>0</v>
      </c>
      <c r="AC28" s="21"/>
      <c r="AD28" s="26"/>
    </row>
    <row r="29" spans="1:30" s="8" customFormat="1" ht="14.25" customHeight="1" x14ac:dyDescent="0.35">
      <c r="A29" s="1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6"/>
    </row>
    <row r="30" spans="1:30" s="8" customFormat="1" ht="14.25" customHeight="1" x14ac:dyDescent="0.35">
      <c r="A30" s="135" t="s">
        <v>238</v>
      </c>
      <c r="B30" s="20">
        <v>1.6215497762615747</v>
      </c>
      <c r="C30" s="20">
        <v>1.7764271331332075</v>
      </c>
      <c r="D30" s="20">
        <v>1.4588308586854948</v>
      </c>
      <c r="E30" s="20"/>
      <c r="F30" s="20">
        <v>0.47891764611976928</v>
      </c>
      <c r="G30" s="20">
        <v>0.54478947778037201</v>
      </c>
      <c r="H30" s="20">
        <v>0.40958427196395653</v>
      </c>
      <c r="I30" s="20"/>
      <c r="J30" s="20">
        <v>3.6179147585839968</v>
      </c>
      <c r="K30" s="20">
        <v>4.0172272963540507</v>
      </c>
      <c r="L30" s="20">
        <v>3.1993149885182732</v>
      </c>
      <c r="M30" s="20"/>
      <c r="N30" s="20">
        <v>3.3519777876141807</v>
      </c>
      <c r="O30" s="20">
        <v>3.6834284820520842</v>
      </c>
      <c r="P30" s="20">
        <v>3.0006631299734745</v>
      </c>
      <c r="Q30" s="20"/>
      <c r="R30" s="20">
        <v>1.1965315945789097</v>
      </c>
      <c r="S30" s="20">
        <v>1.2873823226106915</v>
      </c>
      <c r="T30" s="20">
        <v>1.1007887817703768</v>
      </c>
      <c r="U30" s="20"/>
      <c r="V30" s="20">
        <v>0.9823110159163928</v>
      </c>
      <c r="W30" s="20">
        <v>1.0297730885966181</v>
      </c>
      <c r="X30" s="20">
        <v>0.93270900989351258</v>
      </c>
      <c r="Y30" s="20"/>
      <c r="Z30" s="20">
        <v>0.15942371280113368</v>
      </c>
      <c r="AA30" s="20">
        <v>0.1541128876902331</v>
      </c>
      <c r="AB30" s="20">
        <v>0.1649700237395888</v>
      </c>
      <c r="AC30" s="20"/>
      <c r="AD30" s="26"/>
    </row>
    <row r="31" spans="1:30" s="8" customFormat="1" ht="14.25" customHeight="1" x14ac:dyDescent="0.35">
      <c r="A31" s="17" t="s">
        <v>235</v>
      </c>
      <c r="B31" s="21">
        <v>1.8459538036729148</v>
      </c>
      <c r="C31" s="21">
        <v>2.0219999288028192</v>
      </c>
      <c r="D31" s="21">
        <v>1.660504151260378</v>
      </c>
      <c r="E31" s="21"/>
      <c r="F31" s="21">
        <v>0.52417554004184008</v>
      </c>
      <c r="G31" s="21">
        <v>0.60080719134103833</v>
      </c>
      <c r="H31" s="21">
        <v>0.44360866001253674</v>
      </c>
      <c r="I31" s="21"/>
      <c r="J31" s="21">
        <v>4.1503541107640878</v>
      </c>
      <c r="K31" s="21">
        <v>4.6118172449330128</v>
      </c>
      <c r="L31" s="21">
        <v>3.66579493191451</v>
      </c>
      <c r="M31" s="21"/>
      <c r="N31" s="21">
        <v>3.8596245446903898</v>
      </c>
      <c r="O31" s="21">
        <v>4.2250972586628066</v>
      </c>
      <c r="P31" s="21">
        <v>3.4697423028665186</v>
      </c>
      <c r="Q31" s="21"/>
      <c r="R31" s="21">
        <v>1.3400497899486541</v>
      </c>
      <c r="S31" s="21">
        <v>1.4439475479420905</v>
      </c>
      <c r="T31" s="21">
        <v>1.2305233719536557</v>
      </c>
      <c r="U31" s="21"/>
      <c r="V31" s="21">
        <v>1.1156272492484864</v>
      </c>
      <c r="W31" s="21">
        <v>1.1650966782350025</v>
      </c>
      <c r="X31" s="21">
        <v>1.0636450464530693</v>
      </c>
      <c r="Y31" s="21"/>
      <c r="Z31" s="21">
        <v>0.16931169153667291</v>
      </c>
      <c r="AA31" s="21">
        <v>0.16764459346186086</v>
      </c>
      <c r="AB31" s="21">
        <v>0.17105871474803513</v>
      </c>
      <c r="AC31" s="21"/>
      <c r="AD31" s="26"/>
    </row>
    <row r="32" spans="1:30" s="8" customFormat="1" ht="14.25" customHeight="1" x14ac:dyDescent="0.35">
      <c r="A32" s="17" t="s">
        <v>236</v>
      </c>
      <c r="B32" s="21">
        <v>0.17907256447948683</v>
      </c>
      <c r="C32" s="21">
        <v>0.17702801207955846</v>
      </c>
      <c r="D32" s="21">
        <v>0.18122906255148552</v>
      </c>
      <c r="E32" s="21"/>
      <c r="F32" s="21">
        <v>0.2487926240304405</v>
      </c>
      <c r="G32" s="21">
        <v>0.25517436915225405</v>
      </c>
      <c r="H32" s="21">
        <v>0.24198427102238357</v>
      </c>
      <c r="I32" s="21"/>
      <c r="J32" s="21">
        <v>0.25011724245740191</v>
      </c>
      <c r="K32" s="21">
        <v>0.24286581663630846</v>
      </c>
      <c r="L32" s="21">
        <v>0.25781501772478249</v>
      </c>
      <c r="M32" s="21"/>
      <c r="N32" s="21">
        <v>0.21283562540929929</v>
      </c>
      <c r="O32" s="21">
        <v>0.25641025641025639</v>
      </c>
      <c r="P32" s="21">
        <v>0.16733601070950468</v>
      </c>
      <c r="Q32" s="21"/>
      <c r="R32" s="21">
        <v>0.17328292375551355</v>
      </c>
      <c r="S32" s="21">
        <v>0.1525320317266626</v>
      </c>
      <c r="T32" s="21">
        <v>0.19543973941368079</v>
      </c>
      <c r="U32" s="21"/>
      <c r="V32" s="21">
        <v>6.6555740432612309E-2</v>
      </c>
      <c r="W32" s="21">
        <v>6.5445026178010471E-2</v>
      </c>
      <c r="X32" s="21">
        <v>6.7704807041299928E-2</v>
      </c>
      <c r="Y32" s="21"/>
      <c r="Z32" s="21">
        <v>0.10491344640671448</v>
      </c>
      <c r="AA32" s="21">
        <v>6.82360968952576E-2</v>
      </c>
      <c r="AB32" s="21">
        <v>0.14347202295552369</v>
      </c>
      <c r="AC32" s="21"/>
      <c r="AD32" s="26"/>
    </row>
    <row r="33" spans="1:30" s="8" customFormat="1" ht="14.25" customHeight="1" x14ac:dyDescent="0.35">
      <c r="A33" s="17" t="s">
        <v>237</v>
      </c>
      <c r="B33" s="21">
        <v>6.2617407639323733E-2</v>
      </c>
      <c r="C33" s="21">
        <v>8.9405453732677692E-2</v>
      </c>
      <c r="D33" s="21">
        <v>3.9154267815191858E-2</v>
      </c>
      <c r="E33" s="21"/>
      <c r="F33" s="21">
        <v>0</v>
      </c>
      <c r="G33" s="21">
        <v>0</v>
      </c>
      <c r="H33" s="21">
        <v>0</v>
      </c>
      <c r="I33" s="21"/>
      <c r="J33" s="21">
        <v>0.13089005235602094</v>
      </c>
      <c r="K33" s="21">
        <v>0</v>
      </c>
      <c r="L33" s="21">
        <v>0.24271844660194172</v>
      </c>
      <c r="M33" s="21"/>
      <c r="N33" s="21">
        <v>0</v>
      </c>
      <c r="O33" s="21">
        <v>0</v>
      </c>
      <c r="P33" s="21">
        <v>0</v>
      </c>
      <c r="Q33" s="21"/>
      <c r="R33" s="21">
        <v>0.12165450121654502</v>
      </c>
      <c r="S33" s="21">
        <v>0.25188916876574308</v>
      </c>
      <c r="T33" s="21">
        <v>0</v>
      </c>
      <c r="U33" s="21"/>
      <c r="V33" s="21">
        <v>0.10989010989010989</v>
      </c>
      <c r="W33" s="21">
        <v>0.24038461538461539</v>
      </c>
      <c r="X33" s="21">
        <v>0</v>
      </c>
      <c r="Y33" s="21"/>
      <c r="Z33" s="21">
        <v>0</v>
      </c>
      <c r="AA33" s="21">
        <v>0</v>
      </c>
      <c r="AB33" s="21">
        <v>0</v>
      </c>
      <c r="AC33" s="21"/>
      <c r="AD33" s="26"/>
    </row>
    <row r="34" spans="1:30" s="8" customFormat="1" ht="14.25" customHeight="1" x14ac:dyDescent="0.35">
      <c r="A34" s="17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6"/>
    </row>
    <row r="35" spans="1:30" s="8" customFormat="1" ht="14.25" customHeight="1" x14ac:dyDescent="0.35">
      <c r="A35" s="135" t="s">
        <v>239</v>
      </c>
      <c r="B35" s="20">
        <v>1.5899671287694725</v>
      </c>
      <c r="C35" s="20">
        <v>1.7404186973859106</v>
      </c>
      <c r="D35" s="20">
        <v>1.4294996751137101</v>
      </c>
      <c r="E35" s="20"/>
      <c r="F35" s="20">
        <v>0.2994948817665728</v>
      </c>
      <c r="G35" s="20">
        <v>0.27835768963117608</v>
      </c>
      <c r="H35" s="20">
        <v>0.32183908045977011</v>
      </c>
      <c r="I35" s="20"/>
      <c r="J35" s="20">
        <v>3.2792544011045908</v>
      </c>
      <c r="K35" s="20">
        <v>3.5779816513761471</v>
      </c>
      <c r="L35" s="20">
        <v>2.9590559628106563</v>
      </c>
      <c r="M35" s="20"/>
      <c r="N35" s="20">
        <v>3.535376194535421</v>
      </c>
      <c r="O35" s="20">
        <v>3.8884045335658235</v>
      </c>
      <c r="P35" s="20">
        <v>3.1611054626120709</v>
      </c>
      <c r="Q35" s="20"/>
      <c r="R35" s="20">
        <v>1.2117493672827671</v>
      </c>
      <c r="S35" s="20">
        <v>1.3237240770701575</v>
      </c>
      <c r="T35" s="20">
        <v>1.0897435897435896</v>
      </c>
      <c r="U35" s="20"/>
      <c r="V35" s="20">
        <v>0.91111477572559363</v>
      </c>
      <c r="W35" s="20">
        <v>0.97150259067357514</v>
      </c>
      <c r="X35" s="20">
        <v>0.84845430107526876</v>
      </c>
      <c r="Y35" s="20"/>
      <c r="Z35" s="20">
        <v>0.33532384014699124</v>
      </c>
      <c r="AA35" s="20">
        <v>0.44177416504682809</v>
      </c>
      <c r="AB35" s="20">
        <v>0.22005357826253347</v>
      </c>
      <c r="AC35" s="20"/>
      <c r="AD35" s="26"/>
    </row>
    <row r="36" spans="1:30" s="8" customFormat="1" ht="14.25" customHeight="1" x14ac:dyDescent="0.35">
      <c r="A36" s="17" t="s">
        <v>235</v>
      </c>
      <c r="B36" s="21">
        <v>1.6156474950919799</v>
      </c>
      <c r="C36" s="21">
        <v>1.7668590736308603</v>
      </c>
      <c r="D36" s="21">
        <v>1.4541353383458646</v>
      </c>
      <c r="E36" s="21"/>
      <c r="F36" s="21">
        <v>0.30134234316500774</v>
      </c>
      <c r="G36" s="21">
        <v>0.28434334458859073</v>
      </c>
      <c r="H36" s="21">
        <v>0.31930879038317056</v>
      </c>
      <c r="I36" s="21"/>
      <c r="J36" s="21">
        <v>3.3355306526038233</v>
      </c>
      <c r="K36" s="21">
        <v>3.6345108695652177</v>
      </c>
      <c r="L36" s="21">
        <v>3.014846525184443</v>
      </c>
      <c r="M36" s="21"/>
      <c r="N36" s="21">
        <v>3.5978787601718936</v>
      </c>
      <c r="O36" s="21">
        <v>3.9446857548089707</v>
      </c>
      <c r="P36" s="21">
        <v>3.228547153780799</v>
      </c>
      <c r="Q36" s="21"/>
      <c r="R36" s="21">
        <v>1.2306733652685282</v>
      </c>
      <c r="S36" s="21">
        <v>1.3429829142729239</v>
      </c>
      <c r="T36" s="21">
        <v>1.10803324099723</v>
      </c>
      <c r="U36" s="21"/>
      <c r="V36" s="21">
        <v>0.92569322275278554</v>
      </c>
      <c r="W36" s="21">
        <v>0.98692326671601283</v>
      </c>
      <c r="X36" s="21">
        <v>0.86214255228339742</v>
      </c>
      <c r="Y36" s="21"/>
      <c r="Z36" s="21">
        <v>0.34035807534502055</v>
      </c>
      <c r="AA36" s="21">
        <v>0.44814914403513489</v>
      </c>
      <c r="AB36" s="21">
        <v>0.22349625886697116</v>
      </c>
      <c r="AC36" s="21"/>
      <c r="AD36" s="26"/>
    </row>
    <row r="37" spans="1:30" s="8" customFormat="1" ht="14.25" customHeight="1" x14ac:dyDescent="0.35">
      <c r="A37" s="17" t="s">
        <v>236</v>
      </c>
      <c r="B37" s="21">
        <v>0.12448132780082986</v>
      </c>
      <c r="C37" s="21">
        <v>0.16750418760469013</v>
      </c>
      <c r="D37" s="21">
        <v>8.223684210526315E-2</v>
      </c>
      <c r="E37" s="21"/>
      <c r="F37" s="21">
        <v>0.21321961620469082</v>
      </c>
      <c r="G37" s="21">
        <v>0</v>
      </c>
      <c r="H37" s="21">
        <v>0.44052863436123352</v>
      </c>
      <c r="I37" s="21"/>
      <c r="J37" s="21">
        <v>0.23752969121140144</v>
      </c>
      <c r="K37" s="21">
        <v>0.46728971962616817</v>
      </c>
      <c r="L37" s="21">
        <v>0</v>
      </c>
      <c r="M37" s="21"/>
      <c r="N37" s="21">
        <v>0.24096385542168677</v>
      </c>
      <c r="O37" s="21">
        <v>0.52910052910052907</v>
      </c>
      <c r="P37" s="21">
        <v>0</v>
      </c>
      <c r="Q37" s="21"/>
      <c r="R37" s="21">
        <v>0</v>
      </c>
      <c r="S37" s="21">
        <v>0</v>
      </c>
      <c r="T37" s="21">
        <v>0</v>
      </c>
      <c r="U37" s="21"/>
      <c r="V37" s="21">
        <v>0</v>
      </c>
      <c r="W37" s="21">
        <v>0</v>
      </c>
      <c r="X37" s="21">
        <v>0</v>
      </c>
      <c r="Y37" s="21"/>
      <c r="Z37" s="21">
        <v>0</v>
      </c>
      <c r="AA37" s="21">
        <v>0</v>
      </c>
      <c r="AB37" s="21">
        <v>0</v>
      </c>
      <c r="AC37" s="21"/>
      <c r="AD37" s="26"/>
    </row>
    <row r="38" spans="1:30" s="8" customFormat="1" ht="14.25" customHeight="1" thickBot="1" x14ac:dyDescent="0.4">
      <c r="A38" s="17" t="s">
        <v>237</v>
      </c>
      <c r="B38" s="193" t="s">
        <v>122</v>
      </c>
      <c r="C38" s="193" t="s">
        <v>122</v>
      </c>
      <c r="D38" s="193" t="s">
        <v>122</v>
      </c>
      <c r="E38" s="193"/>
      <c r="F38" s="193" t="s">
        <v>122</v>
      </c>
      <c r="G38" s="193" t="s">
        <v>122</v>
      </c>
      <c r="H38" s="193" t="s">
        <v>122</v>
      </c>
      <c r="I38" s="193"/>
      <c r="J38" s="193" t="s">
        <v>122</v>
      </c>
      <c r="K38" s="193" t="s">
        <v>122</v>
      </c>
      <c r="L38" s="193" t="s">
        <v>122</v>
      </c>
      <c r="M38" s="193"/>
      <c r="N38" s="193" t="s">
        <v>122</v>
      </c>
      <c r="O38" s="193" t="s">
        <v>122</v>
      </c>
      <c r="P38" s="193" t="s">
        <v>122</v>
      </c>
      <c r="Q38" s="193"/>
      <c r="R38" s="193" t="s">
        <v>122</v>
      </c>
      <c r="S38" s="193" t="s">
        <v>122</v>
      </c>
      <c r="T38" s="193" t="s">
        <v>122</v>
      </c>
      <c r="U38" s="193"/>
      <c r="V38" s="193" t="s">
        <v>122</v>
      </c>
      <c r="W38" s="193" t="s">
        <v>122</v>
      </c>
      <c r="X38" s="193" t="s">
        <v>122</v>
      </c>
      <c r="Y38" s="193"/>
      <c r="Z38" s="193" t="s">
        <v>122</v>
      </c>
      <c r="AA38" s="193" t="s">
        <v>122</v>
      </c>
      <c r="AB38" s="193" t="s">
        <v>122</v>
      </c>
      <c r="AC38" s="162"/>
      <c r="AD38" s="26"/>
    </row>
    <row r="39" spans="1:30" s="8" customFormat="1" ht="14.25" customHeight="1" x14ac:dyDescent="0.3">
      <c r="A39" s="91" t="s">
        <v>397</v>
      </c>
      <c r="B39" s="91"/>
      <c r="C39" s="91"/>
      <c r="D39" s="91"/>
      <c r="E39" s="91"/>
      <c r="F39" s="91"/>
      <c r="G39" s="91"/>
      <c r="H39" s="91"/>
      <c r="I39" s="91"/>
      <c r="J39" s="189"/>
      <c r="K39" s="189"/>
      <c r="L39" s="189"/>
      <c r="M39" s="91"/>
      <c r="N39" s="189"/>
      <c r="O39" s="11"/>
      <c r="Q39" s="91"/>
      <c r="U39" s="91"/>
      <c r="Y39" s="91"/>
      <c r="AD39" s="26"/>
    </row>
  </sheetData>
  <mergeCells count="14">
    <mergeCell ref="A1:AB1"/>
    <mergeCell ref="A2:AB2"/>
    <mergeCell ref="A3:AB3"/>
    <mergeCell ref="A4:AB4"/>
    <mergeCell ref="A8:AB8"/>
    <mergeCell ref="A24:AB24"/>
    <mergeCell ref="A5:A6"/>
    <mergeCell ref="Z5:AB5"/>
    <mergeCell ref="V5:X5"/>
    <mergeCell ref="R5:T5"/>
    <mergeCell ref="N5:P5"/>
    <mergeCell ref="J5:L5"/>
    <mergeCell ref="F5:H5"/>
    <mergeCell ref="B5:D5"/>
  </mergeCells>
  <hyperlinks>
    <hyperlink ref="AD2" location="Contenido!A1" display="Contenido" xr:uid="{85AD0059-0994-40A5-9256-D8BA83B79715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  <pageSetUpPr fitToPage="1"/>
  </sheetPr>
  <dimension ref="A1:AD49"/>
  <sheetViews>
    <sheetView showGridLines="0" topLeftCell="C1" zoomScale="90" zoomScaleNormal="90" zoomScaleSheetLayoutView="100" workbookViewId="0">
      <selection activeCell="AD1" sqref="AD1"/>
    </sheetView>
  </sheetViews>
  <sheetFormatPr baseColWidth="10" defaultColWidth="11.453125" defaultRowHeight="14" x14ac:dyDescent="0.35"/>
  <cols>
    <col min="1" max="1" width="12.7265625" style="25" customWidth="1"/>
    <col min="2" max="4" width="7.54296875" style="3" customWidth="1"/>
    <col min="5" max="5" width="1.54296875" style="3" customWidth="1"/>
    <col min="6" max="8" width="7.54296875" style="3" customWidth="1"/>
    <col min="9" max="9" width="1.54296875" style="3" customWidth="1"/>
    <col min="10" max="12" width="7.54296875" style="3" customWidth="1"/>
    <col min="13" max="13" width="1.54296875" style="3" customWidth="1"/>
    <col min="14" max="16" width="7.54296875" style="3" customWidth="1"/>
    <col min="17" max="17" width="1.54296875" style="3" customWidth="1"/>
    <col min="18" max="20" width="7.54296875" style="3" customWidth="1"/>
    <col min="21" max="21" width="1.54296875" style="3" customWidth="1"/>
    <col min="22" max="24" width="7.54296875" style="3" customWidth="1"/>
    <col min="25" max="25" width="1.54296875" style="3" customWidth="1"/>
    <col min="26" max="28" width="7.54296875" style="3" customWidth="1"/>
    <col min="29" max="29" width="5.7265625" style="3" customWidth="1"/>
    <col min="30" max="30" width="13.453125" style="26" customWidth="1"/>
    <col min="31" max="106" width="11.453125" style="3"/>
    <col min="107" max="107" width="7.81640625" style="3" bestFit="1" customWidth="1"/>
    <col min="108" max="109" width="5.54296875" style="3" bestFit="1" customWidth="1"/>
    <col min="110" max="110" width="5.1796875" style="3" customWidth="1"/>
    <col min="111" max="111" width="2.1796875" style="3" customWidth="1"/>
    <col min="112" max="114" width="5.1796875" style="3" customWidth="1"/>
    <col min="115" max="115" width="1.1796875" style="3" customWidth="1"/>
    <col min="116" max="118" width="5.1796875" style="3" customWidth="1"/>
    <col min="119" max="119" width="1.54296875" style="3" customWidth="1"/>
    <col min="120" max="122" width="5.1796875" style="3" customWidth="1"/>
    <col min="123" max="123" width="1.453125" style="3" customWidth="1"/>
    <col min="124" max="126" width="5.1796875" style="3" customWidth="1"/>
    <col min="127" max="127" width="2" style="3" customWidth="1"/>
    <col min="128" max="130" width="5.1796875" style="3" customWidth="1"/>
    <col min="131" max="131" width="1.81640625" style="3" customWidth="1"/>
    <col min="132" max="134" width="5.1796875" style="3" customWidth="1"/>
    <col min="135" max="16384" width="11.453125" style="3"/>
  </cols>
  <sheetData>
    <row r="1" spans="1:30" ht="15.75" customHeight="1" x14ac:dyDescent="0.35">
      <c r="A1" s="345" t="s">
        <v>241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1"/>
      <c r="AD1" s="29"/>
    </row>
    <row r="2" spans="1:30" ht="15.75" customHeight="1" x14ac:dyDescent="0.35">
      <c r="A2" s="345" t="s">
        <v>127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1"/>
      <c r="AD3" s="29"/>
    </row>
    <row r="4" spans="1:30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1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1"/>
    </row>
    <row r="6" spans="1:30" s="8" customFormat="1" ht="21" customHeight="1" x14ac:dyDescent="0.35">
      <c r="A6" s="340" t="s">
        <v>243</v>
      </c>
      <c r="B6" s="342" t="s">
        <v>130</v>
      </c>
      <c r="C6" s="342"/>
      <c r="D6" s="342"/>
      <c r="E6" s="344"/>
      <c r="F6" s="342" t="s">
        <v>244</v>
      </c>
      <c r="G6" s="342"/>
      <c r="H6" s="342"/>
      <c r="I6" s="344"/>
      <c r="J6" s="342" t="s">
        <v>245</v>
      </c>
      <c r="K6" s="342"/>
      <c r="L6" s="342"/>
      <c r="M6" s="344"/>
      <c r="N6" s="342" t="s">
        <v>246</v>
      </c>
      <c r="O6" s="342"/>
      <c r="P6" s="342"/>
      <c r="Q6" s="344"/>
      <c r="R6" s="342" t="s">
        <v>247</v>
      </c>
      <c r="S6" s="342"/>
      <c r="T6" s="342"/>
      <c r="U6" s="344"/>
      <c r="V6" s="342" t="s">
        <v>248</v>
      </c>
      <c r="W6" s="342"/>
      <c r="X6" s="342"/>
      <c r="Y6" s="344"/>
      <c r="Z6" s="342" t="s">
        <v>249</v>
      </c>
      <c r="AA6" s="342"/>
      <c r="AB6" s="342"/>
      <c r="AC6" s="6"/>
      <c r="AD6" s="26"/>
    </row>
    <row r="7" spans="1:30" s="8" customFormat="1" ht="21" customHeight="1" x14ac:dyDescent="0.35">
      <c r="A7" s="346"/>
      <c r="B7" s="9" t="s">
        <v>130</v>
      </c>
      <c r="C7" s="9" t="s">
        <v>233</v>
      </c>
      <c r="D7" s="9" t="s">
        <v>234</v>
      </c>
      <c r="E7" s="344"/>
      <c r="F7" s="9" t="s">
        <v>130</v>
      </c>
      <c r="G7" s="9" t="s">
        <v>233</v>
      </c>
      <c r="H7" s="9" t="s">
        <v>234</v>
      </c>
      <c r="I7" s="344"/>
      <c r="J7" s="9" t="s">
        <v>130</v>
      </c>
      <c r="K7" s="9" t="s">
        <v>233</v>
      </c>
      <c r="L7" s="9" t="s">
        <v>234</v>
      </c>
      <c r="M7" s="344"/>
      <c r="N7" s="9" t="s">
        <v>130</v>
      </c>
      <c r="O7" s="9" t="s">
        <v>233</v>
      </c>
      <c r="P7" s="9" t="s">
        <v>234</v>
      </c>
      <c r="Q7" s="344"/>
      <c r="R7" s="9" t="s">
        <v>130</v>
      </c>
      <c r="S7" s="9" t="s">
        <v>233</v>
      </c>
      <c r="T7" s="9" t="s">
        <v>234</v>
      </c>
      <c r="U7" s="344"/>
      <c r="V7" s="9" t="s">
        <v>130</v>
      </c>
      <c r="W7" s="9" t="s">
        <v>233</v>
      </c>
      <c r="X7" s="9" t="s">
        <v>234</v>
      </c>
      <c r="Y7" s="344"/>
      <c r="Z7" s="9" t="s">
        <v>130</v>
      </c>
      <c r="AA7" s="9" t="s">
        <v>233</v>
      </c>
      <c r="AB7" s="9" t="s">
        <v>234</v>
      </c>
      <c r="AC7" s="10"/>
      <c r="AD7" s="26"/>
    </row>
    <row r="8" spans="1:30" x14ac:dyDescent="0.35">
      <c r="A8" s="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0" s="8" customFormat="1" ht="14.25" customHeight="1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13"/>
      <c r="AD9" s="26"/>
    </row>
    <row r="10" spans="1:30" s="8" customFormat="1" ht="14.25" customHeight="1" x14ac:dyDescent="0.3">
      <c r="A10" s="15" t="s">
        <v>130</v>
      </c>
      <c r="B10" s="16">
        <v>7349</v>
      </c>
      <c r="C10" s="16">
        <v>4133</v>
      </c>
      <c r="D10" s="16">
        <v>3216</v>
      </c>
      <c r="E10" s="16"/>
      <c r="F10" s="16">
        <v>307</v>
      </c>
      <c r="G10" s="16">
        <v>172</v>
      </c>
      <c r="H10" s="16">
        <v>135</v>
      </c>
      <c r="I10" s="16"/>
      <c r="J10" s="16">
        <v>2664</v>
      </c>
      <c r="K10" s="16">
        <v>1511</v>
      </c>
      <c r="L10" s="16">
        <v>1153</v>
      </c>
      <c r="M10" s="16"/>
      <c r="N10" s="16">
        <v>2454</v>
      </c>
      <c r="O10" s="16">
        <v>1388</v>
      </c>
      <c r="P10" s="16">
        <v>1066</v>
      </c>
      <c r="Q10" s="16"/>
      <c r="R10" s="16">
        <v>1017</v>
      </c>
      <c r="S10" s="16">
        <v>567</v>
      </c>
      <c r="T10" s="16">
        <v>450</v>
      </c>
      <c r="U10" s="16"/>
      <c r="V10" s="16">
        <v>753</v>
      </c>
      <c r="W10" s="16">
        <v>405</v>
      </c>
      <c r="X10" s="16">
        <v>348</v>
      </c>
      <c r="Y10" s="16"/>
      <c r="Z10" s="16">
        <v>154</v>
      </c>
      <c r="AA10" s="16">
        <v>90</v>
      </c>
      <c r="AB10" s="16">
        <v>64</v>
      </c>
      <c r="AC10" s="16"/>
      <c r="AD10" s="26"/>
    </row>
    <row r="11" spans="1:30" s="8" customFormat="1" ht="14.25" customHeight="1" x14ac:dyDescent="0.3">
      <c r="A11" s="17">
        <v>6</v>
      </c>
      <c r="B11" s="18">
        <v>34</v>
      </c>
      <c r="C11" s="18">
        <v>15</v>
      </c>
      <c r="D11" s="18">
        <v>19</v>
      </c>
      <c r="E11" s="285"/>
      <c r="F11" s="285">
        <v>34</v>
      </c>
      <c r="G11" s="285">
        <v>15</v>
      </c>
      <c r="H11" s="285">
        <v>19</v>
      </c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18"/>
      <c r="AD11" s="26"/>
    </row>
    <row r="12" spans="1:30" s="8" customFormat="1" ht="14.25" customHeight="1" x14ac:dyDescent="0.3">
      <c r="A12" s="17">
        <v>7</v>
      </c>
      <c r="B12" s="18">
        <v>319</v>
      </c>
      <c r="C12" s="18">
        <v>176</v>
      </c>
      <c r="D12" s="18">
        <v>143</v>
      </c>
      <c r="E12" s="285"/>
      <c r="F12" s="285">
        <v>242</v>
      </c>
      <c r="G12" s="285">
        <v>137</v>
      </c>
      <c r="H12" s="285">
        <v>105</v>
      </c>
      <c r="I12" s="285"/>
      <c r="J12" s="285">
        <v>77</v>
      </c>
      <c r="K12" s="285">
        <v>39</v>
      </c>
      <c r="L12" s="285">
        <v>38</v>
      </c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18"/>
      <c r="AD12" s="26"/>
    </row>
    <row r="13" spans="1:30" s="8" customFormat="1" ht="14.25" customHeight="1" x14ac:dyDescent="0.3">
      <c r="A13" s="17">
        <v>8</v>
      </c>
      <c r="B13" s="18">
        <v>2435</v>
      </c>
      <c r="C13" s="18">
        <v>1384</v>
      </c>
      <c r="D13" s="18">
        <v>1051</v>
      </c>
      <c r="E13" s="285"/>
      <c r="F13" s="285">
        <v>19</v>
      </c>
      <c r="G13" s="285">
        <v>14</v>
      </c>
      <c r="H13" s="285">
        <v>5</v>
      </c>
      <c r="I13" s="285"/>
      <c r="J13" s="285">
        <v>2354</v>
      </c>
      <c r="K13" s="285">
        <v>1332</v>
      </c>
      <c r="L13" s="285">
        <v>1022</v>
      </c>
      <c r="M13" s="285"/>
      <c r="N13" s="285">
        <v>62</v>
      </c>
      <c r="O13" s="285">
        <v>38</v>
      </c>
      <c r="P13" s="285">
        <v>24</v>
      </c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18"/>
      <c r="AD13" s="26"/>
    </row>
    <row r="14" spans="1:30" s="8" customFormat="1" ht="14.25" customHeight="1" x14ac:dyDescent="0.3">
      <c r="A14" s="17">
        <v>9</v>
      </c>
      <c r="B14" s="18">
        <v>1912</v>
      </c>
      <c r="C14" s="18">
        <v>1063</v>
      </c>
      <c r="D14" s="18">
        <v>849</v>
      </c>
      <c r="E14" s="285"/>
      <c r="F14" s="285">
        <v>6</v>
      </c>
      <c r="G14" s="285">
        <v>3</v>
      </c>
      <c r="H14" s="285">
        <v>3</v>
      </c>
      <c r="I14" s="285"/>
      <c r="J14" s="285">
        <v>200</v>
      </c>
      <c r="K14" s="285">
        <v>121</v>
      </c>
      <c r="L14" s="285">
        <v>79</v>
      </c>
      <c r="M14" s="285"/>
      <c r="N14" s="285">
        <v>1658</v>
      </c>
      <c r="O14" s="285">
        <v>916</v>
      </c>
      <c r="P14" s="285">
        <v>742</v>
      </c>
      <c r="Q14" s="285"/>
      <c r="R14" s="285">
        <v>48</v>
      </c>
      <c r="S14" s="285">
        <v>23</v>
      </c>
      <c r="T14" s="285">
        <v>25</v>
      </c>
      <c r="U14" s="285"/>
      <c r="V14" s="285"/>
      <c r="W14" s="285"/>
      <c r="X14" s="285"/>
      <c r="Y14" s="285"/>
      <c r="Z14" s="285"/>
      <c r="AA14" s="285"/>
      <c r="AB14" s="285"/>
      <c r="AC14" s="18"/>
      <c r="AD14" s="26"/>
    </row>
    <row r="15" spans="1:30" s="8" customFormat="1" ht="14.25" customHeight="1" x14ac:dyDescent="0.3">
      <c r="A15" s="17">
        <v>10</v>
      </c>
      <c r="B15" s="18">
        <v>1162</v>
      </c>
      <c r="C15" s="18">
        <v>650</v>
      </c>
      <c r="D15" s="18">
        <v>512</v>
      </c>
      <c r="E15" s="285"/>
      <c r="F15" s="285">
        <v>6</v>
      </c>
      <c r="G15" s="285">
        <v>3</v>
      </c>
      <c r="H15" s="285">
        <v>3</v>
      </c>
      <c r="I15" s="285"/>
      <c r="J15" s="285">
        <v>27</v>
      </c>
      <c r="K15" s="285">
        <v>15</v>
      </c>
      <c r="L15" s="285">
        <v>12</v>
      </c>
      <c r="M15" s="285"/>
      <c r="N15" s="285">
        <v>592</v>
      </c>
      <c r="O15" s="285">
        <v>355</v>
      </c>
      <c r="P15" s="285">
        <v>237</v>
      </c>
      <c r="Q15" s="285"/>
      <c r="R15" s="285">
        <v>514</v>
      </c>
      <c r="S15" s="285">
        <v>268</v>
      </c>
      <c r="T15" s="285">
        <v>246</v>
      </c>
      <c r="U15" s="285"/>
      <c r="V15" s="285">
        <v>23</v>
      </c>
      <c r="W15" s="285">
        <v>9</v>
      </c>
      <c r="X15" s="285">
        <v>14</v>
      </c>
      <c r="Y15" s="285"/>
      <c r="Z15" s="285"/>
      <c r="AA15" s="285"/>
      <c r="AB15" s="285"/>
      <c r="AC15" s="18"/>
      <c r="AD15" s="26"/>
    </row>
    <row r="16" spans="1:30" s="8" customFormat="1" ht="14.25" customHeight="1" x14ac:dyDescent="0.3">
      <c r="A16" s="17">
        <v>11</v>
      </c>
      <c r="B16" s="18">
        <v>787</v>
      </c>
      <c r="C16" s="18">
        <v>436</v>
      </c>
      <c r="D16" s="18">
        <v>351</v>
      </c>
      <c r="E16" s="285"/>
      <c r="F16" s="285" t="s">
        <v>228</v>
      </c>
      <c r="G16" s="285" t="s">
        <v>228</v>
      </c>
      <c r="H16" s="285" t="s">
        <v>228</v>
      </c>
      <c r="I16" s="285"/>
      <c r="J16" s="285">
        <v>4</v>
      </c>
      <c r="K16" s="285">
        <v>2</v>
      </c>
      <c r="L16" s="285">
        <v>2</v>
      </c>
      <c r="M16" s="285"/>
      <c r="N16" s="285">
        <v>118</v>
      </c>
      <c r="O16" s="285">
        <v>65</v>
      </c>
      <c r="P16" s="285">
        <v>53</v>
      </c>
      <c r="Q16" s="285"/>
      <c r="R16" s="285">
        <v>326</v>
      </c>
      <c r="S16" s="285">
        <v>192</v>
      </c>
      <c r="T16" s="285">
        <v>134</v>
      </c>
      <c r="U16" s="285"/>
      <c r="V16" s="285">
        <v>326</v>
      </c>
      <c r="W16" s="285">
        <v>171</v>
      </c>
      <c r="X16" s="285">
        <v>155</v>
      </c>
      <c r="Y16" s="285"/>
      <c r="Z16" s="285">
        <v>13</v>
      </c>
      <c r="AA16" s="285">
        <v>6</v>
      </c>
      <c r="AB16" s="285">
        <v>7</v>
      </c>
      <c r="AC16" s="18"/>
      <c r="AD16" s="26"/>
    </row>
    <row r="17" spans="1:30" s="8" customFormat="1" ht="14.25" customHeight="1" x14ac:dyDescent="0.3">
      <c r="A17" s="17">
        <v>12</v>
      </c>
      <c r="B17" s="18">
        <v>453</v>
      </c>
      <c r="C17" s="18">
        <v>264</v>
      </c>
      <c r="D17" s="18">
        <v>189</v>
      </c>
      <c r="E17" s="285"/>
      <c r="F17" s="285" t="s">
        <v>228</v>
      </c>
      <c r="G17" s="285" t="s">
        <v>228</v>
      </c>
      <c r="H17" s="285" t="s">
        <v>228</v>
      </c>
      <c r="I17" s="285"/>
      <c r="J17" s="285" t="s">
        <v>228</v>
      </c>
      <c r="K17" s="285" t="s">
        <v>228</v>
      </c>
      <c r="L17" s="285" t="s">
        <v>228</v>
      </c>
      <c r="M17" s="285"/>
      <c r="N17" s="285">
        <v>18</v>
      </c>
      <c r="O17" s="285">
        <v>11</v>
      </c>
      <c r="P17" s="285">
        <v>7</v>
      </c>
      <c r="Q17" s="285"/>
      <c r="R17" s="285">
        <v>93</v>
      </c>
      <c r="S17" s="285">
        <v>61</v>
      </c>
      <c r="T17" s="285">
        <v>32</v>
      </c>
      <c r="U17" s="285"/>
      <c r="V17" s="285">
        <v>275</v>
      </c>
      <c r="W17" s="285">
        <v>147</v>
      </c>
      <c r="X17" s="285">
        <v>128</v>
      </c>
      <c r="Y17" s="285"/>
      <c r="Z17" s="285">
        <v>67</v>
      </c>
      <c r="AA17" s="285">
        <v>45</v>
      </c>
      <c r="AB17" s="285">
        <v>22</v>
      </c>
      <c r="AC17" s="18"/>
      <c r="AD17" s="26"/>
    </row>
    <row r="18" spans="1:30" s="8" customFormat="1" ht="14.25" customHeight="1" x14ac:dyDescent="0.3">
      <c r="A18" s="17">
        <v>13</v>
      </c>
      <c r="B18" s="18">
        <v>173</v>
      </c>
      <c r="C18" s="18">
        <v>109</v>
      </c>
      <c r="D18" s="18">
        <v>64</v>
      </c>
      <c r="E18" s="285"/>
      <c r="F18" s="285" t="s">
        <v>228</v>
      </c>
      <c r="G18" s="285" t="s">
        <v>228</v>
      </c>
      <c r="H18" s="285" t="s">
        <v>228</v>
      </c>
      <c r="I18" s="285"/>
      <c r="J18" s="285">
        <v>2</v>
      </c>
      <c r="K18" s="285">
        <v>2</v>
      </c>
      <c r="L18" s="285" t="s">
        <v>228</v>
      </c>
      <c r="M18" s="285"/>
      <c r="N18" s="285">
        <v>5</v>
      </c>
      <c r="O18" s="285">
        <v>2</v>
      </c>
      <c r="P18" s="285">
        <v>3</v>
      </c>
      <c r="Q18" s="285"/>
      <c r="R18" s="285">
        <v>29</v>
      </c>
      <c r="S18" s="285">
        <v>21</v>
      </c>
      <c r="T18" s="285">
        <v>8</v>
      </c>
      <c r="U18" s="285"/>
      <c r="V18" s="285">
        <v>90</v>
      </c>
      <c r="W18" s="285">
        <v>56</v>
      </c>
      <c r="X18" s="285">
        <v>34</v>
      </c>
      <c r="Y18" s="285"/>
      <c r="Z18" s="285">
        <v>47</v>
      </c>
      <c r="AA18" s="285">
        <v>28</v>
      </c>
      <c r="AB18" s="285">
        <v>19</v>
      </c>
      <c r="AC18" s="18"/>
      <c r="AD18" s="26"/>
    </row>
    <row r="19" spans="1:30" s="8" customFormat="1" ht="14.25" customHeight="1" x14ac:dyDescent="0.3">
      <c r="A19" s="17">
        <v>14</v>
      </c>
      <c r="B19" s="18">
        <v>52</v>
      </c>
      <c r="C19" s="18">
        <v>27</v>
      </c>
      <c r="D19" s="18">
        <v>25</v>
      </c>
      <c r="E19" s="285"/>
      <c r="F19" s="285" t="s">
        <v>228</v>
      </c>
      <c r="G19" s="285" t="s">
        <v>228</v>
      </c>
      <c r="H19" s="285" t="s">
        <v>228</v>
      </c>
      <c r="I19" s="285"/>
      <c r="J19" s="285" t="s">
        <v>228</v>
      </c>
      <c r="K19" s="285" t="s">
        <v>228</v>
      </c>
      <c r="L19" s="285" t="s">
        <v>228</v>
      </c>
      <c r="M19" s="285"/>
      <c r="N19" s="285">
        <v>1</v>
      </c>
      <c r="O19" s="285">
        <v>1</v>
      </c>
      <c r="P19" s="285" t="s">
        <v>228</v>
      </c>
      <c r="Q19" s="285"/>
      <c r="R19" s="285">
        <v>5</v>
      </c>
      <c r="S19" s="285">
        <v>1</v>
      </c>
      <c r="T19" s="285">
        <v>4</v>
      </c>
      <c r="U19" s="285"/>
      <c r="V19" s="285">
        <v>27</v>
      </c>
      <c r="W19" s="285">
        <v>16</v>
      </c>
      <c r="X19" s="285">
        <v>11</v>
      </c>
      <c r="Y19" s="285"/>
      <c r="Z19" s="285">
        <v>19</v>
      </c>
      <c r="AA19" s="285">
        <v>9</v>
      </c>
      <c r="AB19" s="285">
        <v>10</v>
      </c>
      <c r="AC19" s="18"/>
      <c r="AD19" s="26"/>
    </row>
    <row r="20" spans="1:30" s="8" customFormat="1" ht="14.25" customHeight="1" x14ac:dyDescent="0.3">
      <c r="A20" s="17">
        <v>15</v>
      </c>
      <c r="B20" s="18">
        <v>13</v>
      </c>
      <c r="C20" s="18">
        <v>5</v>
      </c>
      <c r="D20" s="18">
        <v>8</v>
      </c>
      <c r="E20" s="285"/>
      <c r="F20" s="285" t="s">
        <v>228</v>
      </c>
      <c r="G20" s="285" t="s">
        <v>228</v>
      </c>
      <c r="H20" s="285" t="s">
        <v>228</v>
      </c>
      <c r="I20" s="285"/>
      <c r="J20" s="285" t="s">
        <v>228</v>
      </c>
      <c r="K20" s="285" t="s">
        <v>228</v>
      </c>
      <c r="L20" s="285" t="s">
        <v>228</v>
      </c>
      <c r="M20" s="285"/>
      <c r="N20" s="285" t="s">
        <v>228</v>
      </c>
      <c r="O20" s="285" t="s">
        <v>228</v>
      </c>
      <c r="P20" s="285" t="s">
        <v>228</v>
      </c>
      <c r="Q20" s="285"/>
      <c r="R20" s="285">
        <v>2</v>
      </c>
      <c r="S20" s="285">
        <v>1</v>
      </c>
      <c r="T20" s="285">
        <v>1</v>
      </c>
      <c r="U20" s="285"/>
      <c r="V20" s="285">
        <v>8</v>
      </c>
      <c r="W20" s="285">
        <v>3</v>
      </c>
      <c r="X20" s="285">
        <v>5</v>
      </c>
      <c r="Y20" s="285"/>
      <c r="Z20" s="285">
        <v>3</v>
      </c>
      <c r="AA20" s="285">
        <v>1</v>
      </c>
      <c r="AB20" s="285">
        <v>2</v>
      </c>
      <c r="AC20" s="18"/>
      <c r="AD20" s="26"/>
    </row>
    <row r="21" spans="1:30" s="8" customFormat="1" ht="14.25" customHeight="1" x14ac:dyDescent="0.3">
      <c r="A21" s="17">
        <v>16</v>
      </c>
      <c r="B21" s="18">
        <v>3</v>
      </c>
      <c r="C21" s="18">
        <v>1</v>
      </c>
      <c r="D21" s="18">
        <v>2</v>
      </c>
      <c r="E21" s="285"/>
      <c r="F21" s="285" t="s">
        <v>228</v>
      </c>
      <c r="G21" s="285" t="s">
        <v>228</v>
      </c>
      <c r="H21" s="285" t="s">
        <v>228</v>
      </c>
      <c r="I21" s="285"/>
      <c r="J21" s="285" t="s">
        <v>228</v>
      </c>
      <c r="K21" s="285" t="s">
        <v>228</v>
      </c>
      <c r="L21" s="285" t="s">
        <v>228</v>
      </c>
      <c r="M21" s="285"/>
      <c r="N21" s="285" t="s">
        <v>228</v>
      </c>
      <c r="O21" s="285" t="s">
        <v>228</v>
      </c>
      <c r="P21" s="285" t="s">
        <v>228</v>
      </c>
      <c r="Q21" s="285"/>
      <c r="R21" s="285" t="s">
        <v>228</v>
      </c>
      <c r="S21" s="285" t="s">
        <v>228</v>
      </c>
      <c r="T21" s="285" t="s">
        <v>228</v>
      </c>
      <c r="U21" s="285"/>
      <c r="V21" s="285">
        <v>2</v>
      </c>
      <c r="W21" s="285">
        <v>1</v>
      </c>
      <c r="X21" s="285">
        <v>1</v>
      </c>
      <c r="Y21" s="285"/>
      <c r="Z21" s="285">
        <v>1</v>
      </c>
      <c r="AA21" s="285" t="s">
        <v>228</v>
      </c>
      <c r="AB21" s="285">
        <v>1</v>
      </c>
      <c r="AC21" s="18"/>
      <c r="AD21" s="26"/>
    </row>
    <row r="22" spans="1:30" s="8" customFormat="1" ht="14.25" customHeight="1" x14ac:dyDescent="0.3">
      <c r="A22" s="17">
        <v>17</v>
      </c>
      <c r="B22" s="18">
        <v>3</v>
      </c>
      <c r="C22" s="18">
        <v>2</v>
      </c>
      <c r="D22" s="18">
        <v>1</v>
      </c>
      <c r="E22" s="285"/>
      <c r="F22" s="285" t="s">
        <v>228</v>
      </c>
      <c r="G22" s="285" t="s">
        <v>228</v>
      </c>
      <c r="H22" s="285" t="s">
        <v>228</v>
      </c>
      <c r="I22" s="285"/>
      <c r="J22" s="285" t="s">
        <v>228</v>
      </c>
      <c r="K22" s="285" t="s">
        <v>228</v>
      </c>
      <c r="L22" s="285" t="s">
        <v>228</v>
      </c>
      <c r="M22" s="285"/>
      <c r="N22" s="285" t="s">
        <v>228</v>
      </c>
      <c r="O22" s="285" t="s">
        <v>228</v>
      </c>
      <c r="P22" s="285" t="s">
        <v>228</v>
      </c>
      <c r="Q22" s="285"/>
      <c r="R22" s="285" t="s">
        <v>228</v>
      </c>
      <c r="S22" s="285" t="s">
        <v>228</v>
      </c>
      <c r="T22" s="285" t="s">
        <v>228</v>
      </c>
      <c r="U22" s="285"/>
      <c r="V22" s="285">
        <v>1</v>
      </c>
      <c r="W22" s="285">
        <v>1</v>
      </c>
      <c r="X22" s="285" t="s">
        <v>228</v>
      </c>
      <c r="Y22" s="285"/>
      <c r="Z22" s="285">
        <v>2</v>
      </c>
      <c r="AA22" s="285">
        <v>1</v>
      </c>
      <c r="AB22" s="285">
        <v>1</v>
      </c>
      <c r="AC22" s="18"/>
      <c r="AD22" s="26"/>
    </row>
    <row r="23" spans="1:30" s="8" customFormat="1" ht="14.25" customHeight="1" x14ac:dyDescent="0.3">
      <c r="A23" s="19">
        <v>18</v>
      </c>
      <c r="B23" s="18" t="s">
        <v>228</v>
      </c>
      <c r="C23" s="18" t="s">
        <v>228</v>
      </c>
      <c r="D23" s="18" t="s">
        <v>228</v>
      </c>
      <c r="E23" s="285"/>
      <c r="F23" s="285" t="s">
        <v>228</v>
      </c>
      <c r="G23" s="285" t="s">
        <v>228</v>
      </c>
      <c r="H23" s="285" t="s">
        <v>228</v>
      </c>
      <c r="I23" s="285"/>
      <c r="J23" s="285" t="s">
        <v>228</v>
      </c>
      <c r="K23" s="285" t="s">
        <v>228</v>
      </c>
      <c r="L23" s="285" t="s">
        <v>228</v>
      </c>
      <c r="M23" s="285"/>
      <c r="N23" s="285" t="s">
        <v>228</v>
      </c>
      <c r="O23" s="285" t="s">
        <v>228</v>
      </c>
      <c r="P23" s="285" t="s">
        <v>228</v>
      </c>
      <c r="Q23" s="285"/>
      <c r="R23" s="285" t="s">
        <v>228</v>
      </c>
      <c r="S23" s="285" t="s">
        <v>228</v>
      </c>
      <c r="T23" s="285" t="s">
        <v>228</v>
      </c>
      <c r="U23" s="285"/>
      <c r="V23" s="285" t="s">
        <v>228</v>
      </c>
      <c r="W23" s="285" t="s">
        <v>228</v>
      </c>
      <c r="X23" s="285" t="s">
        <v>228</v>
      </c>
      <c r="Y23" s="285"/>
      <c r="Z23" s="285" t="s">
        <v>228</v>
      </c>
      <c r="AA23" s="285" t="s">
        <v>228</v>
      </c>
      <c r="AB23" s="285" t="s">
        <v>228</v>
      </c>
      <c r="AC23" s="18"/>
      <c r="AD23" s="26"/>
    </row>
    <row r="24" spans="1:30" s="8" customFormat="1" ht="14.25" customHeight="1" x14ac:dyDescent="0.3">
      <c r="A24" s="19">
        <v>19</v>
      </c>
      <c r="B24" s="18">
        <v>2</v>
      </c>
      <c r="C24" s="18">
        <v>1</v>
      </c>
      <c r="D24" s="18">
        <v>1</v>
      </c>
      <c r="E24" s="285"/>
      <c r="F24" s="285" t="s">
        <v>228</v>
      </c>
      <c r="G24" s="285" t="s">
        <v>228</v>
      </c>
      <c r="H24" s="285" t="s">
        <v>228</v>
      </c>
      <c r="I24" s="285"/>
      <c r="J24" s="285" t="s">
        <v>228</v>
      </c>
      <c r="K24" s="285" t="s">
        <v>228</v>
      </c>
      <c r="L24" s="285" t="s">
        <v>228</v>
      </c>
      <c r="M24" s="285"/>
      <c r="N24" s="285" t="s">
        <v>228</v>
      </c>
      <c r="O24" s="285" t="s">
        <v>228</v>
      </c>
      <c r="P24" s="285" t="s">
        <v>228</v>
      </c>
      <c r="Q24" s="285"/>
      <c r="R24" s="285" t="s">
        <v>228</v>
      </c>
      <c r="S24" s="285" t="s">
        <v>228</v>
      </c>
      <c r="T24" s="285" t="s">
        <v>228</v>
      </c>
      <c r="U24" s="285"/>
      <c r="V24" s="285">
        <v>1</v>
      </c>
      <c r="W24" s="285">
        <v>1</v>
      </c>
      <c r="X24" s="285" t="s">
        <v>228</v>
      </c>
      <c r="Y24" s="285"/>
      <c r="Z24" s="285">
        <v>1</v>
      </c>
      <c r="AA24" s="285" t="s">
        <v>228</v>
      </c>
      <c r="AB24" s="285">
        <v>1</v>
      </c>
      <c r="AC24" s="18"/>
      <c r="AD24" s="26"/>
    </row>
    <row r="25" spans="1:30" s="8" customFormat="1" ht="14.25" customHeight="1" x14ac:dyDescent="0.3">
      <c r="A25" s="19">
        <v>20</v>
      </c>
      <c r="B25" s="18" t="s">
        <v>228</v>
      </c>
      <c r="C25" s="18" t="s">
        <v>228</v>
      </c>
      <c r="D25" s="18" t="s">
        <v>228</v>
      </c>
      <c r="E25" s="285"/>
      <c r="F25" s="285" t="s">
        <v>228</v>
      </c>
      <c r="G25" s="285" t="s">
        <v>228</v>
      </c>
      <c r="H25" s="285" t="s">
        <v>228</v>
      </c>
      <c r="I25" s="285"/>
      <c r="J25" s="285" t="s">
        <v>228</v>
      </c>
      <c r="K25" s="285" t="s">
        <v>228</v>
      </c>
      <c r="L25" s="285" t="s">
        <v>228</v>
      </c>
      <c r="M25" s="285"/>
      <c r="N25" s="285" t="s">
        <v>228</v>
      </c>
      <c r="O25" s="285" t="s">
        <v>228</v>
      </c>
      <c r="P25" s="285" t="s">
        <v>228</v>
      </c>
      <c r="Q25" s="285"/>
      <c r="R25" s="285" t="s">
        <v>228</v>
      </c>
      <c r="S25" s="285" t="s">
        <v>228</v>
      </c>
      <c r="T25" s="285" t="s">
        <v>228</v>
      </c>
      <c r="U25" s="285"/>
      <c r="V25" s="285" t="s">
        <v>228</v>
      </c>
      <c r="W25" s="285" t="s">
        <v>228</v>
      </c>
      <c r="X25" s="285" t="s">
        <v>228</v>
      </c>
      <c r="Y25" s="285"/>
      <c r="Z25" s="285" t="s">
        <v>228</v>
      </c>
      <c r="AA25" s="285" t="s">
        <v>228</v>
      </c>
      <c r="AB25" s="285" t="s">
        <v>228</v>
      </c>
      <c r="AC25" s="18"/>
      <c r="AD25" s="26"/>
    </row>
    <row r="26" spans="1:30" s="8" customFormat="1" ht="14.25" customHeight="1" x14ac:dyDescent="0.3">
      <c r="A26" s="19">
        <v>21</v>
      </c>
      <c r="B26" s="18" t="s">
        <v>228</v>
      </c>
      <c r="C26" s="18" t="s">
        <v>228</v>
      </c>
      <c r="D26" s="18" t="s">
        <v>228</v>
      </c>
      <c r="E26" s="285"/>
      <c r="F26" s="285" t="s">
        <v>228</v>
      </c>
      <c r="G26" s="285" t="s">
        <v>228</v>
      </c>
      <c r="H26" s="285" t="s">
        <v>228</v>
      </c>
      <c r="I26" s="285"/>
      <c r="J26" s="285" t="s">
        <v>228</v>
      </c>
      <c r="K26" s="285" t="s">
        <v>228</v>
      </c>
      <c r="L26" s="285" t="s">
        <v>228</v>
      </c>
      <c r="M26" s="285"/>
      <c r="N26" s="285" t="s">
        <v>228</v>
      </c>
      <c r="O26" s="285" t="s">
        <v>228</v>
      </c>
      <c r="P26" s="285" t="s">
        <v>228</v>
      </c>
      <c r="Q26" s="285"/>
      <c r="R26" s="285" t="s">
        <v>228</v>
      </c>
      <c r="S26" s="285" t="s">
        <v>228</v>
      </c>
      <c r="T26" s="285" t="s">
        <v>228</v>
      </c>
      <c r="U26" s="285"/>
      <c r="V26" s="285" t="s">
        <v>228</v>
      </c>
      <c r="W26" s="285" t="s">
        <v>228</v>
      </c>
      <c r="X26" s="285" t="s">
        <v>228</v>
      </c>
      <c r="Y26" s="285"/>
      <c r="Z26" s="285" t="s">
        <v>228</v>
      </c>
      <c r="AA26" s="285" t="s">
        <v>228</v>
      </c>
      <c r="AB26" s="285" t="s">
        <v>228</v>
      </c>
      <c r="AC26" s="18"/>
      <c r="AD26" s="26"/>
    </row>
    <row r="27" spans="1:30" s="8" customFormat="1" ht="14.25" customHeight="1" x14ac:dyDescent="0.3">
      <c r="A27" s="19">
        <v>22</v>
      </c>
      <c r="B27" s="18">
        <v>1</v>
      </c>
      <c r="C27" s="18" t="s">
        <v>228</v>
      </c>
      <c r="D27" s="18">
        <v>1</v>
      </c>
      <c r="E27" s="285"/>
      <c r="F27" s="285" t="s">
        <v>228</v>
      </c>
      <c r="G27" s="285" t="s">
        <v>228</v>
      </c>
      <c r="H27" s="285" t="s">
        <v>228</v>
      </c>
      <c r="I27" s="285"/>
      <c r="J27" s="285" t="s">
        <v>228</v>
      </c>
      <c r="K27" s="285" t="s">
        <v>228</v>
      </c>
      <c r="L27" s="285" t="s">
        <v>228</v>
      </c>
      <c r="M27" s="285"/>
      <c r="N27" s="285" t="s">
        <v>228</v>
      </c>
      <c r="O27" s="285" t="s">
        <v>228</v>
      </c>
      <c r="P27" s="285" t="s">
        <v>228</v>
      </c>
      <c r="Q27" s="285"/>
      <c r="R27" s="285" t="s">
        <v>228</v>
      </c>
      <c r="S27" s="285" t="s">
        <v>228</v>
      </c>
      <c r="T27" s="285" t="s">
        <v>228</v>
      </c>
      <c r="U27" s="285"/>
      <c r="V27" s="285" t="s">
        <v>228</v>
      </c>
      <c r="W27" s="285" t="s">
        <v>228</v>
      </c>
      <c r="X27" s="285" t="s">
        <v>228</v>
      </c>
      <c r="Y27" s="285"/>
      <c r="Z27" s="285">
        <v>1</v>
      </c>
      <c r="AA27" s="285" t="s">
        <v>228</v>
      </c>
      <c r="AB27" s="285">
        <v>1</v>
      </c>
      <c r="AC27" s="18"/>
      <c r="AD27" s="26"/>
    </row>
    <row r="28" spans="1:30" s="8" customFormat="1" ht="14.25" customHeight="1" x14ac:dyDescent="0.35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26"/>
    </row>
    <row r="29" spans="1:30" s="8" customFormat="1" ht="14.25" customHeight="1" x14ac:dyDescent="0.35">
      <c r="A29" s="334" t="s">
        <v>125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13"/>
      <c r="AD29" s="26"/>
    </row>
    <row r="30" spans="1:30" s="8" customFormat="1" ht="14.25" customHeight="1" x14ac:dyDescent="0.3">
      <c r="A30" s="15" t="s">
        <v>130</v>
      </c>
      <c r="B30" s="20">
        <v>1.6118561019796722</v>
      </c>
      <c r="C30" s="20">
        <v>1.7653189362810844</v>
      </c>
      <c r="D30" s="20">
        <v>1.4498764719672514</v>
      </c>
      <c r="E30" s="20"/>
      <c r="F30" s="20">
        <v>0.42354174714419729</v>
      </c>
      <c r="G30" s="20">
        <v>0.46244017852341773</v>
      </c>
      <c r="H30" s="20">
        <v>0.38254463020685747</v>
      </c>
      <c r="I30" s="20"/>
      <c r="J30" s="20">
        <v>3.5143727820798651</v>
      </c>
      <c r="K30" s="20">
        <v>3.8819237488439011</v>
      </c>
      <c r="L30" s="20">
        <v>3.1264405217061197</v>
      </c>
      <c r="M30" s="20"/>
      <c r="N30" s="20">
        <v>3.4087594282618663</v>
      </c>
      <c r="O30" s="20">
        <v>3.7468955836302777</v>
      </c>
      <c r="P30" s="20">
        <v>3.050333361948093</v>
      </c>
      <c r="Q30" s="20"/>
      <c r="R30" s="20">
        <v>1.2012189360294812</v>
      </c>
      <c r="S30" s="20">
        <v>1.2987012987012987</v>
      </c>
      <c r="T30" s="20">
        <v>1.0974271430313376</v>
      </c>
      <c r="U30" s="20"/>
      <c r="V30" s="20">
        <v>0.9602877037263754</v>
      </c>
      <c r="W30" s="20">
        <v>1.0117917457779555</v>
      </c>
      <c r="X30" s="20">
        <v>0.90658052414942947</v>
      </c>
      <c r="Y30" s="20"/>
      <c r="Z30" s="20">
        <v>0.21218551076083661</v>
      </c>
      <c r="AA30" s="20">
        <v>0.24146164784160118</v>
      </c>
      <c r="AB30" s="20">
        <v>0.18127743945616767</v>
      </c>
      <c r="AC30" s="20"/>
      <c r="AD30" s="26"/>
    </row>
    <row r="31" spans="1:30" s="8" customFormat="1" ht="14.25" customHeight="1" x14ac:dyDescent="0.35">
      <c r="A31" s="17">
        <v>6</v>
      </c>
      <c r="B31" s="21">
        <v>4.8881476795675421E-2</v>
      </c>
      <c r="C31" s="21">
        <v>4.2152592384431642E-2</v>
      </c>
      <c r="D31" s="21">
        <v>5.5930057990639083E-2</v>
      </c>
      <c r="E31" s="21"/>
      <c r="F31" s="21">
        <v>4.9014661150114602E-2</v>
      </c>
      <c r="G31" s="21">
        <v>4.2264236003493841E-2</v>
      </c>
      <c r="H31" s="21">
        <v>5.608690518361082E-2</v>
      </c>
      <c r="I31" s="21"/>
      <c r="J31" s="21"/>
      <c r="K31" s="21"/>
      <c r="L31" s="21"/>
      <c r="M31" s="21"/>
      <c r="N31" s="21" t="s">
        <v>273</v>
      </c>
      <c r="O31" s="21" t="s">
        <v>273</v>
      </c>
      <c r="P31" s="21" t="s">
        <v>273</v>
      </c>
      <c r="Q31" s="21"/>
      <c r="R31" s="21" t="s">
        <v>273</v>
      </c>
      <c r="S31" s="21" t="s">
        <v>273</v>
      </c>
      <c r="T31" s="21" t="s">
        <v>273</v>
      </c>
      <c r="U31" s="21"/>
      <c r="V31" s="21" t="s">
        <v>273</v>
      </c>
      <c r="W31" s="21" t="s">
        <v>273</v>
      </c>
      <c r="X31" s="21" t="s">
        <v>273</v>
      </c>
      <c r="Y31" s="21"/>
      <c r="Z31" s="21" t="s">
        <v>273</v>
      </c>
      <c r="AA31" s="21" t="s">
        <v>273</v>
      </c>
      <c r="AB31" s="21" t="s">
        <v>273</v>
      </c>
      <c r="AC31" s="21"/>
      <c r="AD31" s="26"/>
    </row>
    <row r="32" spans="1:30" s="8" customFormat="1" ht="14.25" customHeight="1" x14ac:dyDescent="0.35">
      <c r="A32" s="17">
        <v>7</v>
      </c>
      <c r="B32" s="21">
        <v>0.44940970950381787</v>
      </c>
      <c r="C32" s="21">
        <v>0.48590596615223208</v>
      </c>
      <c r="D32" s="21">
        <v>0.41138057017922386</v>
      </c>
      <c r="E32" s="21"/>
      <c r="F32" s="21">
        <v>9.5388253843121795</v>
      </c>
      <c r="G32" s="21">
        <v>9.9563953488372086</v>
      </c>
      <c r="H32" s="21">
        <v>9.043927648578812</v>
      </c>
      <c r="I32" s="21"/>
      <c r="J32" s="21">
        <v>0.11286019992378271</v>
      </c>
      <c r="K32" s="21">
        <v>0.11220438460210599</v>
      </c>
      <c r="L32" s="21">
        <v>0.1135412931755707</v>
      </c>
      <c r="M32" s="21"/>
      <c r="N32" s="21"/>
      <c r="O32" s="21"/>
      <c r="P32" s="21"/>
      <c r="Q32" s="21"/>
      <c r="R32" s="21" t="s">
        <v>273</v>
      </c>
      <c r="S32" s="21" t="s">
        <v>273</v>
      </c>
      <c r="T32" s="21" t="s">
        <v>273</v>
      </c>
      <c r="U32" s="21"/>
      <c r="V32" s="21" t="s">
        <v>273</v>
      </c>
      <c r="W32" s="21" t="s">
        <v>273</v>
      </c>
      <c r="X32" s="21" t="s">
        <v>273</v>
      </c>
      <c r="Y32" s="21"/>
      <c r="Z32" s="21" t="s">
        <v>273</v>
      </c>
      <c r="AA32" s="21" t="s">
        <v>273</v>
      </c>
      <c r="AB32" s="21" t="s">
        <v>273</v>
      </c>
      <c r="AC32" s="21"/>
      <c r="AD32" s="26"/>
    </row>
    <row r="33" spans="1:30" s="8" customFormat="1" ht="14.25" customHeight="1" x14ac:dyDescent="0.35">
      <c r="A33" s="17">
        <v>8</v>
      </c>
      <c r="B33" s="21">
        <v>3.5097581365850847</v>
      </c>
      <c r="C33" s="21">
        <v>3.8943132896254817</v>
      </c>
      <c r="D33" s="21">
        <v>3.1058837436094446</v>
      </c>
      <c r="E33" s="21"/>
      <c r="F33" s="21">
        <v>6.0897435897435894</v>
      </c>
      <c r="G33" s="21">
        <v>7.291666666666667</v>
      </c>
      <c r="H33" s="21">
        <v>4.1666666666666661</v>
      </c>
      <c r="I33" s="21"/>
      <c r="J33" s="21">
        <v>36.586882188374261</v>
      </c>
      <c r="K33" s="21">
        <v>37.712344280860705</v>
      </c>
      <c r="L33" s="21">
        <v>35.217091660923501</v>
      </c>
      <c r="M33" s="21"/>
      <c r="N33" s="21">
        <v>9.9330321381652723E-2</v>
      </c>
      <c r="O33" s="21">
        <v>0.11983601387574898</v>
      </c>
      <c r="P33" s="21">
        <v>7.8155529503712393E-2</v>
      </c>
      <c r="Q33" s="21"/>
      <c r="R33" s="21"/>
      <c r="S33" s="21"/>
      <c r="T33" s="21"/>
      <c r="U33" s="21"/>
      <c r="V33" s="21" t="s">
        <v>273</v>
      </c>
      <c r="W33" s="21" t="s">
        <v>273</v>
      </c>
      <c r="X33" s="21" t="s">
        <v>273</v>
      </c>
      <c r="Y33" s="21"/>
      <c r="Z33" s="21" t="s">
        <v>273</v>
      </c>
      <c r="AA33" s="21" t="s">
        <v>273</v>
      </c>
      <c r="AB33" s="21" t="s">
        <v>273</v>
      </c>
      <c r="AC33" s="21"/>
      <c r="AD33" s="26"/>
    </row>
    <row r="34" spans="1:30" s="8" customFormat="1" ht="14.25" customHeight="1" x14ac:dyDescent="0.35">
      <c r="A34" s="17">
        <v>9</v>
      </c>
      <c r="B34" s="21">
        <v>2.6560351174517622</v>
      </c>
      <c r="C34" s="21">
        <v>2.9015176329293593</v>
      </c>
      <c r="D34" s="21">
        <v>2.4016293739922494</v>
      </c>
      <c r="E34" s="21"/>
      <c r="F34" s="21">
        <v>6.9767441860465116</v>
      </c>
      <c r="G34" s="21">
        <v>6.3829787234042552</v>
      </c>
      <c r="H34" s="21">
        <v>7.6923076923076925</v>
      </c>
      <c r="I34" s="21"/>
      <c r="J34" s="21">
        <v>29.585798816568047</v>
      </c>
      <c r="K34" s="21">
        <v>32.352941176470587</v>
      </c>
      <c r="L34" s="21">
        <v>26.158940397350992</v>
      </c>
      <c r="M34" s="21"/>
      <c r="N34" s="21">
        <v>23.361983936874736</v>
      </c>
      <c r="O34" s="21">
        <v>23.355430902600713</v>
      </c>
      <c r="P34" s="21">
        <v>23.370078740157478</v>
      </c>
      <c r="Q34" s="21"/>
      <c r="R34" s="21">
        <v>7.5116195364704777E-2</v>
      </c>
      <c r="S34" s="21">
        <v>7.146630208495168E-2</v>
      </c>
      <c r="T34" s="21">
        <v>7.8819597704773314E-2</v>
      </c>
      <c r="U34" s="21"/>
      <c r="V34" s="21"/>
      <c r="W34" s="21"/>
      <c r="X34" s="21"/>
      <c r="Y34" s="21"/>
      <c r="Z34" s="21"/>
      <c r="AA34" s="21"/>
      <c r="AB34" s="21" t="s">
        <v>273</v>
      </c>
      <c r="AC34" s="21"/>
      <c r="AD34" s="26"/>
    </row>
    <row r="35" spans="1:30" s="8" customFormat="1" ht="14.25" customHeight="1" x14ac:dyDescent="0.35">
      <c r="A35" s="17">
        <v>10</v>
      </c>
      <c r="B35" s="21">
        <v>1.6034663575647183</v>
      </c>
      <c r="C35" s="21">
        <v>1.7523994392321793</v>
      </c>
      <c r="D35" s="21">
        <v>1.4473089099954772</v>
      </c>
      <c r="E35" s="21"/>
      <c r="F35" s="21">
        <v>19.35483870967742</v>
      </c>
      <c r="G35" s="21">
        <v>15.789473684210526</v>
      </c>
      <c r="H35" s="21">
        <v>25</v>
      </c>
      <c r="I35" s="21"/>
      <c r="J35" s="21">
        <v>15.976331360946746</v>
      </c>
      <c r="K35" s="21">
        <v>14.423076923076922</v>
      </c>
      <c r="L35" s="21">
        <v>18.461538461538463</v>
      </c>
      <c r="M35" s="21"/>
      <c r="N35" s="21">
        <v>33.92550143266476</v>
      </c>
      <c r="O35" s="21">
        <v>34.769833496571991</v>
      </c>
      <c r="P35" s="21">
        <v>32.734806629834253</v>
      </c>
      <c r="Q35" s="21"/>
      <c r="R35" s="21">
        <v>2.9829957634495967</v>
      </c>
      <c r="S35" s="21">
        <v>2.8507605573875119</v>
      </c>
      <c r="T35" s="21">
        <v>3.1417624521072796</v>
      </c>
      <c r="U35" s="21"/>
      <c r="V35" s="21">
        <v>4.3336536468637533E-2</v>
      </c>
      <c r="W35" s="21">
        <v>3.4039334341906202E-2</v>
      </c>
      <c r="X35" s="21">
        <v>5.2566365035857779E-2</v>
      </c>
      <c r="Y35" s="21"/>
      <c r="Z35" s="21"/>
      <c r="AA35" s="21"/>
      <c r="AB35" s="21"/>
      <c r="AC35" s="21"/>
      <c r="AD35" s="26"/>
    </row>
    <row r="36" spans="1:30" s="8" customFormat="1" ht="14.25" customHeight="1" x14ac:dyDescent="0.35">
      <c r="A36" s="17">
        <v>11</v>
      </c>
      <c r="B36" s="21">
        <v>1.1408277161701821</v>
      </c>
      <c r="C36" s="21">
        <v>1.2326830647441334</v>
      </c>
      <c r="D36" s="21">
        <v>1.0441767068273093</v>
      </c>
      <c r="E36" s="21"/>
      <c r="F36" s="21">
        <v>0</v>
      </c>
      <c r="G36" s="21">
        <v>0</v>
      </c>
      <c r="H36" s="21">
        <v>0</v>
      </c>
      <c r="I36" s="21"/>
      <c r="J36" s="21">
        <v>7.1428571428571423</v>
      </c>
      <c r="K36" s="21">
        <v>6.666666666666667</v>
      </c>
      <c r="L36" s="21">
        <v>7.6923076923076925</v>
      </c>
      <c r="M36" s="21"/>
      <c r="N36" s="21">
        <v>31.299734748010611</v>
      </c>
      <c r="O36" s="21">
        <v>27.896995708154503</v>
      </c>
      <c r="P36" s="21">
        <v>36.805555555555557</v>
      </c>
      <c r="Q36" s="21"/>
      <c r="R36" s="21">
        <v>12.962226640159047</v>
      </c>
      <c r="S36" s="21">
        <v>12.955465587044534</v>
      </c>
      <c r="T36" s="21">
        <v>12.971926427879962</v>
      </c>
      <c r="U36" s="21"/>
      <c r="V36" s="21">
        <v>1.543122219066553</v>
      </c>
      <c r="W36" s="21">
        <v>1.5383231378193596</v>
      </c>
      <c r="X36" s="21">
        <v>1.5484515484515484</v>
      </c>
      <c r="Y36" s="21"/>
      <c r="Z36" s="21">
        <v>2.8954519132255333E-2</v>
      </c>
      <c r="AA36" s="21">
        <v>2.6663111585121982E-2</v>
      </c>
      <c r="AB36" s="21">
        <v>3.125697700379549E-2</v>
      </c>
      <c r="AC36" s="21"/>
      <c r="AD36" s="26"/>
    </row>
    <row r="37" spans="1:30" s="8" customFormat="1" ht="14.25" customHeight="1" x14ac:dyDescent="0.35">
      <c r="A37" s="17">
        <v>12</v>
      </c>
      <c r="B37" s="21">
        <v>1.7080803891255985</v>
      </c>
      <c r="C37" s="21">
        <v>1.8769996445076431</v>
      </c>
      <c r="D37" s="21">
        <v>1.5173410404624277</v>
      </c>
      <c r="E37" s="21"/>
      <c r="F37" s="21">
        <v>0</v>
      </c>
      <c r="G37" s="21">
        <v>0</v>
      </c>
      <c r="H37" s="21">
        <v>0</v>
      </c>
      <c r="I37" s="21"/>
      <c r="J37" s="21">
        <v>0</v>
      </c>
      <c r="K37" s="21">
        <v>0</v>
      </c>
      <c r="L37" s="21">
        <v>0</v>
      </c>
      <c r="M37" s="21"/>
      <c r="N37" s="21">
        <v>22.5</v>
      </c>
      <c r="O37" s="21">
        <v>28.205128205128204</v>
      </c>
      <c r="P37" s="21">
        <v>17.073170731707318</v>
      </c>
      <c r="Q37" s="21"/>
      <c r="R37" s="21">
        <v>16.90909090909091</v>
      </c>
      <c r="S37" s="21">
        <v>18.263473053892216</v>
      </c>
      <c r="T37" s="21">
        <v>14.814814814814813</v>
      </c>
      <c r="U37" s="21"/>
      <c r="V37" s="21">
        <v>9.2811339858251767</v>
      </c>
      <c r="W37" s="21">
        <v>8.4482758620689662</v>
      </c>
      <c r="X37" s="21">
        <v>10.466067048242028</v>
      </c>
      <c r="Y37" s="21"/>
      <c r="Z37" s="21">
        <v>0.29262753319357093</v>
      </c>
      <c r="AA37" s="21">
        <v>0.3771371102916527</v>
      </c>
      <c r="AB37" s="21">
        <v>0.20065669463699382</v>
      </c>
      <c r="AC37" s="21"/>
      <c r="AD37" s="26"/>
    </row>
    <row r="38" spans="1:30" s="8" customFormat="1" ht="14.25" customHeight="1" x14ac:dyDescent="0.35">
      <c r="A38" s="17">
        <v>13</v>
      </c>
      <c r="B38" s="21">
        <v>3.8521487419283011</v>
      </c>
      <c r="C38" s="21">
        <v>3.998532648569332</v>
      </c>
      <c r="D38" s="21">
        <v>3.6260623229461753</v>
      </c>
      <c r="E38" s="21"/>
      <c r="F38" s="21">
        <v>0</v>
      </c>
      <c r="G38" s="21">
        <v>0</v>
      </c>
      <c r="H38" s="21">
        <v>0</v>
      </c>
      <c r="I38" s="21"/>
      <c r="J38" s="21">
        <v>18.181818181818183</v>
      </c>
      <c r="K38" s="21">
        <v>25</v>
      </c>
      <c r="L38" s="21">
        <v>0</v>
      </c>
      <c r="M38" s="21"/>
      <c r="N38" s="21">
        <v>19.230769230769234</v>
      </c>
      <c r="O38" s="21">
        <v>11.111111111111111</v>
      </c>
      <c r="P38" s="21">
        <v>37.5</v>
      </c>
      <c r="Q38" s="21"/>
      <c r="R38" s="21">
        <v>17.058823529411764</v>
      </c>
      <c r="S38" s="21">
        <v>18.421052631578945</v>
      </c>
      <c r="T38" s="21">
        <v>14.285714285714285</v>
      </c>
      <c r="U38" s="21"/>
      <c r="V38" s="21">
        <v>11.857707509881422</v>
      </c>
      <c r="W38" s="21">
        <v>11.864406779661017</v>
      </c>
      <c r="X38" s="21">
        <v>11.846689895470384</v>
      </c>
      <c r="Y38" s="21"/>
      <c r="Z38" s="21">
        <v>1.334848054529963</v>
      </c>
      <c r="AA38" s="21">
        <v>1.3257575757575757</v>
      </c>
      <c r="AB38" s="21">
        <v>1.3484740951029099</v>
      </c>
      <c r="AC38" s="21"/>
      <c r="AD38" s="26"/>
    </row>
    <row r="39" spans="1:30" s="8" customFormat="1" ht="14.25" customHeight="1" x14ac:dyDescent="0.35">
      <c r="A39" s="17">
        <v>14</v>
      </c>
      <c r="B39" s="21">
        <v>5.0583657587548636</v>
      </c>
      <c r="C39" s="21">
        <v>4.3338683788121983</v>
      </c>
      <c r="D39" s="21">
        <v>6.1728395061728394</v>
      </c>
      <c r="E39" s="21"/>
      <c r="F39" s="21">
        <v>0</v>
      </c>
      <c r="G39" s="21">
        <v>0</v>
      </c>
      <c r="H39" s="21" t="s">
        <v>273</v>
      </c>
      <c r="I39" s="21"/>
      <c r="J39" s="21">
        <v>0</v>
      </c>
      <c r="K39" s="21">
        <v>0</v>
      </c>
      <c r="L39" s="21">
        <v>0</v>
      </c>
      <c r="M39" s="21"/>
      <c r="N39" s="21">
        <v>11.111111111111111</v>
      </c>
      <c r="O39" s="21">
        <v>25</v>
      </c>
      <c r="P39" s="21">
        <v>0</v>
      </c>
      <c r="Q39" s="21"/>
      <c r="R39" s="21">
        <v>11.111111111111111</v>
      </c>
      <c r="S39" s="21">
        <v>3.7037037037037033</v>
      </c>
      <c r="T39" s="21">
        <v>22.222222222222221</v>
      </c>
      <c r="U39" s="21"/>
      <c r="V39" s="21">
        <v>15.428571428571427</v>
      </c>
      <c r="W39" s="21">
        <v>14.953271028037381</v>
      </c>
      <c r="X39" s="21">
        <v>16.176470588235293</v>
      </c>
      <c r="Y39" s="21"/>
      <c r="Z39" s="21">
        <v>2.3899371069182394</v>
      </c>
      <c r="AA39" s="21">
        <v>1.8633540372670807</v>
      </c>
      <c r="AB39" s="21">
        <v>3.2051282051282048</v>
      </c>
      <c r="AC39" s="21"/>
      <c r="AD39" s="26"/>
    </row>
    <row r="40" spans="1:30" s="8" customFormat="1" ht="14.25" customHeight="1" x14ac:dyDescent="0.35">
      <c r="A40" s="17">
        <v>15</v>
      </c>
      <c r="B40" s="21">
        <v>5.7017543859649118</v>
      </c>
      <c r="C40" s="21">
        <v>4.1322314049586781</v>
      </c>
      <c r="D40" s="21">
        <v>7.4766355140186906</v>
      </c>
      <c r="E40" s="21"/>
      <c r="F40" s="21" t="s">
        <v>273</v>
      </c>
      <c r="G40" s="21" t="s">
        <v>273</v>
      </c>
      <c r="H40" s="21" t="s">
        <v>273</v>
      </c>
      <c r="I40" s="21"/>
      <c r="J40" s="21" t="s">
        <v>273</v>
      </c>
      <c r="K40" s="21" t="s">
        <v>273</v>
      </c>
      <c r="L40" s="21" t="s">
        <v>273</v>
      </c>
      <c r="M40" s="21"/>
      <c r="N40" s="21" t="s">
        <v>273</v>
      </c>
      <c r="O40" s="21" t="s">
        <v>273</v>
      </c>
      <c r="P40" s="21" t="s">
        <v>273</v>
      </c>
      <c r="Q40" s="21"/>
      <c r="R40" s="21">
        <v>10</v>
      </c>
      <c r="S40" s="21">
        <v>14.285714285714285</v>
      </c>
      <c r="T40" s="21">
        <v>7.6923076923076925</v>
      </c>
      <c r="U40" s="21"/>
      <c r="V40" s="21">
        <v>19.047619047619047</v>
      </c>
      <c r="W40" s="21">
        <v>15</v>
      </c>
      <c r="X40" s="21">
        <v>22.727272727272727</v>
      </c>
      <c r="Y40" s="21"/>
      <c r="Z40" s="21">
        <v>1.8072289156626504</v>
      </c>
      <c r="AA40" s="21">
        <v>1.0638297872340425</v>
      </c>
      <c r="AB40" s="21">
        <v>2.7777777777777777</v>
      </c>
      <c r="AC40" s="21"/>
      <c r="AD40" s="26"/>
    </row>
    <row r="41" spans="1:30" s="8" customFormat="1" ht="14.25" customHeight="1" x14ac:dyDescent="0.35">
      <c r="A41" s="17">
        <v>16</v>
      </c>
      <c r="B41" s="21">
        <v>4.4117647058823533</v>
      </c>
      <c r="C41" s="21">
        <v>2.8571428571428572</v>
      </c>
      <c r="D41" s="21">
        <v>6.0606060606060606</v>
      </c>
      <c r="E41" s="21"/>
      <c r="F41" s="21">
        <v>0</v>
      </c>
      <c r="G41" s="21">
        <v>0</v>
      </c>
      <c r="H41" s="21" t="s">
        <v>273</v>
      </c>
      <c r="I41" s="21"/>
      <c r="J41" s="21">
        <v>0</v>
      </c>
      <c r="K41" s="21" t="s">
        <v>273</v>
      </c>
      <c r="L41" s="21">
        <v>0</v>
      </c>
      <c r="M41" s="21"/>
      <c r="N41" s="21">
        <v>0</v>
      </c>
      <c r="O41" s="21">
        <v>0</v>
      </c>
      <c r="P41" s="21">
        <v>0</v>
      </c>
      <c r="Q41" s="21"/>
      <c r="R41" s="21">
        <v>0</v>
      </c>
      <c r="S41" s="21">
        <v>0</v>
      </c>
      <c r="T41" s="21">
        <v>0</v>
      </c>
      <c r="U41" s="21"/>
      <c r="V41" s="21">
        <v>14.285714285714285</v>
      </c>
      <c r="W41" s="21">
        <v>16.666666666666664</v>
      </c>
      <c r="X41" s="21">
        <v>12.5</v>
      </c>
      <c r="Y41" s="21"/>
      <c r="Z41" s="21">
        <v>2.4390243902439024</v>
      </c>
      <c r="AA41" s="21">
        <v>0</v>
      </c>
      <c r="AB41" s="21">
        <v>5.8823529411764701</v>
      </c>
      <c r="AC41" s="21"/>
      <c r="AD41" s="26"/>
    </row>
    <row r="42" spans="1:30" s="8" customFormat="1" ht="14.25" customHeight="1" x14ac:dyDescent="0.35">
      <c r="A42" s="17">
        <v>17</v>
      </c>
      <c r="B42" s="21">
        <v>10.714285714285714</v>
      </c>
      <c r="C42" s="21">
        <v>12.5</v>
      </c>
      <c r="D42" s="21">
        <v>8.3333333333333321</v>
      </c>
      <c r="E42" s="21"/>
      <c r="F42" s="21" t="s">
        <v>273</v>
      </c>
      <c r="G42" s="21" t="s">
        <v>273</v>
      </c>
      <c r="H42" s="21" t="s">
        <v>273</v>
      </c>
      <c r="I42" s="21"/>
      <c r="J42" s="21">
        <v>0</v>
      </c>
      <c r="K42" s="21">
        <v>0</v>
      </c>
      <c r="L42" s="21">
        <v>0</v>
      </c>
      <c r="M42" s="21"/>
      <c r="N42" s="21" t="s">
        <v>273</v>
      </c>
      <c r="O42" s="21" t="s">
        <v>273</v>
      </c>
      <c r="P42" s="21" t="s">
        <v>273</v>
      </c>
      <c r="Q42" s="21"/>
      <c r="R42" s="21">
        <v>0</v>
      </c>
      <c r="S42" s="21">
        <v>0</v>
      </c>
      <c r="T42" s="21" t="s">
        <v>273</v>
      </c>
      <c r="U42" s="21"/>
      <c r="V42" s="21">
        <v>12.5</v>
      </c>
      <c r="W42" s="21">
        <v>20</v>
      </c>
      <c r="X42" s="21">
        <v>0</v>
      </c>
      <c r="Y42" s="21"/>
      <c r="Z42" s="21">
        <v>13.333333333333334</v>
      </c>
      <c r="AA42" s="21">
        <v>14.285714285714285</v>
      </c>
      <c r="AB42" s="21">
        <v>12.5</v>
      </c>
      <c r="AC42" s="21"/>
      <c r="AD42" s="26"/>
    </row>
    <row r="43" spans="1:30" s="8" customFormat="1" ht="14.25" customHeight="1" x14ac:dyDescent="0.35">
      <c r="A43" s="19">
        <v>18</v>
      </c>
      <c r="B43" s="21">
        <v>0</v>
      </c>
      <c r="C43" s="21">
        <v>0</v>
      </c>
      <c r="D43" s="21">
        <v>0</v>
      </c>
      <c r="E43" s="21"/>
      <c r="F43" s="21" t="s">
        <v>273</v>
      </c>
      <c r="G43" s="21" t="s">
        <v>273</v>
      </c>
      <c r="H43" s="21" t="s">
        <v>273</v>
      </c>
      <c r="I43" s="21"/>
      <c r="J43" s="21" t="s">
        <v>273</v>
      </c>
      <c r="K43" s="21" t="s">
        <v>273</v>
      </c>
      <c r="L43" s="21" t="s">
        <v>273</v>
      </c>
      <c r="M43" s="21"/>
      <c r="N43" s="21">
        <v>0</v>
      </c>
      <c r="O43" s="21">
        <v>0</v>
      </c>
      <c r="P43" s="21">
        <v>0</v>
      </c>
      <c r="Q43" s="21"/>
      <c r="R43" s="21">
        <v>0</v>
      </c>
      <c r="S43" s="21" t="s">
        <v>273</v>
      </c>
      <c r="T43" s="21">
        <v>0</v>
      </c>
      <c r="U43" s="21"/>
      <c r="V43" s="21">
        <v>0</v>
      </c>
      <c r="W43" s="21">
        <v>0</v>
      </c>
      <c r="X43" s="21">
        <v>0</v>
      </c>
      <c r="Y43" s="21"/>
      <c r="Z43" s="21">
        <v>0</v>
      </c>
      <c r="AA43" s="21">
        <v>0</v>
      </c>
      <c r="AB43" s="21">
        <v>0</v>
      </c>
      <c r="AC43" s="21"/>
      <c r="AD43" s="26"/>
    </row>
    <row r="44" spans="1:30" s="8" customFormat="1" ht="14.25" customHeight="1" x14ac:dyDescent="0.35">
      <c r="A44" s="19">
        <v>19</v>
      </c>
      <c r="B44" s="21">
        <v>14.285714285714285</v>
      </c>
      <c r="C44" s="21">
        <v>14.285714285714285</v>
      </c>
      <c r="D44" s="21">
        <v>14.285714285714285</v>
      </c>
      <c r="E44" s="21"/>
      <c r="F44" s="21">
        <v>0</v>
      </c>
      <c r="G44" s="21">
        <v>0</v>
      </c>
      <c r="H44" s="21" t="s">
        <v>273</v>
      </c>
      <c r="I44" s="21"/>
      <c r="J44" s="21">
        <v>0</v>
      </c>
      <c r="K44" s="21">
        <v>0</v>
      </c>
      <c r="L44" s="21" t="s">
        <v>273</v>
      </c>
      <c r="M44" s="21"/>
      <c r="N44" s="21">
        <v>0</v>
      </c>
      <c r="O44" s="21">
        <v>0</v>
      </c>
      <c r="P44" s="21">
        <v>0</v>
      </c>
      <c r="Q44" s="21"/>
      <c r="R44" s="21">
        <v>0</v>
      </c>
      <c r="S44" s="21" t="s">
        <v>273</v>
      </c>
      <c r="T44" s="21">
        <v>0</v>
      </c>
      <c r="U44" s="21"/>
      <c r="V44" s="21">
        <v>50</v>
      </c>
      <c r="W44" s="21">
        <v>50</v>
      </c>
      <c r="X44" s="21" t="s">
        <v>273</v>
      </c>
      <c r="Y44" s="21"/>
      <c r="Z44" s="21">
        <v>16.666666666666664</v>
      </c>
      <c r="AA44" s="21">
        <v>0</v>
      </c>
      <c r="AB44" s="21">
        <v>20</v>
      </c>
      <c r="AC44" s="21"/>
      <c r="AD44" s="26"/>
    </row>
    <row r="45" spans="1:30" s="8" customFormat="1" ht="14.25" customHeight="1" x14ac:dyDescent="0.35">
      <c r="A45" s="19">
        <v>20</v>
      </c>
      <c r="B45" s="21">
        <v>0</v>
      </c>
      <c r="C45" s="21">
        <v>0</v>
      </c>
      <c r="D45" s="21">
        <v>0</v>
      </c>
      <c r="E45" s="21"/>
      <c r="F45" s="21">
        <v>0</v>
      </c>
      <c r="G45" s="21">
        <v>0</v>
      </c>
      <c r="H45" s="21" t="s">
        <v>273</v>
      </c>
      <c r="I45" s="21"/>
      <c r="J45" s="21">
        <v>0</v>
      </c>
      <c r="K45" s="21">
        <v>0</v>
      </c>
      <c r="L45" s="21" t="s">
        <v>273</v>
      </c>
      <c r="M45" s="21"/>
      <c r="N45" s="21">
        <v>0</v>
      </c>
      <c r="O45" s="21">
        <v>0</v>
      </c>
      <c r="P45" s="21">
        <v>0</v>
      </c>
      <c r="Q45" s="21"/>
      <c r="R45" s="21" t="s">
        <v>273</v>
      </c>
      <c r="S45" s="21" t="s">
        <v>273</v>
      </c>
      <c r="T45" s="21" t="s">
        <v>273</v>
      </c>
      <c r="U45" s="21"/>
      <c r="V45" s="21">
        <v>0</v>
      </c>
      <c r="W45" s="21">
        <v>0</v>
      </c>
      <c r="X45" s="21">
        <v>0</v>
      </c>
      <c r="Y45" s="21"/>
      <c r="Z45" s="21">
        <v>0</v>
      </c>
      <c r="AA45" s="21">
        <v>0</v>
      </c>
      <c r="AB45" s="21" t="s">
        <v>273</v>
      </c>
      <c r="AC45" s="21"/>
      <c r="AD45" s="26"/>
    </row>
    <row r="46" spans="1:30" s="8" customFormat="1" ht="14.25" customHeight="1" x14ac:dyDescent="0.35">
      <c r="A46" s="19">
        <v>21</v>
      </c>
      <c r="B46" s="21">
        <v>0</v>
      </c>
      <c r="C46" s="21">
        <v>0</v>
      </c>
      <c r="D46" s="21">
        <v>0</v>
      </c>
      <c r="E46" s="21"/>
      <c r="F46" s="21" t="s">
        <v>273</v>
      </c>
      <c r="G46" s="21" t="s">
        <v>273</v>
      </c>
      <c r="H46" s="21" t="s">
        <v>273</v>
      </c>
      <c r="I46" s="21"/>
      <c r="J46" s="21" t="s">
        <v>273</v>
      </c>
      <c r="K46" s="21" t="s">
        <v>273</v>
      </c>
      <c r="L46" s="21" t="s">
        <v>273</v>
      </c>
      <c r="M46" s="21"/>
      <c r="N46" s="21">
        <v>0</v>
      </c>
      <c r="O46" s="21" t="s">
        <v>273</v>
      </c>
      <c r="P46" s="21">
        <v>0</v>
      </c>
      <c r="Q46" s="21"/>
      <c r="R46" s="21">
        <v>0</v>
      </c>
      <c r="S46" s="21" t="s">
        <v>273</v>
      </c>
      <c r="T46" s="21">
        <v>0</v>
      </c>
      <c r="U46" s="21"/>
      <c r="V46" s="21">
        <v>0</v>
      </c>
      <c r="W46" s="21">
        <v>0</v>
      </c>
      <c r="X46" s="21">
        <v>0</v>
      </c>
      <c r="Y46" s="21"/>
      <c r="Z46" s="21">
        <v>0</v>
      </c>
      <c r="AA46" s="21" t="s">
        <v>273</v>
      </c>
      <c r="AB46" s="21">
        <v>0</v>
      </c>
      <c r="AC46" s="21"/>
      <c r="AD46" s="26"/>
    </row>
    <row r="47" spans="1:30" s="8" customFormat="1" ht="14.25" customHeight="1" thickBot="1" x14ac:dyDescent="0.4">
      <c r="A47" s="19">
        <v>22</v>
      </c>
      <c r="B47" s="21">
        <v>50</v>
      </c>
      <c r="C47" s="21">
        <v>0</v>
      </c>
      <c r="D47" s="21">
        <v>100</v>
      </c>
      <c r="E47" s="21"/>
      <c r="F47" s="21" t="s">
        <v>273</v>
      </c>
      <c r="G47" s="21" t="s">
        <v>273</v>
      </c>
      <c r="H47" s="21" t="s">
        <v>273</v>
      </c>
      <c r="I47" s="21"/>
      <c r="J47" s="21" t="s">
        <v>273</v>
      </c>
      <c r="K47" s="21" t="s">
        <v>273</v>
      </c>
      <c r="L47" s="21" t="s">
        <v>273</v>
      </c>
      <c r="M47" s="21"/>
      <c r="N47" s="21" t="s">
        <v>273</v>
      </c>
      <c r="O47" s="21" t="s">
        <v>273</v>
      </c>
      <c r="P47" s="21" t="s">
        <v>273</v>
      </c>
      <c r="Q47" s="21"/>
      <c r="R47" s="21" t="s">
        <v>273</v>
      </c>
      <c r="S47" s="21" t="s">
        <v>273</v>
      </c>
      <c r="T47" s="21" t="s">
        <v>273</v>
      </c>
      <c r="U47" s="21"/>
      <c r="V47" s="21">
        <v>0</v>
      </c>
      <c r="W47" s="21">
        <v>0</v>
      </c>
      <c r="X47" s="21" t="s">
        <v>273</v>
      </c>
      <c r="Y47" s="21"/>
      <c r="Z47" s="21">
        <v>100</v>
      </c>
      <c r="AA47" s="21" t="s">
        <v>273</v>
      </c>
      <c r="AB47" s="21">
        <v>100</v>
      </c>
      <c r="AC47" s="21"/>
      <c r="AD47" s="26"/>
    </row>
    <row r="48" spans="1:30" s="8" customFormat="1" ht="14.25" customHeight="1" x14ac:dyDescent="0.35">
      <c r="A48" s="22" t="s">
        <v>399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  <c r="AD48" s="26"/>
    </row>
    <row r="49" spans="1:30" s="8" customFormat="1" ht="14.25" customHeight="1" x14ac:dyDescent="0.3">
      <c r="A49" s="8" t="s">
        <v>398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6"/>
    </row>
  </sheetData>
  <mergeCells count="21">
    <mergeCell ref="A29:AB29"/>
    <mergeCell ref="A9:AB9"/>
    <mergeCell ref="A5:AB5"/>
    <mergeCell ref="A6:A7"/>
    <mergeCell ref="A1:AB1"/>
    <mergeCell ref="A2:AB2"/>
    <mergeCell ref="A3:AB3"/>
    <mergeCell ref="A4:AB4"/>
    <mergeCell ref="B6:D6"/>
    <mergeCell ref="F6:H6"/>
    <mergeCell ref="J6:L6"/>
    <mergeCell ref="N6:P6"/>
    <mergeCell ref="R6:T6"/>
    <mergeCell ref="V6:X6"/>
    <mergeCell ref="Z6:AB6"/>
    <mergeCell ref="E6:E7"/>
    <mergeCell ref="I6:I7"/>
    <mergeCell ref="M6:M7"/>
    <mergeCell ref="Q6:Q7"/>
    <mergeCell ref="U6:U7"/>
    <mergeCell ref="Y6:Y7"/>
  </mergeCells>
  <conditionalFormatting sqref="B11:AB27">
    <cfRule type="cellIs" dxfId="24" priority="1" operator="equal">
      <formula>0</formula>
    </cfRule>
  </conditionalFormatting>
  <conditionalFormatting sqref="E28 I28 M28 Q28 U28 Y28 E31:E47 I31:I47 M31:M47 Q31:Q47 U31:U47 Y31:Y47">
    <cfRule type="cellIs" dxfId="23" priority="2" operator="equal">
      <formula>0</formula>
    </cfRule>
  </conditionalFormatting>
  <hyperlinks>
    <hyperlink ref="AD2" location="Contenido!A1" display="Contenido" xr:uid="{4BEBC483-585C-4442-806D-5D7E785C0A51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F3C5-06E5-4DC8-8B96-D2873F7953F7}">
  <sheetPr>
    <tabColor theme="0" tint="-0.14999847407452621"/>
  </sheetPr>
  <dimension ref="A1:AD77"/>
  <sheetViews>
    <sheetView showGridLines="0" topLeftCell="E1" zoomScale="90" zoomScaleNormal="90" zoomScaleSheetLayoutView="90" workbookViewId="0">
      <selection activeCell="AG1" sqref="AG1"/>
    </sheetView>
  </sheetViews>
  <sheetFormatPr baseColWidth="10" defaultColWidth="11.453125" defaultRowHeight="14" x14ac:dyDescent="0.35"/>
  <cols>
    <col min="1" max="1" width="17.54296875" style="3" customWidth="1"/>
    <col min="2" max="4" width="7.453125" style="3" customWidth="1"/>
    <col min="5" max="5" width="1.54296875" style="3" customWidth="1"/>
    <col min="6" max="8" width="7.453125" style="3" customWidth="1"/>
    <col min="9" max="9" width="1.54296875" style="3" customWidth="1"/>
    <col min="10" max="12" width="7.453125" style="3" customWidth="1"/>
    <col min="13" max="13" width="1.54296875" style="3" customWidth="1"/>
    <col min="14" max="16" width="7.453125" style="3" customWidth="1"/>
    <col min="17" max="17" width="1.54296875" style="3" customWidth="1"/>
    <col min="18" max="20" width="7.453125" style="3" customWidth="1"/>
    <col min="21" max="21" width="1.54296875" style="3" customWidth="1"/>
    <col min="22" max="24" width="7.453125" style="3" customWidth="1"/>
    <col min="25" max="25" width="1.54296875" style="3" customWidth="1"/>
    <col min="26" max="28" width="7.453125" style="3" customWidth="1"/>
    <col min="29" max="29" width="5.7265625" style="3" customWidth="1"/>
    <col min="30" max="30" width="13.453125" style="26" customWidth="1"/>
    <col min="31" max="31" width="11.453125" style="3"/>
    <col min="32" max="32" width="1.54296875" style="3" customWidth="1"/>
    <col min="33" max="33" width="6.1796875" style="3" customWidth="1"/>
    <col min="34" max="35" width="5.1796875" style="3" customWidth="1"/>
    <col min="36" max="36" width="1.54296875" style="3" customWidth="1"/>
    <col min="37" max="39" width="5" style="3" customWidth="1"/>
    <col min="40" max="40" width="1.54296875" style="3" customWidth="1"/>
    <col min="41" max="43" width="5" style="3" customWidth="1"/>
    <col min="44" max="44" width="1.54296875" style="3" customWidth="1"/>
    <col min="45" max="47" width="5" style="3" customWidth="1"/>
    <col min="48" max="48" width="1.54296875" style="3" customWidth="1"/>
    <col min="49" max="51" width="5.1796875" style="3" customWidth="1"/>
    <col min="52" max="52" width="1.54296875" style="3" customWidth="1"/>
    <col min="53" max="54" width="5" style="3" customWidth="1"/>
    <col min="55" max="55" width="5.453125" style="3" customWidth="1"/>
    <col min="56" max="16384" width="11.453125" style="3"/>
  </cols>
  <sheetData>
    <row r="1" spans="1:30" ht="15.75" customHeight="1" x14ac:dyDescent="0.35">
      <c r="A1" s="345" t="s">
        <v>251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1"/>
      <c r="AD1" s="29"/>
    </row>
    <row r="2" spans="1:30" ht="15.75" customHeight="1" x14ac:dyDescent="0.35">
      <c r="A2" s="345" t="s">
        <v>127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1"/>
      <c r="AD3" s="29"/>
    </row>
    <row r="4" spans="1:30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1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1"/>
    </row>
    <row r="6" spans="1:30" s="8" customFormat="1" ht="21" customHeight="1" x14ac:dyDescent="0.35">
      <c r="A6" s="340" t="s">
        <v>253</v>
      </c>
      <c r="B6" s="342" t="s">
        <v>130</v>
      </c>
      <c r="C6" s="342"/>
      <c r="D6" s="342"/>
      <c r="E6" s="344"/>
      <c r="F6" s="342" t="s">
        <v>244</v>
      </c>
      <c r="G6" s="342"/>
      <c r="H6" s="342"/>
      <c r="I6" s="344"/>
      <c r="J6" s="342" t="s">
        <v>245</v>
      </c>
      <c r="K6" s="342"/>
      <c r="L6" s="342"/>
      <c r="M6" s="344"/>
      <c r="N6" s="342" t="s">
        <v>246</v>
      </c>
      <c r="O6" s="342"/>
      <c r="P6" s="342"/>
      <c r="Q6" s="344"/>
      <c r="R6" s="342" t="s">
        <v>247</v>
      </c>
      <c r="S6" s="342"/>
      <c r="T6" s="342"/>
      <c r="U6" s="344"/>
      <c r="V6" s="342" t="s">
        <v>248</v>
      </c>
      <c r="W6" s="342"/>
      <c r="X6" s="342"/>
      <c r="Y6" s="344"/>
      <c r="Z6" s="342" t="s">
        <v>249</v>
      </c>
      <c r="AA6" s="342"/>
      <c r="AB6" s="342"/>
      <c r="AC6" s="6"/>
      <c r="AD6" s="26"/>
    </row>
    <row r="7" spans="1:30" s="8" customFormat="1" ht="21" customHeight="1" x14ac:dyDescent="0.35">
      <c r="A7" s="341"/>
      <c r="B7" s="9" t="s">
        <v>130</v>
      </c>
      <c r="C7" s="9" t="s">
        <v>233</v>
      </c>
      <c r="D7" s="9" t="s">
        <v>234</v>
      </c>
      <c r="E7" s="344"/>
      <c r="F7" s="9" t="s">
        <v>130</v>
      </c>
      <c r="G7" s="9" t="s">
        <v>233</v>
      </c>
      <c r="H7" s="9" t="s">
        <v>234</v>
      </c>
      <c r="I7" s="344"/>
      <c r="J7" s="9" t="s">
        <v>130</v>
      </c>
      <c r="K7" s="9" t="s">
        <v>233</v>
      </c>
      <c r="L7" s="9" t="s">
        <v>234</v>
      </c>
      <c r="M7" s="344"/>
      <c r="N7" s="9" t="s">
        <v>130</v>
      </c>
      <c r="O7" s="9" t="s">
        <v>233</v>
      </c>
      <c r="P7" s="9" t="s">
        <v>234</v>
      </c>
      <c r="Q7" s="344"/>
      <c r="R7" s="9" t="s">
        <v>130</v>
      </c>
      <c r="S7" s="9" t="s">
        <v>233</v>
      </c>
      <c r="T7" s="9" t="s">
        <v>234</v>
      </c>
      <c r="U7" s="344"/>
      <c r="V7" s="9" t="s">
        <v>130</v>
      </c>
      <c r="W7" s="9" t="s">
        <v>233</v>
      </c>
      <c r="X7" s="9" t="s">
        <v>234</v>
      </c>
      <c r="Y7" s="344"/>
      <c r="Z7" s="9" t="s">
        <v>130</v>
      </c>
      <c r="AA7" s="9" t="s">
        <v>233</v>
      </c>
      <c r="AB7" s="9" t="s">
        <v>234</v>
      </c>
      <c r="AC7" s="10"/>
      <c r="AD7" s="26"/>
    </row>
    <row r="8" spans="1:30" s="8" customFormat="1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26"/>
    </row>
    <row r="9" spans="1:30" s="135" customFormat="1" ht="14.25" customHeight="1" x14ac:dyDescent="0.35">
      <c r="A9" s="161" t="s">
        <v>130</v>
      </c>
      <c r="B9" s="16">
        <v>7349</v>
      </c>
      <c r="C9" s="16">
        <v>4133</v>
      </c>
      <c r="D9" s="16">
        <v>3216</v>
      </c>
      <c r="E9" s="16"/>
      <c r="F9" s="16">
        <v>307</v>
      </c>
      <c r="G9" s="16">
        <v>172</v>
      </c>
      <c r="H9" s="16">
        <v>135</v>
      </c>
      <c r="I9" s="16"/>
      <c r="J9" s="16">
        <v>2664</v>
      </c>
      <c r="K9" s="16">
        <v>1511</v>
      </c>
      <c r="L9" s="16">
        <v>1153</v>
      </c>
      <c r="M9" s="16"/>
      <c r="N9" s="16">
        <v>2454</v>
      </c>
      <c r="O9" s="16">
        <v>1388</v>
      </c>
      <c r="P9" s="16">
        <v>1066</v>
      </c>
      <c r="Q9" s="16"/>
      <c r="R9" s="16">
        <v>1017</v>
      </c>
      <c r="S9" s="16">
        <v>567</v>
      </c>
      <c r="T9" s="16">
        <v>450</v>
      </c>
      <c r="U9" s="16"/>
      <c r="V9" s="16">
        <v>753</v>
      </c>
      <c r="W9" s="16">
        <v>405</v>
      </c>
      <c r="X9" s="16">
        <v>348</v>
      </c>
      <c r="Y9" s="16"/>
      <c r="Z9" s="16">
        <v>154</v>
      </c>
      <c r="AA9" s="16">
        <v>90</v>
      </c>
      <c r="AB9" s="16">
        <v>64</v>
      </c>
      <c r="AC9" s="16"/>
      <c r="AD9" s="26"/>
    </row>
    <row r="10" spans="1:30" s="8" customFormat="1" ht="14.25" customHeight="1" x14ac:dyDescent="0.35">
      <c r="A10" s="17" t="s">
        <v>168</v>
      </c>
      <c r="B10" s="18">
        <v>720</v>
      </c>
      <c r="C10" s="18">
        <v>414</v>
      </c>
      <c r="D10" s="18">
        <v>306</v>
      </c>
      <c r="E10" s="18"/>
      <c r="F10" s="18">
        <v>32</v>
      </c>
      <c r="G10" s="18">
        <v>23</v>
      </c>
      <c r="H10" s="18">
        <v>9</v>
      </c>
      <c r="I10" s="18"/>
      <c r="J10" s="18">
        <v>263</v>
      </c>
      <c r="K10" s="18">
        <v>143</v>
      </c>
      <c r="L10" s="18">
        <v>120</v>
      </c>
      <c r="M10" s="18"/>
      <c r="N10" s="18">
        <v>232</v>
      </c>
      <c r="O10" s="18">
        <v>130</v>
      </c>
      <c r="P10" s="18">
        <v>102</v>
      </c>
      <c r="Q10" s="18"/>
      <c r="R10" s="18">
        <v>118</v>
      </c>
      <c r="S10" s="18">
        <v>67</v>
      </c>
      <c r="T10" s="18">
        <v>51</v>
      </c>
      <c r="U10" s="18"/>
      <c r="V10" s="18">
        <v>67</v>
      </c>
      <c r="W10" s="18">
        <v>46</v>
      </c>
      <c r="X10" s="18">
        <v>21</v>
      </c>
      <c r="Y10" s="18"/>
      <c r="Z10" s="18">
        <v>8</v>
      </c>
      <c r="AA10" s="18">
        <v>5</v>
      </c>
      <c r="AB10" s="18">
        <v>3</v>
      </c>
      <c r="AC10" s="18"/>
      <c r="AD10" s="26"/>
    </row>
    <row r="11" spans="1:30" s="8" customFormat="1" ht="14.25" customHeight="1" x14ac:dyDescent="0.35">
      <c r="A11" s="17" t="s">
        <v>169</v>
      </c>
      <c r="B11" s="18">
        <v>375</v>
      </c>
      <c r="C11" s="18">
        <v>204</v>
      </c>
      <c r="D11" s="18">
        <v>171</v>
      </c>
      <c r="E11" s="18"/>
      <c r="F11" s="18">
        <v>7</v>
      </c>
      <c r="G11" s="18">
        <v>3</v>
      </c>
      <c r="H11" s="18">
        <v>4</v>
      </c>
      <c r="I11" s="18"/>
      <c r="J11" s="18">
        <v>117</v>
      </c>
      <c r="K11" s="18">
        <v>67</v>
      </c>
      <c r="L11" s="18">
        <v>50</v>
      </c>
      <c r="M11" s="18"/>
      <c r="N11" s="18">
        <v>114</v>
      </c>
      <c r="O11" s="18">
        <v>57</v>
      </c>
      <c r="P11" s="18">
        <v>57</v>
      </c>
      <c r="Q11" s="18"/>
      <c r="R11" s="18">
        <v>55</v>
      </c>
      <c r="S11" s="18">
        <v>28</v>
      </c>
      <c r="T11" s="18">
        <v>27</v>
      </c>
      <c r="U11" s="18"/>
      <c r="V11" s="18">
        <v>70</v>
      </c>
      <c r="W11" s="18">
        <v>46</v>
      </c>
      <c r="X11" s="18">
        <v>24</v>
      </c>
      <c r="Y11" s="18"/>
      <c r="Z11" s="18">
        <v>12</v>
      </c>
      <c r="AA11" s="18">
        <v>3</v>
      </c>
      <c r="AB11" s="18">
        <v>9</v>
      </c>
      <c r="AC11" s="18"/>
      <c r="AD11" s="26"/>
    </row>
    <row r="12" spans="1:30" s="8" customFormat="1" ht="14.25" customHeight="1" x14ac:dyDescent="0.35">
      <c r="A12" s="17" t="s">
        <v>170</v>
      </c>
      <c r="B12" s="18">
        <v>731</v>
      </c>
      <c r="C12" s="18">
        <v>403</v>
      </c>
      <c r="D12" s="18">
        <v>328</v>
      </c>
      <c r="E12" s="18"/>
      <c r="F12" s="18">
        <v>31</v>
      </c>
      <c r="G12" s="18">
        <v>16</v>
      </c>
      <c r="H12" s="18">
        <v>15</v>
      </c>
      <c r="I12" s="18"/>
      <c r="J12" s="18">
        <v>231</v>
      </c>
      <c r="K12" s="18">
        <v>136</v>
      </c>
      <c r="L12" s="18">
        <v>95</v>
      </c>
      <c r="M12" s="18"/>
      <c r="N12" s="18">
        <v>246</v>
      </c>
      <c r="O12" s="18">
        <v>149</v>
      </c>
      <c r="P12" s="18">
        <v>97</v>
      </c>
      <c r="Q12" s="18"/>
      <c r="R12" s="18">
        <v>126</v>
      </c>
      <c r="S12" s="18">
        <v>60</v>
      </c>
      <c r="T12" s="18">
        <v>66</v>
      </c>
      <c r="U12" s="18"/>
      <c r="V12" s="18">
        <v>81</v>
      </c>
      <c r="W12" s="18">
        <v>35</v>
      </c>
      <c r="X12" s="18">
        <v>46</v>
      </c>
      <c r="Y12" s="18"/>
      <c r="Z12" s="18">
        <v>16</v>
      </c>
      <c r="AA12" s="18">
        <v>7</v>
      </c>
      <c r="AB12" s="18">
        <v>9</v>
      </c>
      <c r="AC12" s="18"/>
      <c r="AD12" s="26"/>
    </row>
    <row r="13" spans="1:30" s="8" customFormat="1" ht="14.25" customHeight="1" x14ac:dyDescent="0.35">
      <c r="A13" s="17" t="s">
        <v>171</v>
      </c>
      <c r="B13" s="18">
        <v>467</v>
      </c>
      <c r="C13" s="18">
        <v>256</v>
      </c>
      <c r="D13" s="18">
        <v>211</v>
      </c>
      <c r="E13" s="18"/>
      <c r="F13" s="18">
        <v>42</v>
      </c>
      <c r="G13" s="18">
        <v>23</v>
      </c>
      <c r="H13" s="18">
        <v>19</v>
      </c>
      <c r="I13" s="18"/>
      <c r="J13" s="18">
        <v>167</v>
      </c>
      <c r="K13" s="18">
        <v>84</v>
      </c>
      <c r="L13" s="18">
        <v>83</v>
      </c>
      <c r="M13" s="18"/>
      <c r="N13" s="18">
        <v>159</v>
      </c>
      <c r="O13" s="18">
        <v>91</v>
      </c>
      <c r="P13" s="18">
        <v>68</v>
      </c>
      <c r="Q13" s="18"/>
      <c r="R13" s="18">
        <v>51</v>
      </c>
      <c r="S13" s="18">
        <v>31</v>
      </c>
      <c r="T13" s="18">
        <v>20</v>
      </c>
      <c r="U13" s="18"/>
      <c r="V13" s="18">
        <v>39</v>
      </c>
      <c r="W13" s="18">
        <v>22</v>
      </c>
      <c r="X13" s="18">
        <v>17</v>
      </c>
      <c r="Y13" s="18"/>
      <c r="Z13" s="18">
        <v>9</v>
      </c>
      <c r="AA13" s="18">
        <v>5</v>
      </c>
      <c r="AB13" s="18">
        <v>4</v>
      </c>
      <c r="AC13" s="18"/>
      <c r="AD13" s="26"/>
    </row>
    <row r="14" spans="1:30" s="8" customFormat="1" ht="14.25" customHeight="1" x14ac:dyDescent="0.35">
      <c r="A14" s="17" t="s">
        <v>172</v>
      </c>
      <c r="B14" s="18">
        <v>78</v>
      </c>
      <c r="C14" s="18">
        <v>42</v>
      </c>
      <c r="D14" s="18">
        <v>36</v>
      </c>
      <c r="E14" s="18"/>
      <c r="F14" s="18">
        <v>1</v>
      </c>
      <c r="G14" s="18">
        <v>0</v>
      </c>
      <c r="H14" s="18">
        <v>1</v>
      </c>
      <c r="I14" s="18"/>
      <c r="J14" s="18">
        <v>34</v>
      </c>
      <c r="K14" s="18">
        <v>15</v>
      </c>
      <c r="L14" s="18">
        <v>19</v>
      </c>
      <c r="M14" s="18"/>
      <c r="N14" s="18">
        <v>30</v>
      </c>
      <c r="O14" s="18">
        <v>20</v>
      </c>
      <c r="P14" s="18">
        <v>10</v>
      </c>
      <c r="Q14" s="18"/>
      <c r="R14" s="18">
        <v>4</v>
      </c>
      <c r="S14" s="18">
        <v>1</v>
      </c>
      <c r="T14" s="18">
        <v>3</v>
      </c>
      <c r="U14" s="18"/>
      <c r="V14" s="18">
        <v>8</v>
      </c>
      <c r="W14" s="18">
        <v>5</v>
      </c>
      <c r="X14" s="18">
        <v>3</v>
      </c>
      <c r="Y14" s="18"/>
      <c r="Z14" s="18">
        <v>1</v>
      </c>
      <c r="AA14" s="18">
        <v>1</v>
      </c>
      <c r="AB14" s="18">
        <v>0</v>
      </c>
      <c r="AC14" s="18"/>
      <c r="AD14" s="26"/>
    </row>
    <row r="15" spans="1:30" s="8" customFormat="1" ht="14.25" customHeight="1" x14ac:dyDescent="0.35">
      <c r="A15" s="17" t="s">
        <v>173</v>
      </c>
      <c r="B15" s="18">
        <v>87</v>
      </c>
      <c r="C15" s="18">
        <v>44</v>
      </c>
      <c r="D15" s="18">
        <v>43</v>
      </c>
      <c r="E15" s="18"/>
      <c r="F15" s="18">
        <v>4</v>
      </c>
      <c r="G15" s="18">
        <v>1</v>
      </c>
      <c r="H15" s="18">
        <v>3</v>
      </c>
      <c r="I15" s="18"/>
      <c r="J15" s="18">
        <v>40</v>
      </c>
      <c r="K15" s="18">
        <v>22</v>
      </c>
      <c r="L15" s="18">
        <v>18</v>
      </c>
      <c r="M15" s="18"/>
      <c r="N15" s="18">
        <v>27</v>
      </c>
      <c r="O15" s="18">
        <v>15</v>
      </c>
      <c r="P15" s="18">
        <v>12</v>
      </c>
      <c r="Q15" s="18"/>
      <c r="R15" s="18">
        <v>7</v>
      </c>
      <c r="S15" s="18">
        <v>4</v>
      </c>
      <c r="T15" s="18">
        <v>3</v>
      </c>
      <c r="U15" s="18"/>
      <c r="V15" s="18">
        <v>5</v>
      </c>
      <c r="W15" s="18">
        <v>0</v>
      </c>
      <c r="X15" s="18">
        <v>5</v>
      </c>
      <c r="Y15" s="18"/>
      <c r="Z15" s="18">
        <v>4</v>
      </c>
      <c r="AA15" s="18">
        <v>2</v>
      </c>
      <c r="AB15" s="18">
        <v>2</v>
      </c>
      <c r="AC15" s="18"/>
      <c r="AD15" s="26"/>
    </row>
    <row r="16" spans="1:30" s="8" customFormat="1" ht="14.25" customHeight="1" x14ac:dyDescent="0.35">
      <c r="A16" s="17" t="s">
        <v>174</v>
      </c>
      <c r="B16" s="18">
        <v>35</v>
      </c>
      <c r="C16" s="18">
        <v>21</v>
      </c>
      <c r="D16" s="18">
        <v>14</v>
      </c>
      <c r="E16" s="18"/>
      <c r="F16" s="18">
        <v>1</v>
      </c>
      <c r="G16" s="18">
        <v>0</v>
      </c>
      <c r="H16" s="18">
        <v>1</v>
      </c>
      <c r="I16" s="18"/>
      <c r="J16" s="18">
        <v>20</v>
      </c>
      <c r="K16" s="18">
        <v>12</v>
      </c>
      <c r="L16" s="18">
        <v>8</v>
      </c>
      <c r="M16" s="18"/>
      <c r="N16" s="18">
        <v>14</v>
      </c>
      <c r="O16" s="18">
        <v>9</v>
      </c>
      <c r="P16" s="18">
        <v>5</v>
      </c>
      <c r="Q16" s="18"/>
      <c r="R16" s="18">
        <v>0</v>
      </c>
      <c r="S16" s="18">
        <v>0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8"/>
      <c r="AD16" s="26"/>
    </row>
    <row r="17" spans="1:30" s="8" customFormat="1" ht="14.25" customHeight="1" x14ac:dyDescent="0.35">
      <c r="A17" s="17" t="s">
        <v>175</v>
      </c>
      <c r="B17" s="18">
        <v>712</v>
      </c>
      <c r="C17" s="18">
        <v>399</v>
      </c>
      <c r="D17" s="18">
        <v>313</v>
      </c>
      <c r="E17" s="18"/>
      <c r="F17" s="18">
        <v>24</v>
      </c>
      <c r="G17" s="18">
        <v>11</v>
      </c>
      <c r="H17" s="18">
        <v>13</v>
      </c>
      <c r="I17" s="18"/>
      <c r="J17" s="18">
        <v>262</v>
      </c>
      <c r="K17" s="18">
        <v>151</v>
      </c>
      <c r="L17" s="18">
        <v>111</v>
      </c>
      <c r="M17" s="18"/>
      <c r="N17" s="18">
        <v>223</v>
      </c>
      <c r="O17" s="18">
        <v>121</v>
      </c>
      <c r="P17" s="18">
        <v>102</v>
      </c>
      <c r="Q17" s="18"/>
      <c r="R17" s="18">
        <v>103</v>
      </c>
      <c r="S17" s="18">
        <v>59</v>
      </c>
      <c r="T17" s="18">
        <v>44</v>
      </c>
      <c r="U17" s="18"/>
      <c r="V17" s="18">
        <v>94</v>
      </c>
      <c r="W17" s="18">
        <v>51</v>
      </c>
      <c r="X17" s="18">
        <v>43</v>
      </c>
      <c r="Y17" s="18"/>
      <c r="Z17" s="18">
        <v>6</v>
      </c>
      <c r="AA17" s="18">
        <v>6</v>
      </c>
      <c r="AB17" s="18">
        <v>0</v>
      </c>
      <c r="AC17" s="18"/>
      <c r="AD17" s="26"/>
    </row>
    <row r="18" spans="1:30" s="8" customFormat="1" ht="14.25" customHeight="1" x14ac:dyDescent="0.35">
      <c r="A18" s="17" t="s">
        <v>176</v>
      </c>
      <c r="B18" s="18">
        <v>245</v>
      </c>
      <c r="C18" s="18">
        <v>140</v>
      </c>
      <c r="D18" s="18">
        <v>105</v>
      </c>
      <c r="E18" s="18"/>
      <c r="F18" s="18">
        <v>11</v>
      </c>
      <c r="G18" s="18">
        <v>7</v>
      </c>
      <c r="H18" s="18">
        <v>4</v>
      </c>
      <c r="I18" s="18"/>
      <c r="J18" s="18">
        <v>97</v>
      </c>
      <c r="K18" s="18">
        <v>62</v>
      </c>
      <c r="L18" s="18">
        <v>35</v>
      </c>
      <c r="M18" s="18"/>
      <c r="N18" s="18">
        <v>62</v>
      </c>
      <c r="O18" s="18">
        <v>31</v>
      </c>
      <c r="P18" s="18">
        <v>31</v>
      </c>
      <c r="Q18" s="18"/>
      <c r="R18" s="18">
        <v>31</v>
      </c>
      <c r="S18" s="18">
        <v>20</v>
      </c>
      <c r="T18" s="18">
        <v>11</v>
      </c>
      <c r="U18" s="18"/>
      <c r="V18" s="18">
        <v>41</v>
      </c>
      <c r="W18" s="18">
        <v>17</v>
      </c>
      <c r="X18" s="18">
        <v>24</v>
      </c>
      <c r="Y18" s="18"/>
      <c r="Z18" s="18">
        <v>3</v>
      </c>
      <c r="AA18" s="18">
        <v>3</v>
      </c>
      <c r="AB18" s="18">
        <v>0</v>
      </c>
      <c r="AC18" s="18"/>
      <c r="AD18" s="26"/>
    </row>
    <row r="19" spans="1:30" s="8" customFormat="1" ht="14.25" customHeight="1" x14ac:dyDescent="0.35">
      <c r="A19" s="17" t="s">
        <v>177</v>
      </c>
      <c r="B19" s="18">
        <v>603</v>
      </c>
      <c r="C19" s="18">
        <v>360</v>
      </c>
      <c r="D19" s="18">
        <v>243</v>
      </c>
      <c r="E19" s="18"/>
      <c r="F19" s="18">
        <v>32</v>
      </c>
      <c r="G19" s="18">
        <v>15</v>
      </c>
      <c r="H19" s="18">
        <v>17</v>
      </c>
      <c r="I19" s="18"/>
      <c r="J19" s="18">
        <v>218</v>
      </c>
      <c r="K19" s="18">
        <v>136</v>
      </c>
      <c r="L19" s="18">
        <v>82</v>
      </c>
      <c r="M19" s="18"/>
      <c r="N19" s="18">
        <v>215</v>
      </c>
      <c r="O19" s="18">
        <v>129</v>
      </c>
      <c r="P19" s="18">
        <v>86</v>
      </c>
      <c r="Q19" s="18"/>
      <c r="R19" s="18">
        <v>61</v>
      </c>
      <c r="S19" s="18">
        <v>35</v>
      </c>
      <c r="T19" s="18">
        <v>26</v>
      </c>
      <c r="U19" s="18"/>
      <c r="V19" s="18">
        <v>60</v>
      </c>
      <c r="W19" s="18">
        <v>33</v>
      </c>
      <c r="X19" s="18">
        <v>27</v>
      </c>
      <c r="Y19" s="18"/>
      <c r="Z19" s="18">
        <v>17</v>
      </c>
      <c r="AA19" s="18">
        <v>12</v>
      </c>
      <c r="AB19" s="18">
        <v>5</v>
      </c>
      <c r="AC19" s="18"/>
      <c r="AD19" s="26"/>
    </row>
    <row r="20" spans="1:30" s="8" customFormat="1" ht="14.25" customHeight="1" x14ac:dyDescent="0.35">
      <c r="A20" s="17" t="s">
        <v>178</v>
      </c>
      <c r="B20" s="18">
        <v>85</v>
      </c>
      <c r="C20" s="18">
        <v>54</v>
      </c>
      <c r="D20" s="18">
        <v>31</v>
      </c>
      <c r="E20" s="18"/>
      <c r="F20" s="18">
        <v>2</v>
      </c>
      <c r="G20" s="18">
        <v>2</v>
      </c>
      <c r="H20" s="18">
        <v>0</v>
      </c>
      <c r="I20" s="18"/>
      <c r="J20" s="18">
        <v>29</v>
      </c>
      <c r="K20" s="18">
        <v>17</v>
      </c>
      <c r="L20" s="18">
        <v>12</v>
      </c>
      <c r="M20" s="18"/>
      <c r="N20" s="18">
        <v>24</v>
      </c>
      <c r="O20" s="18">
        <v>15</v>
      </c>
      <c r="P20" s="18">
        <v>9</v>
      </c>
      <c r="Q20" s="18"/>
      <c r="R20" s="18">
        <v>22</v>
      </c>
      <c r="S20" s="18">
        <v>16</v>
      </c>
      <c r="T20" s="18">
        <v>6</v>
      </c>
      <c r="U20" s="18"/>
      <c r="V20" s="18">
        <v>5</v>
      </c>
      <c r="W20" s="18">
        <v>2</v>
      </c>
      <c r="X20" s="18">
        <v>3</v>
      </c>
      <c r="Y20" s="18"/>
      <c r="Z20" s="18">
        <v>3</v>
      </c>
      <c r="AA20" s="18">
        <v>2</v>
      </c>
      <c r="AB20" s="18">
        <v>1</v>
      </c>
      <c r="AC20" s="18"/>
      <c r="AD20" s="26"/>
    </row>
    <row r="21" spans="1:30" s="8" customFormat="1" ht="14.25" customHeight="1" x14ac:dyDescent="0.35">
      <c r="A21" s="17" t="s">
        <v>179</v>
      </c>
      <c r="B21" s="18">
        <v>500</v>
      </c>
      <c r="C21" s="18">
        <v>273</v>
      </c>
      <c r="D21" s="18">
        <v>227</v>
      </c>
      <c r="E21" s="18"/>
      <c r="F21" s="18">
        <v>14</v>
      </c>
      <c r="G21" s="18">
        <v>10</v>
      </c>
      <c r="H21" s="18">
        <v>4</v>
      </c>
      <c r="I21" s="18"/>
      <c r="J21" s="18">
        <v>270</v>
      </c>
      <c r="K21" s="18">
        <v>152</v>
      </c>
      <c r="L21" s="18">
        <v>118</v>
      </c>
      <c r="M21" s="18"/>
      <c r="N21" s="18">
        <v>128</v>
      </c>
      <c r="O21" s="18">
        <v>70</v>
      </c>
      <c r="P21" s="18">
        <v>58</v>
      </c>
      <c r="Q21" s="18"/>
      <c r="R21" s="18">
        <v>35</v>
      </c>
      <c r="S21" s="18">
        <v>19</v>
      </c>
      <c r="T21" s="18">
        <v>16</v>
      </c>
      <c r="U21" s="18"/>
      <c r="V21" s="18">
        <v>44</v>
      </c>
      <c r="W21" s="18">
        <v>19</v>
      </c>
      <c r="X21" s="18">
        <v>25</v>
      </c>
      <c r="Y21" s="18"/>
      <c r="Z21" s="18">
        <v>9</v>
      </c>
      <c r="AA21" s="18">
        <v>3</v>
      </c>
      <c r="AB21" s="18">
        <v>6</v>
      </c>
      <c r="AC21" s="18"/>
      <c r="AD21" s="26"/>
    </row>
    <row r="22" spans="1:30" s="8" customFormat="1" ht="14.25" customHeight="1" x14ac:dyDescent="0.35">
      <c r="A22" s="17" t="s">
        <v>180</v>
      </c>
      <c r="B22" s="18">
        <v>252</v>
      </c>
      <c r="C22" s="18">
        <v>139</v>
      </c>
      <c r="D22" s="18">
        <v>113</v>
      </c>
      <c r="E22" s="18"/>
      <c r="F22" s="18">
        <v>48</v>
      </c>
      <c r="G22" s="18">
        <v>27</v>
      </c>
      <c r="H22" s="18">
        <v>21</v>
      </c>
      <c r="I22" s="18"/>
      <c r="J22" s="18">
        <v>63</v>
      </c>
      <c r="K22" s="18">
        <v>31</v>
      </c>
      <c r="L22" s="18">
        <v>32</v>
      </c>
      <c r="M22" s="18"/>
      <c r="N22" s="18">
        <v>60</v>
      </c>
      <c r="O22" s="18">
        <v>37</v>
      </c>
      <c r="P22" s="18">
        <v>23</v>
      </c>
      <c r="Q22" s="18"/>
      <c r="R22" s="18">
        <v>47</v>
      </c>
      <c r="S22" s="18">
        <v>23</v>
      </c>
      <c r="T22" s="18">
        <v>24</v>
      </c>
      <c r="U22" s="18"/>
      <c r="V22" s="18">
        <v>22</v>
      </c>
      <c r="W22" s="18">
        <v>16</v>
      </c>
      <c r="X22" s="18">
        <v>6</v>
      </c>
      <c r="Y22" s="18"/>
      <c r="Z22" s="18">
        <v>12</v>
      </c>
      <c r="AA22" s="18">
        <v>5</v>
      </c>
      <c r="AB22" s="18">
        <v>7</v>
      </c>
      <c r="AC22" s="18"/>
      <c r="AD22" s="26"/>
    </row>
    <row r="23" spans="1:30" s="8" customFormat="1" ht="14.25" customHeight="1" x14ac:dyDescent="0.35">
      <c r="A23" s="17" t="s">
        <v>181</v>
      </c>
      <c r="B23" s="18">
        <v>357</v>
      </c>
      <c r="C23" s="18">
        <v>170</v>
      </c>
      <c r="D23" s="18">
        <v>187</v>
      </c>
      <c r="E23" s="18"/>
      <c r="F23" s="18">
        <v>9</v>
      </c>
      <c r="G23" s="18">
        <v>6</v>
      </c>
      <c r="H23" s="18">
        <v>3</v>
      </c>
      <c r="I23" s="18"/>
      <c r="J23" s="18">
        <v>148</v>
      </c>
      <c r="K23" s="18">
        <v>70</v>
      </c>
      <c r="L23" s="18">
        <v>78</v>
      </c>
      <c r="M23" s="18"/>
      <c r="N23" s="18">
        <v>124</v>
      </c>
      <c r="O23" s="18">
        <v>62</v>
      </c>
      <c r="P23" s="18">
        <v>62</v>
      </c>
      <c r="Q23" s="18"/>
      <c r="R23" s="18">
        <v>40</v>
      </c>
      <c r="S23" s="18">
        <v>15</v>
      </c>
      <c r="T23" s="18">
        <v>25</v>
      </c>
      <c r="U23" s="18"/>
      <c r="V23" s="18">
        <v>34</v>
      </c>
      <c r="W23" s="18">
        <v>15</v>
      </c>
      <c r="X23" s="18">
        <v>19</v>
      </c>
      <c r="Y23" s="18"/>
      <c r="Z23" s="18">
        <v>2</v>
      </c>
      <c r="AA23" s="18">
        <v>2</v>
      </c>
      <c r="AB23" s="18">
        <v>0</v>
      </c>
      <c r="AC23" s="18"/>
      <c r="AD23" s="26"/>
    </row>
    <row r="24" spans="1:30" s="8" customFormat="1" ht="14.25" customHeight="1" x14ac:dyDescent="0.35">
      <c r="A24" s="17" t="s">
        <v>182</v>
      </c>
      <c r="B24" s="18">
        <v>136</v>
      </c>
      <c r="C24" s="18">
        <v>72</v>
      </c>
      <c r="D24" s="18">
        <v>64</v>
      </c>
      <c r="E24" s="18"/>
      <c r="F24" s="18">
        <v>4</v>
      </c>
      <c r="G24" s="18">
        <v>2</v>
      </c>
      <c r="H24" s="18">
        <v>2</v>
      </c>
      <c r="I24" s="18"/>
      <c r="J24" s="18">
        <v>55</v>
      </c>
      <c r="K24" s="18">
        <v>28</v>
      </c>
      <c r="L24" s="18">
        <v>27</v>
      </c>
      <c r="M24" s="18"/>
      <c r="N24" s="18">
        <v>52</v>
      </c>
      <c r="O24" s="18">
        <v>27</v>
      </c>
      <c r="P24" s="18">
        <v>25</v>
      </c>
      <c r="Q24" s="18"/>
      <c r="R24" s="18">
        <v>17</v>
      </c>
      <c r="S24" s="18">
        <v>11</v>
      </c>
      <c r="T24" s="18">
        <v>6</v>
      </c>
      <c r="U24" s="18"/>
      <c r="V24" s="18">
        <v>8</v>
      </c>
      <c r="W24" s="18">
        <v>4</v>
      </c>
      <c r="X24" s="18">
        <v>4</v>
      </c>
      <c r="Y24" s="18"/>
      <c r="Z24" s="18">
        <v>0</v>
      </c>
      <c r="AA24" s="18">
        <v>0</v>
      </c>
      <c r="AB24" s="18">
        <v>0</v>
      </c>
      <c r="AC24" s="18"/>
      <c r="AD24" s="26"/>
    </row>
    <row r="25" spans="1:30" s="8" customFormat="1" ht="14.25" customHeight="1" x14ac:dyDescent="0.35">
      <c r="A25" s="17" t="s">
        <v>183</v>
      </c>
      <c r="B25" s="18">
        <v>183</v>
      </c>
      <c r="C25" s="18">
        <v>121</v>
      </c>
      <c r="D25" s="18">
        <v>62</v>
      </c>
      <c r="E25" s="18"/>
      <c r="F25" s="18">
        <v>0</v>
      </c>
      <c r="G25" s="18">
        <v>0</v>
      </c>
      <c r="H25" s="18">
        <v>0</v>
      </c>
      <c r="I25" s="18"/>
      <c r="J25" s="18">
        <v>57</v>
      </c>
      <c r="K25" s="18">
        <v>44</v>
      </c>
      <c r="L25" s="18">
        <v>13</v>
      </c>
      <c r="M25" s="18"/>
      <c r="N25" s="18">
        <v>79</v>
      </c>
      <c r="O25" s="18">
        <v>48</v>
      </c>
      <c r="P25" s="18">
        <v>31</v>
      </c>
      <c r="Q25" s="18"/>
      <c r="R25" s="18">
        <v>33</v>
      </c>
      <c r="S25" s="18">
        <v>21</v>
      </c>
      <c r="T25" s="18">
        <v>12</v>
      </c>
      <c r="U25" s="18"/>
      <c r="V25" s="18">
        <v>13</v>
      </c>
      <c r="W25" s="18">
        <v>7</v>
      </c>
      <c r="X25" s="18">
        <v>6</v>
      </c>
      <c r="Y25" s="18"/>
      <c r="Z25" s="18">
        <v>1</v>
      </c>
      <c r="AA25" s="18">
        <v>1</v>
      </c>
      <c r="AB25" s="18">
        <v>0</v>
      </c>
      <c r="AC25" s="18"/>
      <c r="AD25" s="26"/>
    </row>
    <row r="26" spans="1:30" s="8" customFormat="1" ht="14.25" customHeight="1" x14ac:dyDescent="0.35">
      <c r="A26" s="17" t="s">
        <v>184</v>
      </c>
      <c r="B26" s="18">
        <v>31</v>
      </c>
      <c r="C26" s="18">
        <v>16</v>
      </c>
      <c r="D26" s="18">
        <v>15</v>
      </c>
      <c r="E26" s="18"/>
      <c r="F26" s="18">
        <v>6</v>
      </c>
      <c r="G26" s="18">
        <v>3</v>
      </c>
      <c r="H26" s="18">
        <v>3</v>
      </c>
      <c r="I26" s="18"/>
      <c r="J26" s="18">
        <v>6</v>
      </c>
      <c r="K26" s="18">
        <v>1</v>
      </c>
      <c r="L26" s="18">
        <v>5</v>
      </c>
      <c r="M26" s="18"/>
      <c r="N26" s="18">
        <v>6</v>
      </c>
      <c r="O26" s="18">
        <v>3</v>
      </c>
      <c r="P26" s="18">
        <v>3</v>
      </c>
      <c r="Q26" s="18"/>
      <c r="R26" s="18">
        <v>7</v>
      </c>
      <c r="S26" s="18">
        <v>4</v>
      </c>
      <c r="T26" s="18">
        <v>3</v>
      </c>
      <c r="U26" s="18"/>
      <c r="V26" s="18">
        <v>3</v>
      </c>
      <c r="W26" s="18">
        <v>3</v>
      </c>
      <c r="X26" s="18">
        <v>0</v>
      </c>
      <c r="Y26" s="18"/>
      <c r="Z26" s="18">
        <v>3</v>
      </c>
      <c r="AA26" s="18">
        <v>2</v>
      </c>
      <c r="AB26" s="18">
        <v>1</v>
      </c>
      <c r="AC26" s="18"/>
      <c r="AD26" s="26"/>
    </row>
    <row r="27" spans="1:30" s="8" customFormat="1" ht="14.25" customHeight="1" x14ac:dyDescent="0.35">
      <c r="A27" s="17" t="s">
        <v>185</v>
      </c>
      <c r="B27" s="18">
        <v>143</v>
      </c>
      <c r="C27" s="18">
        <v>71</v>
      </c>
      <c r="D27" s="18">
        <v>72</v>
      </c>
      <c r="E27" s="18"/>
      <c r="F27" s="18">
        <v>20</v>
      </c>
      <c r="G27" s="18">
        <v>10</v>
      </c>
      <c r="H27" s="18">
        <v>10</v>
      </c>
      <c r="I27" s="18"/>
      <c r="J27" s="18">
        <v>29</v>
      </c>
      <c r="K27" s="18">
        <v>13</v>
      </c>
      <c r="L27" s="18">
        <v>16</v>
      </c>
      <c r="M27" s="18"/>
      <c r="N27" s="18">
        <v>37</v>
      </c>
      <c r="O27" s="18">
        <v>18</v>
      </c>
      <c r="P27" s="18">
        <v>19</v>
      </c>
      <c r="Q27" s="18"/>
      <c r="R27" s="18">
        <v>27</v>
      </c>
      <c r="S27" s="18">
        <v>16</v>
      </c>
      <c r="T27" s="18">
        <v>11</v>
      </c>
      <c r="U27" s="18"/>
      <c r="V27" s="18">
        <v>21</v>
      </c>
      <c r="W27" s="18">
        <v>10</v>
      </c>
      <c r="X27" s="18">
        <v>11</v>
      </c>
      <c r="Y27" s="18"/>
      <c r="Z27" s="18">
        <v>9</v>
      </c>
      <c r="AA27" s="18">
        <v>4</v>
      </c>
      <c r="AB27" s="18">
        <v>5</v>
      </c>
      <c r="AC27" s="18"/>
      <c r="AD27" s="26"/>
    </row>
    <row r="28" spans="1:30" s="8" customFormat="1" ht="14.25" customHeight="1" x14ac:dyDescent="0.35">
      <c r="A28" s="17" t="s">
        <v>186</v>
      </c>
      <c r="B28" s="18">
        <v>106</v>
      </c>
      <c r="C28" s="18">
        <v>61</v>
      </c>
      <c r="D28" s="18">
        <v>45</v>
      </c>
      <c r="E28" s="18"/>
      <c r="F28" s="18">
        <v>4</v>
      </c>
      <c r="G28" s="18">
        <v>1</v>
      </c>
      <c r="H28" s="18">
        <v>3</v>
      </c>
      <c r="I28" s="18"/>
      <c r="J28" s="18">
        <v>50</v>
      </c>
      <c r="K28" s="18">
        <v>32</v>
      </c>
      <c r="L28" s="18">
        <v>18</v>
      </c>
      <c r="M28" s="18"/>
      <c r="N28" s="18">
        <v>26</v>
      </c>
      <c r="O28" s="18">
        <v>17</v>
      </c>
      <c r="P28" s="18">
        <v>9</v>
      </c>
      <c r="Q28" s="18"/>
      <c r="R28" s="18">
        <v>16</v>
      </c>
      <c r="S28" s="18">
        <v>7</v>
      </c>
      <c r="T28" s="18">
        <v>9</v>
      </c>
      <c r="U28" s="18"/>
      <c r="V28" s="18">
        <v>10</v>
      </c>
      <c r="W28" s="18">
        <v>4</v>
      </c>
      <c r="X28" s="18">
        <v>6</v>
      </c>
      <c r="Y28" s="18"/>
      <c r="Z28" s="18">
        <v>0</v>
      </c>
      <c r="AA28" s="18">
        <v>0</v>
      </c>
      <c r="AB28" s="18">
        <v>0</v>
      </c>
      <c r="AC28" s="18"/>
      <c r="AD28" s="26"/>
    </row>
    <row r="29" spans="1:30" s="8" customFormat="1" ht="14.25" customHeight="1" x14ac:dyDescent="0.35">
      <c r="A29" s="17" t="s">
        <v>187</v>
      </c>
      <c r="B29" s="18">
        <v>236</v>
      </c>
      <c r="C29" s="18">
        <v>132</v>
      </c>
      <c r="D29" s="18">
        <v>104</v>
      </c>
      <c r="E29" s="18"/>
      <c r="F29" s="18">
        <v>5</v>
      </c>
      <c r="G29" s="18">
        <v>5</v>
      </c>
      <c r="H29" s="18">
        <v>0</v>
      </c>
      <c r="I29" s="18"/>
      <c r="J29" s="18">
        <v>91</v>
      </c>
      <c r="K29" s="18">
        <v>52</v>
      </c>
      <c r="L29" s="18">
        <v>39</v>
      </c>
      <c r="M29" s="18"/>
      <c r="N29" s="18">
        <v>93</v>
      </c>
      <c r="O29" s="18">
        <v>51</v>
      </c>
      <c r="P29" s="18">
        <v>42</v>
      </c>
      <c r="Q29" s="18"/>
      <c r="R29" s="18">
        <v>30</v>
      </c>
      <c r="S29" s="18">
        <v>17</v>
      </c>
      <c r="T29" s="18">
        <v>13</v>
      </c>
      <c r="U29" s="18"/>
      <c r="V29" s="18">
        <v>17</v>
      </c>
      <c r="W29" s="18">
        <v>7</v>
      </c>
      <c r="X29" s="18">
        <v>10</v>
      </c>
      <c r="Y29" s="18"/>
      <c r="Z29" s="18">
        <v>0</v>
      </c>
      <c r="AA29" s="18">
        <v>0</v>
      </c>
      <c r="AB29" s="18">
        <v>0</v>
      </c>
      <c r="AC29" s="18"/>
      <c r="AD29" s="26"/>
    </row>
    <row r="30" spans="1:30" s="8" customFormat="1" ht="14.25" customHeight="1" x14ac:dyDescent="0.35">
      <c r="A30" s="17" t="s">
        <v>188</v>
      </c>
      <c r="B30" s="18">
        <v>300</v>
      </c>
      <c r="C30" s="18">
        <v>175</v>
      </c>
      <c r="D30" s="18">
        <v>125</v>
      </c>
      <c r="E30" s="18"/>
      <c r="F30" s="18">
        <v>0</v>
      </c>
      <c r="G30" s="18">
        <v>0</v>
      </c>
      <c r="H30" s="18">
        <v>0</v>
      </c>
      <c r="I30" s="18"/>
      <c r="J30" s="18">
        <v>102</v>
      </c>
      <c r="K30" s="18">
        <v>54</v>
      </c>
      <c r="L30" s="18">
        <v>48</v>
      </c>
      <c r="M30" s="18"/>
      <c r="N30" s="18">
        <v>137</v>
      </c>
      <c r="O30" s="18">
        <v>82</v>
      </c>
      <c r="P30" s="18">
        <v>55</v>
      </c>
      <c r="Q30" s="18"/>
      <c r="R30" s="18">
        <v>45</v>
      </c>
      <c r="S30" s="18">
        <v>27</v>
      </c>
      <c r="T30" s="18">
        <v>18</v>
      </c>
      <c r="U30" s="18"/>
      <c r="V30" s="18">
        <v>14</v>
      </c>
      <c r="W30" s="18">
        <v>10</v>
      </c>
      <c r="X30" s="18">
        <v>4</v>
      </c>
      <c r="Y30" s="18"/>
      <c r="Z30" s="18">
        <v>2</v>
      </c>
      <c r="AA30" s="18">
        <v>2</v>
      </c>
      <c r="AB30" s="18">
        <v>0</v>
      </c>
      <c r="AC30" s="18"/>
      <c r="AD30" s="26"/>
    </row>
    <row r="31" spans="1:30" s="8" customFormat="1" ht="14.25" customHeight="1" x14ac:dyDescent="0.35">
      <c r="A31" s="17" t="s">
        <v>189</v>
      </c>
      <c r="B31" s="18">
        <v>151</v>
      </c>
      <c r="C31" s="18">
        <v>93</v>
      </c>
      <c r="D31" s="18">
        <v>58</v>
      </c>
      <c r="E31" s="18"/>
      <c r="F31" s="18">
        <v>4</v>
      </c>
      <c r="G31" s="18">
        <v>2</v>
      </c>
      <c r="H31" s="18">
        <v>2</v>
      </c>
      <c r="I31" s="18"/>
      <c r="J31" s="18">
        <v>46</v>
      </c>
      <c r="K31" s="18">
        <v>29</v>
      </c>
      <c r="L31" s="18">
        <v>17</v>
      </c>
      <c r="M31" s="18"/>
      <c r="N31" s="18">
        <v>64</v>
      </c>
      <c r="O31" s="18">
        <v>40</v>
      </c>
      <c r="P31" s="18">
        <v>24</v>
      </c>
      <c r="Q31" s="18"/>
      <c r="R31" s="18">
        <v>21</v>
      </c>
      <c r="S31" s="18">
        <v>12</v>
      </c>
      <c r="T31" s="18">
        <v>9</v>
      </c>
      <c r="U31" s="18"/>
      <c r="V31" s="18">
        <v>15</v>
      </c>
      <c r="W31" s="18">
        <v>9</v>
      </c>
      <c r="X31" s="18">
        <v>6</v>
      </c>
      <c r="Y31" s="18"/>
      <c r="Z31" s="18">
        <v>1</v>
      </c>
      <c r="AA31" s="18">
        <v>1</v>
      </c>
      <c r="AB31" s="18">
        <v>0</v>
      </c>
      <c r="AC31" s="18"/>
      <c r="AD31" s="26"/>
    </row>
    <row r="32" spans="1:30" s="8" customFormat="1" ht="14.25" customHeight="1" x14ac:dyDescent="0.35">
      <c r="A32" s="17" t="s">
        <v>190</v>
      </c>
      <c r="B32" s="18">
        <v>94</v>
      </c>
      <c r="C32" s="18">
        <v>59</v>
      </c>
      <c r="D32" s="18">
        <v>35</v>
      </c>
      <c r="E32" s="18"/>
      <c r="F32" s="18">
        <v>2</v>
      </c>
      <c r="G32" s="18">
        <v>2</v>
      </c>
      <c r="H32" s="18">
        <v>0</v>
      </c>
      <c r="I32" s="18"/>
      <c r="J32" s="18">
        <v>46</v>
      </c>
      <c r="K32" s="18">
        <v>29</v>
      </c>
      <c r="L32" s="18">
        <v>17</v>
      </c>
      <c r="M32" s="18"/>
      <c r="N32" s="18">
        <v>29</v>
      </c>
      <c r="O32" s="18">
        <v>16</v>
      </c>
      <c r="P32" s="18">
        <v>13</v>
      </c>
      <c r="Q32" s="18"/>
      <c r="R32" s="18">
        <v>9</v>
      </c>
      <c r="S32" s="18">
        <v>6</v>
      </c>
      <c r="T32" s="18">
        <v>3</v>
      </c>
      <c r="U32" s="18"/>
      <c r="V32" s="18">
        <v>8</v>
      </c>
      <c r="W32" s="18">
        <v>6</v>
      </c>
      <c r="X32" s="18">
        <v>2</v>
      </c>
      <c r="Y32" s="18"/>
      <c r="Z32" s="18">
        <v>0</v>
      </c>
      <c r="AA32" s="18">
        <v>0</v>
      </c>
      <c r="AB32" s="18">
        <v>0</v>
      </c>
      <c r="AC32" s="18"/>
      <c r="AD32" s="26"/>
    </row>
    <row r="33" spans="1:30" s="8" customFormat="1" ht="14.25" customHeight="1" x14ac:dyDescent="0.35">
      <c r="A33" s="17" t="s">
        <v>191</v>
      </c>
      <c r="B33" s="18">
        <v>47</v>
      </c>
      <c r="C33" s="18">
        <v>26</v>
      </c>
      <c r="D33" s="18">
        <v>21</v>
      </c>
      <c r="E33" s="18"/>
      <c r="F33" s="18">
        <v>1</v>
      </c>
      <c r="G33" s="18">
        <v>0</v>
      </c>
      <c r="H33" s="18">
        <v>1</v>
      </c>
      <c r="I33" s="18"/>
      <c r="J33" s="18">
        <v>25</v>
      </c>
      <c r="K33" s="18">
        <v>14</v>
      </c>
      <c r="L33" s="18">
        <v>11</v>
      </c>
      <c r="M33" s="18"/>
      <c r="N33" s="18">
        <v>15</v>
      </c>
      <c r="O33" s="18">
        <v>8</v>
      </c>
      <c r="P33" s="18">
        <v>7</v>
      </c>
      <c r="Q33" s="18"/>
      <c r="R33" s="18">
        <v>5</v>
      </c>
      <c r="S33" s="18">
        <v>3</v>
      </c>
      <c r="T33" s="18">
        <v>2</v>
      </c>
      <c r="U33" s="18"/>
      <c r="V33" s="18">
        <v>1</v>
      </c>
      <c r="W33" s="18">
        <v>1</v>
      </c>
      <c r="X33" s="18">
        <v>0</v>
      </c>
      <c r="Y33" s="18"/>
      <c r="Z33" s="18">
        <v>0</v>
      </c>
      <c r="AA33" s="18">
        <v>0</v>
      </c>
      <c r="AB33" s="18">
        <v>0</v>
      </c>
      <c r="AC33" s="18"/>
      <c r="AD33" s="26"/>
    </row>
    <row r="34" spans="1:30" s="8" customFormat="1" ht="14.25" customHeight="1" x14ac:dyDescent="0.35">
      <c r="A34" s="17" t="s">
        <v>192</v>
      </c>
      <c r="B34" s="18">
        <v>183</v>
      </c>
      <c r="C34" s="18">
        <v>115</v>
      </c>
      <c r="D34" s="18">
        <v>68</v>
      </c>
      <c r="E34" s="18"/>
      <c r="F34" s="18">
        <v>0</v>
      </c>
      <c r="G34" s="18">
        <v>0</v>
      </c>
      <c r="H34" s="18">
        <v>0</v>
      </c>
      <c r="I34" s="18"/>
      <c r="J34" s="18">
        <v>58</v>
      </c>
      <c r="K34" s="18">
        <v>40</v>
      </c>
      <c r="L34" s="18">
        <v>18</v>
      </c>
      <c r="M34" s="18"/>
      <c r="N34" s="18">
        <v>77</v>
      </c>
      <c r="O34" s="18">
        <v>44</v>
      </c>
      <c r="P34" s="18">
        <v>33</v>
      </c>
      <c r="Q34" s="18"/>
      <c r="R34" s="18">
        <v>24</v>
      </c>
      <c r="S34" s="18">
        <v>17</v>
      </c>
      <c r="T34" s="18">
        <v>7</v>
      </c>
      <c r="U34" s="18"/>
      <c r="V34" s="18">
        <v>19</v>
      </c>
      <c r="W34" s="18">
        <v>9</v>
      </c>
      <c r="X34" s="18">
        <v>10</v>
      </c>
      <c r="Y34" s="18"/>
      <c r="Z34" s="18">
        <v>5</v>
      </c>
      <c r="AA34" s="18">
        <v>5</v>
      </c>
      <c r="AB34" s="18">
        <v>0</v>
      </c>
      <c r="AC34" s="18"/>
      <c r="AD34" s="26"/>
    </row>
    <row r="35" spans="1:30" s="8" customFormat="1" ht="14.25" customHeight="1" x14ac:dyDescent="0.35">
      <c r="A35" s="17" t="s">
        <v>193</v>
      </c>
      <c r="B35" s="18">
        <v>268</v>
      </c>
      <c r="C35" s="18">
        <v>152</v>
      </c>
      <c r="D35" s="18">
        <v>116</v>
      </c>
      <c r="E35" s="18"/>
      <c r="F35" s="18">
        <v>2</v>
      </c>
      <c r="G35" s="18">
        <v>2</v>
      </c>
      <c r="H35" s="18">
        <v>0</v>
      </c>
      <c r="I35" s="18"/>
      <c r="J35" s="18">
        <v>103</v>
      </c>
      <c r="K35" s="18">
        <v>57</v>
      </c>
      <c r="L35" s="18">
        <v>46</v>
      </c>
      <c r="M35" s="18"/>
      <c r="N35" s="18">
        <v>101</v>
      </c>
      <c r="O35" s="18">
        <v>57</v>
      </c>
      <c r="P35" s="18">
        <v>44</v>
      </c>
      <c r="Q35" s="18"/>
      <c r="R35" s="18">
        <v>35</v>
      </c>
      <c r="S35" s="18">
        <v>19</v>
      </c>
      <c r="T35" s="18">
        <v>16</v>
      </c>
      <c r="U35" s="18"/>
      <c r="V35" s="18">
        <v>21</v>
      </c>
      <c r="W35" s="18">
        <v>13</v>
      </c>
      <c r="X35" s="18">
        <v>8</v>
      </c>
      <c r="Y35" s="18"/>
      <c r="Z35" s="18">
        <v>6</v>
      </c>
      <c r="AA35" s="18">
        <v>4</v>
      </c>
      <c r="AB35" s="18">
        <v>2</v>
      </c>
      <c r="AC35" s="18"/>
      <c r="AD35" s="26"/>
    </row>
    <row r="36" spans="1:30" s="8" customFormat="1" ht="14.25" customHeight="1" thickBot="1" x14ac:dyDescent="0.4">
      <c r="A36" s="17" t="s">
        <v>194</v>
      </c>
      <c r="B36" s="18">
        <v>224</v>
      </c>
      <c r="C36" s="18">
        <v>121</v>
      </c>
      <c r="D36" s="18">
        <v>103</v>
      </c>
      <c r="E36" s="18"/>
      <c r="F36" s="18">
        <v>1</v>
      </c>
      <c r="G36" s="18">
        <v>1</v>
      </c>
      <c r="H36" s="18">
        <v>0</v>
      </c>
      <c r="I36" s="18"/>
      <c r="J36" s="18">
        <v>37</v>
      </c>
      <c r="K36" s="18">
        <v>20</v>
      </c>
      <c r="L36" s="18">
        <v>17</v>
      </c>
      <c r="M36" s="18"/>
      <c r="N36" s="18">
        <v>80</v>
      </c>
      <c r="O36" s="18">
        <v>41</v>
      </c>
      <c r="P36" s="18">
        <v>39</v>
      </c>
      <c r="Q36" s="18"/>
      <c r="R36" s="18">
        <v>48</v>
      </c>
      <c r="S36" s="18">
        <v>29</v>
      </c>
      <c r="T36" s="18">
        <v>19</v>
      </c>
      <c r="U36" s="18"/>
      <c r="V36" s="18">
        <v>33</v>
      </c>
      <c r="W36" s="18">
        <v>15</v>
      </c>
      <c r="X36" s="18">
        <v>18</v>
      </c>
      <c r="Y36" s="18"/>
      <c r="Z36" s="18">
        <v>25</v>
      </c>
      <c r="AA36" s="18">
        <v>15</v>
      </c>
      <c r="AB36" s="18">
        <v>10</v>
      </c>
      <c r="AC36" s="18"/>
      <c r="AD36" s="26"/>
    </row>
    <row r="37" spans="1:30" s="8" customFormat="1" ht="14.25" customHeight="1" x14ac:dyDescent="0.3">
      <c r="A37" s="91" t="s">
        <v>398</v>
      </c>
      <c r="B37" s="91"/>
      <c r="C37" s="91"/>
      <c r="D37" s="91"/>
      <c r="E37" s="91"/>
      <c r="F37" s="91"/>
      <c r="G37" s="91"/>
      <c r="H37" s="91"/>
      <c r="I37" s="91"/>
      <c r="J37" s="150"/>
      <c r="K37" s="150"/>
      <c r="L37" s="150"/>
      <c r="M37" s="91"/>
      <c r="N37" s="150"/>
      <c r="O37" s="15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D37" s="26"/>
    </row>
    <row r="38" spans="1:30" ht="15" customHeight="1" x14ac:dyDescent="0.35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</row>
    <row r="39" spans="1:30" ht="15" customHeight="1" x14ac:dyDescent="0.35"/>
    <row r="40" spans="1:30" ht="15.75" customHeight="1" x14ac:dyDescent="0.35">
      <c r="A40" s="345" t="s">
        <v>254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1"/>
    </row>
    <row r="41" spans="1:30" ht="15.75" customHeight="1" x14ac:dyDescent="0.35">
      <c r="A41" s="345" t="s">
        <v>165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1"/>
      <c r="AD41" s="272" t="s">
        <v>375</v>
      </c>
    </row>
    <row r="42" spans="1:30" ht="15.75" customHeight="1" x14ac:dyDescent="0.35">
      <c r="A42" s="345" t="s">
        <v>252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1"/>
    </row>
    <row r="43" spans="1:30" ht="15.75" customHeight="1" x14ac:dyDescent="0.35">
      <c r="A43" s="345" t="s">
        <v>112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1"/>
    </row>
    <row r="44" spans="1:30" ht="15.75" customHeight="1" x14ac:dyDescent="0.35">
      <c r="A44" s="345" t="s">
        <v>377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1"/>
    </row>
    <row r="45" spans="1:30" s="8" customFormat="1" ht="21" customHeight="1" x14ac:dyDescent="0.35">
      <c r="A45" s="340" t="s">
        <v>253</v>
      </c>
      <c r="B45" s="342" t="s">
        <v>130</v>
      </c>
      <c r="C45" s="342"/>
      <c r="D45" s="342"/>
      <c r="E45" s="344"/>
      <c r="F45" s="342" t="s">
        <v>244</v>
      </c>
      <c r="G45" s="342"/>
      <c r="H45" s="342"/>
      <c r="I45" s="344"/>
      <c r="J45" s="342" t="s">
        <v>245</v>
      </c>
      <c r="K45" s="342"/>
      <c r="L45" s="342"/>
      <c r="M45" s="344"/>
      <c r="N45" s="342" t="s">
        <v>246</v>
      </c>
      <c r="O45" s="342"/>
      <c r="P45" s="342"/>
      <c r="Q45" s="344"/>
      <c r="R45" s="342" t="s">
        <v>247</v>
      </c>
      <c r="S45" s="342"/>
      <c r="T45" s="342"/>
      <c r="U45" s="344"/>
      <c r="V45" s="342" t="s">
        <v>248</v>
      </c>
      <c r="W45" s="342"/>
      <c r="X45" s="342"/>
      <c r="Y45" s="344"/>
      <c r="Z45" s="342" t="s">
        <v>249</v>
      </c>
      <c r="AA45" s="342"/>
      <c r="AB45" s="342"/>
      <c r="AC45" s="6"/>
      <c r="AD45" s="26"/>
    </row>
    <row r="46" spans="1:30" s="8" customFormat="1" ht="21" customHeight="1" x14ac:dyDescent="0.35">
      <c r="A46" s="341"/>
      <c r="B46" s="9" t="s">
        <v>130</v>
      </c>
      <c r="C46" s="9" t="s">
        <v>233</v>
      </c>
      <c r="D46" s="9" t="s">
        <v>234</v>
      </c>
      <c r="E46" s="344"/>
      <c r="F46" s="9" t="s">
        <v>130</v>
      </c>
      <c r="G46" s="9" t="s">
        <v>233</v>
      </c>
      <c r="H46" s="9" t="s">
        <v>234</v>
      </c>
      <c r="I46" s="344"/>
      <c r="J46" s="9" t="s">
        <v>130</v>
      </c>
      <c r="K46" s="9" t="s">
        <v>233</v>
      </c>
      <c r="L46" s="9" t="s">
        <v>234</v>
      </c>
      <c r="M46" s="344"/>
      <c r="N46" s="9" t="s">
        <v>130</v>
      </c>
      <c r="O46" s="9" t="s">
        <v>233</v>
      </c>
      <c r="P46" s="9" t="s">
        <v>234</v>
      </c>
      <c r="Q46" s="344"/>
      <c r="R46" s="9" t="s">
        <v>130</v>
      </c>
      <c r="S46" s="9" t="s">
        <v>233</v>
      </c>
      <c r="T46" s="9" t="s">
        <v>234</v>
      </c>
      <c r="U46" s="344"/>
      <c r="V46" s="9" t="s">
        <v>130</v>
      </c>
      <c r="W46" s="9" t="s">
        <v>233</v>
      </c>
      <c r="X46" s="9" t="s">
        <v>234</v>
      </c>
      <c r="Y46" s="344"/>
      <c r="Z46" s="9" t="s">
        <v>130</v>
      </c>
      <c r="AA46" s="9" t="s">
        <v>233</v>
      </c>
      <c r="AB46" s="9" t="s">
        <v>234</v>
      </c>
      <c r="AC46" s="10"/>
      <c r="AD46" s="26"/>
    </row>
    <row r="47" spans="1:30" x14ac:dyDescent="0.35">
      <c r="A47" s="123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</row>
    <row r="48" spans="1:30" ht="14.25" customHeight="1" x14ac:dyDescent="0.35">
      <c r="A48" s="161" t="s">
        <v>130</v>
      </c>
      <c r="B48" s="20">
        <v>1.6118561019796722</v>
      </c>
      <c r="C48" s="20">
        <v>1.7653189362810844</v>
      </c>
      <c r="D48" s="20">
        <v>1.4498764719672514</v>
      </c>
      <c r="E48" s="20"/>
      <c r="F48" s="20">
        <v>0.42354174714419729</v>
      </c>
      <c r="G48" s="20">
        <v>0.46244017852341773</v>
      </c>
      <c r="H48" s="20">
        <v>0.38254463020685747</v>
      </c>
      <c r="I48" s="20"/>
      <c r="J48" s="20">
        <v>3.5143727820798651</v>
      </c>
      <c r="K48" s="20">
        <v>3.8819237488439011</v>
      </c>
      <c r="L48" s="20">
        <v>3.1264405217061197</v>
      </c>
      <c r="M48" s="20"/>
      <c r="N48" s="20">
        <v>3.4087594282618663</v>
      </c>
      <c r="O48" s="20">
        <v>3.7468955836302777</v>
      </c>
      <c r="P48" s="20">
        <v>3.050333361948093</v>
      </c>
      <c r="Q48" s="20"/>
      <c r="R48" s="20">
        <v>1.2012189360294812</v>
      </c>
      <c r="S48" s="20">
        <v>1.2987012987012987</v>
      </c>
      <c r="T48" s="20">
        <v>1.0974271430313376</v>
      </c>
      <c r="U48" s="20"/>
      <c r="V48" s="20">
        <v>0.9602877037263754</v>
      </c>
      <c r="W48" s="20">
        <v>1.0117917457779555</v>
      </c>
      <c r="X48" s="20">
        <v>0.90658052414942947</v>
      </c>
      <c r="Y48" s="20"/>
      <c r="Z48" s="20">
        <v>0.21218551076083661</v>
      </c>
      <c r="AA48" s="20">
        <v>0.24146164784160118</v>
      </c>
      <c r="AB48" s="20">
        <v>0.18127743945616767</v>
      </c>
      <c r="AC48" s="20"/>
    </row>
    <row r="49" spans="1:29" ht="14.25" customHeight="1" x14ac:dyDescent="0.35">
      <c r="A49" s="17" t="s">
        <v>168</v>
      </c>
      <c r="B49" s="21">
        <v>2.6301369863013702</v>
      </c>
      <c r="C49" s="21">
        <v>2.9598913276614001</v>
      </c>
      <c r="D49" s="21">
        <v>2.2856289214221692</v>
      </c>
      <c r="E49" s="21"/>
      <c r="F49" s="21">
        <v>0.74297654980264682</v>
      </c>
      <c r="G49" s="21">
        <v>1.031852848811126</v>
      </c>
      <c r="H49" s="21">
        <v>0.43310875842155916</v>
      </c>
      <c r="I49" s="21"/>
      <c r="J49" s="21">
        <v>5.7111834961997827</v>
      </c>
      <c r="K49" s="21">
        <v>6.1691113028472824</v>
      </c>
      <c r="L49" s="21">
        <v>5.2470485351989504</v>
      </c>
      <c r="M49" s="21"/>
      <c r="N49" s="21">
        <v>5.241753276095797</v>
      </c>
      <c r="O49" s="21">
        <v>5.6301429190125596</v>
      </c>
      <c r="P49" s="21">
        <v>4.8181388757675956</v>
      </c>
      <c r="Q49" s="21"/>
      <c r="R49" s="21">
        <v>2.3237495076801893</v>
      </c>
      <c r="S49" s="21">
        <v>2.5948876839659176</v>
      </c>
      <c r="T49" s="21">
        <v>2.0432692307692308</v>
      </c>
      <c r="U49" s="21"/>
      <c r="V49" s="21">
        <v>1.4777238641376267</v>
      </c>
      <c r="W49" s="21">
        <v>1.9965277777777777</v>
      </c>
      <c r="X49" s="21">
        <v>0.94170403587443952</v>
      </c>
      <c r="Y49" s="21"/>
      <c r="Z49" s="21">
        <v>0.1807909604519774</v>
      </c>
      <c r="AA49" s="21">
        <v>0.22271714922048996</v>
      </c>
      <c r="AB49" s="21">
        <v>0.13761467889908258</v>
      </c>
      <c r="AC49" s="21"/>
    </row>
    <row r="50" spans="1:29" ht="14.25" customHeight="1" x14ac:dyDescent="0.35">
      <c r="A50" s="17" t="s">
        <v>169</v>
      </c>
      <c r="B50" s="21">
        <v>1.4043365913942254</v>
      </c>
      <c r="C50" s="21">
        <v>1.5006620567897602</v>
      </c>
      <c r="D50" s="21">
        <v>1.3044473262643985</v>
      </c>
      <c r="E50" s="21"/>
      <c r="F50" s="21">
        <v>0.16203703703703703</v>
      </c>
      <c r="G50" s="21">
        <v>0.13368983957219249</v>
      </c>
      <c r="H50" s="21">
        <v>0.19267822736030829</v>
      </c>
      <c r="I50" s="21"/>
      <c r="J50" s="21">
        <v>2.6633280218529478</v>
      </c>
      <c r="K50" s="21">
        <v>3.0344202898550723</v>
      </c>
      <c r="L50" s="21">
        <v>2.2883295194508007</v>
      </c>
      <c r="M50" s="21"/>
      <c r="N50" s="21">
        <v>2.7311931001437468</v>
      </c>
      <c r="O50" s="21">
        <v>2.6735459662288932</v>
      </c>
      <c r="P50" s="21">
        <v>2.7913809990205678</v>
      </c>
      <c r="Q50" s="21"/>
      <c r="R50" s="21">
        <v>1.1079774375503626</v>
      </c>
      <c r="S50" s="21">
        <v>1.1137629276054097</v>
      </c>
      <c r="T50" s="21">
        <v>1.1020408163265307</v>
      </c>
      <c r="U50" s="21"/>
      <c r="V50" s="21">
        <v>1.5320639089516306</v>
      </c>
      <c r="W50" s="21">
        <v>1.9750966079862602</v>
      </c>
      <c r="X50" s="21">
        <v>1.0714285714285714</v>
      </c>
      <c r="Y50" s="21"/>
      <c r="Z50" s="21">
        <v>0.28017744571561992</v>
      </c>
      <c r="AA50" s="21">
        <v>0.13844023996308261</v>
      </c>
      <c r="AB50" s="21">
        <v>0.42533081285444235</v>
      </c>
      <c r="AC50" s="21"/>
    </row>
    <row r="51" spans="1:29" ht="14.25" customHeight="1" x14ac:dyDescent="0.35">
      <c r="A51" s="17" t="s">
        <v>170</v>
      </c>
      <c r="B51" s="21">
        <v>2.953296703296703</v>
      </c>
      <c r="C51" s="21">
        <v>3.1732283464566926</v>
      </c>
      <c r="D51" s="21">
        <v>2.7215399933620978</v>
      </c>
      <c r="E51" s="21"/>
      <c r="F51" s="21">
        <v>0.79001019367991843</v>
      </c>
      <c r="G51" s="21">
        <v>0.81300813008130091</v>
      </c>
      <c r="H51" s="21">
        <v>0.76687116564417179</v>
      </c>
      <c r="I51" s="21"/>
      <c r="J51" s="21">
        <v>5.453257790368272</v>
      </c>
      <c r="K51" s="21">
        <v>6.1316501352569883</v>
      </c>
      <c r="L51" s="21">
        <v>4.7076313181367695</v>
      </c>
      <c r="M51" s="21"/>
      <c r="N51" s="21">
        <v>6.1163600198906014</v>
      </c>
      <c r="O51" s="21">
        <v>7.1841851494696236</v>
      </c>
      <c r="P51" s="21">
        <v>4.979466119096509</v>
      </c>
      <c r="Q51" s="21"/>
      <c r="R51" s="21">
        <v>2.8232130853685864</v>
      </c>
      <c r="S51" s="21">
        <v>2.5917926565874732</v>
      </c>
      <c r="T51" s="21">
        <v>3.0726256983240221</v>
      </c>
      <c r="U51" s="21"/>
      <c r="V51" s="21">
        <v>1.9499277804525756</v>
      </c>
      <c r="W51" s="21">
        <v>1.6462841015992473</v>
      </c>
      <c r="X51" s="21">
        <v>2.2682445759368837</v>
      </c>
      <c r="Y51" s="21"/>
      <c r="Z51" s="21">
        <v>0.40475588160890458</v>
      </c>
      <c r="AA51" s="21">
        <v>0.35017508754377191</v>
      </c>
      <c r="AB51" s="21">
        <v>0.46059365404298874</v>
      </c>
      <c r="AC51" s="21"/>
    </row>
    <row r="52" spans="1:29" ht="14.25" customHeight="1" x14ac:dyDescent="0.35">
      <c r="A52" s="17" t="s">
        <v>171</v>
      </c>
      <c r="B52" s="21">
        <v>1.8230793254216116</v>
      </c>
      <c r="C52" s="21">
        <v>1.9705950273266108</v>
      </c>
      <c r="D52" s="21">
        <v>1.6712871287128714</v>
      </c>
      <c r="E52" s="21"/>
      <c r="F52" s="21">
        <v>1.0808028821410192</v>
      </c>
      <c r="G52" s="21">
        <v>1.1794871794871795</v>
      </c>
      <c r="H52" s="21">
        <v>0.98140495867768596</v>
      </c>
      <c r="I52" s="21"/>
      <c r="J52" s="21">
        <v>3.9331135186057464</v>
      </c>
      <c r="K52" s="21">
        <v>3.8585209003215439</v>
      </c>
      <c r="L52" s="21">
        <v>4.0115998066698886</v>
      </c>
      <c r="M52" s="21"/>
      <c r="N52" s="21">
        <v>3.9066339066339064</v>
      </c>
      <c r="O52" s="21">
        <v>4.4346978557504872</v>
      </c>
      <c r="P52" s="21">
        <v>3.3696729435084243</v>
      </c>
      <c r="Q52" s="21"/>
      <c r="R52" s="21">
        <v>1.0467980295566501</v>
      </c>
      <c r="S52" s="21">
        <v>1.2414897877452944</v>
      </c>
      <c r="T52" s="21">
        <v>0.84210526315789469</v>
      </c>
      <c r="U52" s="21"/>
      <c r="V52" s="21">
        <v>0.88016249153689918</v>
      </c>
      <c r="W52" s="21">
        <v>0.9717314487632509</v>
      </c>
      <c r="X52" s="21">
        <v>0.78449469312413478</v>
      </c>
      <c r="Y52" s="21"/>
      <c r="Z52" s="21">
        <v>0.21892483580637315</v>
      </c>
      <c r="AA52" s="21">
        <v>0.24378352023403219</v>
      </c>
      <c r="AB52" s="21">
        <v>0.1941747572815534</v>
      </c>
      <c r="AC52" s="21"/>
    </row>
    <row r="53" spans="1:29" ht="14.25" customHeight="1" x14ac:dyDescent="0.35">
      <c r="A53" s="17" t="s">
        <v>172</v>
      </c>
      <c r="B53" s="21">
        <v>1.2656173941262372</v>
      </c>
      <c r="C53" s="21">
        <v>1.3162018176120338</v>
      </c>
      <c r="D53" s="21">
        <v>1.2113055181695829</v>
      </c>
      <c r="E53" s="21"/>
      <c r="F53" s="21">
        <v>0.1072961373390558</v>
      </c>
      <c r="G53" s="21">
        <v>0</v>
      </c>
      <c r="H53" s="21">
        <v>0.22421524663677131</v>
      </c>
      <c r="I53" s="21"/>
      <c r="J53" s="21">
        <v>3.4000000000000004</v>
      </c>
      <c r="K53" s="21">
        <v>3</v>
      </c>
      <c r="L53" s="21">
        <v>3.8</v>
      </c>
      <c r="M53" s="21"/>
      <c r="N53" s="21">
        <v>3.0120481927710845</v>
      </c>
      <c r="O53" s="21">
        <v>3.9138943248532287</v>
      </c>
      <c r="P53" s="21">
        <v>2.0618556701030926</v>
      </c>
      <c r="Q53" s="21"/>
      <c r="R53" s="21">
        <v>0.3546099290780142</v>
      </c>
      <c r="S53" s="21">
        <v>0.16722408026755853</v>
      </c>
      <c r="T53" s="21">
        <v>0.56603773584905659</v>
      </c>
      <c r="U53" s="21"/>
      <c r="V53" s="21">
        <v>0.72398190045248867</v>
      </c>
      <c r="W53" s="21">
        <v>0.90252707581227432</v>
      </c>
      <c r="X53" s="21">
        <v>0.54446460980036293</v>
      </c>
      <c r="Y53" s="21"/>
      <c r="Z53" s="21">
        <v>9.9800399201596793E-2</v>
      </c>
      <c r="AA53" s="21">
        <v>0.18450184501845018</v>
      </c>
      <c r="AB53" s="21">
        <v>0</v>
      </c>
      <c r="AC53" s="21"/>
    </row>
    <row r="54" spans="1:29" ht="14.25" customHeight="1" x14ac:dyDescent="0.35">
      <c r="A54" s="17" t="s">
        <v>173</v>
      </c>
      <c r="B54" s="21">
        <v>0.58279742765273312</v>
      </c>
      <c r="C54" s="21">
        <v>0.58378665251426298</v>
      </c>
      <c r="D54" s="21">
        <v>0.5817886618860777</v>
      </c>
      <c r="E54" s="21"/>
      <c r="F54" s="21">
        <v>0.17219113215669393</v>
      </c>
      <c r="G54" s="21">
        <v>8.6505190311418692E-2</v>
      </c>
      <c r="H54" s="21">
        <v>0.25706940874035988</v>
      </c>
      <c r="I54" s="21"/>
      <c r="J54" s="21">
        <v>1.583531274742676</v>
      </c>
      <c r="K54" s="21">
        <v>1.746031746031746</v>
      </c>
      <c r="L54" s="21">
        <v>1.4218009478672986</v>
      </c>
      <c r="M54" s="21"/>
      <c r="N54" s="21">
        <v>1.2453874538745386</v>
      </c>
      <c r="O54" s="21">
        <v>1.3525698827772767</v>
      </c>
      <c r="P54" s="21">
        <v>1.1331444759206799</v>
      </c>
      <c r="Q54" s="21"/>
      <c r="R54" s="21">
        <v>0.25071633237822349</v>
      </c>
      <c r="S54" s="21">
        <v>0.27247956403269752</v>
      </c>
      <c r="T54" s="21">
        <v>0.22658610271903326</v>
      </c>
      <c r="U54" s="21"/>
      <c r="V54" s="21">
        <v>0.18587360594795538</v>
      </c>
      <c r="W54" s="21">
        <v>0</v>
      </c>
      <c r="X54" s="21">
        <v>0.37174721189591076</v>
      </c>
      <c r="Y54" s="21"/>
      <c r="Z54" s="21">
        <v>0.16467682173734047</v>
      </c>
      <c r="AA54" s="21">
        <v>0.16680567139282734</v>
      </c>
      <c r="AB54" s="21">
        <v>0.16260162601626016</v>
      </c>
      <c r="AC54" s="21"/>
    </row>
    <row r="55" spans="1:29" ht="14.25" customHeight="1" x14ac:dyDescent="0.35">
      <c r="A55" s="17" t="s">
        <v>174</v>
      </c>
      <c r="B55" s="21">
        <v>0.97276264591439687</v>
      </c>
      <c r="C55" s="21">
        <v>1.1506849315068493</v>
      </c>
      <c r="D55" s="21">
        <v>0.78962210941906386</v>
      </c>
      <c r="E55" s="21"/>
      <c r="F55" s="21">
        <v>0.17636684303350969</v>
      </c>
      <c r="G55" s="21">
        <v>0</v>
      </c>
      <c r="H55" s="21">
        <v>0.35335689045936397</v>
      </c>
      <c r="I55" s="21"/>
      <c r="J55" s="21">
        <v>3.4662045060658579</v>
      </c>
      <c r="K55" s="21">
        <v>3.9473684210526314</v>
      </c>
      <c r="L55" s="21">
        <v>2.9304029304029302</v>
      </c>
      <c r="M55" s="21"/>
      <c r="N55" s="21">
        <v>2.4390243902439024</v>
      </c>
      <c r="O55" s="21">
        <v>3.0201342281879198</v>
      </c>
      <c r="P55" s="21">
        <v>1.8115942028985508</v>
      </c>
      <c r="Q55" s="21"/>
      <c r="R55" s="21">
        <v>0</v>
      </c>
      <c r="S55" s="21">
        <v>0</v>
      </c>
      <c r="T55" s="21">
        <v>0</v>
      </c>
      <c r="U55" s="21"/>
      <c r="V55" s="21">
        <v>0</v>
      </c>
      <c r="W55" s="21">
        <v>0</v>
      </c>
      <c r="X55" s="21">
        <v>0</v>
      </c>
      <c r="Y55" s="21"/>
      <c r="Z55" s="21">
        <v>0</v>
      </c>
      <c r="AA55" s="21">
        <v>0</v>
      </c>
      <c r="AB55" s="21">
        <v>0</v>
      </c>
      <c r="AC55" s="21"/>
    </row>
    <row r="56" spans="1:29" ht="14.25" customHeight="1" x14ac:dyDescent="0.35">
      <c r="A56" s="17" t="s">
        <v>175</v>
      </c>
      <c r="B56" s="21">
        <v>1.7258514119500665</v>
      </c>
      <c r="C56" s="21">
        <v>1.8787079762689518</v>
      </c>
      <c r="D56" s="21">
        <v>1.5636708797522108</v>
      </c>
      <c r="E56" s="21"/>
      <c r="F56" s="21">
        <v>0.35445281346920693</v>
      </c>
      <c r="G56" s="21">
        <v>0.31339031339031337</v>
      </c>
      <c r="H56" s="21">
        <v>0.39865072063784113</v>
      </c>
      <c r="I56" s="21"/>
      <c r="J56" s="21">
        <v>3.7385844748858448</v>
      </c>
      <c r="K56" s="21">
        <v>4.197942730052822</v>
      </c>
      <c r="L56" s="21">
        <v>3.2541776605101145</v>
      </c>
      <c r="M56" s="21"/>
      <c r="N56" s="21">
        <v>3.4616578702266381</v>
      </c>
      <c r="O56" s="21">
        <v>3.6867763558805602</v>
      </c>
      <c r="P56" s="21">
        <v>3.2278481012658227</v>
      </c>
      <c r="Q56" s="21"/>
      <c r="R56" s="21">
        <v>1.3764532941333689</v>
      </c>
      <c r="S56" s="21">
        <v>1.5190525231719876</v>
      </c>
      <c r="T56" s="21">
        <v>1.2225618227285358</v>
      </c>
      <c r="U56" s="21"/>
      <c r="V56" s="21">
        <v>1.3688655890490753</v>
      </c>
      <c r="W56" s="21">
        <v>1.4455782312925169</v>
      </c>
      <c r="X56" s="21">
        <v>1.2878107217729859</v>
      </c>
      <c r="Y56" s="21"/>
      <c r="Z56" s="21">
        <v>8.9766606822262118E-2</v>
      </c>
      <c r="AA56" s="21">
        <v>0.17457084666860634</v>
      </c>
      <c r="AB56" s="21">
        <v>0</v>
      </c>
      <c r="AC56" s="21"/>
    </row>
    <row r="57" spans="1:29" ht="14.25" customHeight="1" x14ac:dyDescent="0.35">
      <c r="A57" s="17" t="s">
        <v>176</v>
      </c>
      <c r="B57" s="21">
        <v>1.3079920986599756</v>
      </c>
      <c r="C57" s="21">
        <v>1.4607679465776295</v>
      </c>
      <c r="D57" s="21">
        <v>1.1479173499508035</v>
      </c>
      <c r="E57" s="21"/>
      <c r="F57" s="21">
        <v>0.36581310276022616</v>
      </c>
      <c r="G57" s="21">
        <v>0.46480743691899074</v>
      </c>
      <c r="H57" s="21">
        <v>0.26648900732844771</v>
      </c>
      <c r="I57" s="21"/>
      <c r="J57" s="21">
        <v>3.0940988835725678</v>
      </c>
      <c r="K57" s="21">
        <v>3.8485412787088764</v>
      </c>
      <c r="L57" s="21">
        <v>2.2965879265091864</v>
      </c>
      <c r="M57" s="21"/>
      <c r="N57" s="21">
        <v>2.0988490182802981</v>
      </c>
      <c r="O57" s="21">
        <v>1.9757807520713833</v>
      </c>
      <c r="P57" s="21">
        <v>2.2382671480144403</v>
      </c>
      <c r="Q57" s="21"/>
      <c r="R57" s="21">
        <v>0.91122868900646681</v>
      </c>
      <c r="S57" s="21">
        <v>1.1661807580174928</v>
      </c>
      <c r="T57" s="21">
        <v>0.65204505038529936</v>
      </c>
      <c r="U57" s="21"/>
      <c r="V57" s="21">
        <v>1.268171976492422</v>
      </c>
      <c r="W57" s="21">
        <v>1.0572139303482588</v>
      </c>
      <c r="X57" s="21">
        <v>1.4769230769230768</v>
      </c>
      <c r="Y57" s="21"/>
      <c r="Z57" s="21">
        <v>0.1</v>
      </c>
      <c r="AA57" s="21">
        <v>0.19047619047619047</v>
      </c>
      <c r="AB57" s="21">
        <v>0</v>
      </c>
      <c r="AC57" s="21"/>
    </row>
    <row r="58" spans="1:29" ht="14.25" customHeight="1" x14ac:dyDescent="0.35">
      <c r="A58" s="17" t="s">
        <v>177</v>
      </c>
      <c r="B58" s="21">
        <v>2.1494261067940399</v>
      </c>
      <c r="C58" s="21">
        <v>2.4951483227058495</v>
      </c>
      <c r="D58" s="21">
        <v>1.7833553500660502</v>
      </c>
      <c r="E58" s="21"/>
      <c r="F58" s="21">
        <v>0.71111111111111114</v>
      </c>
      <c r="G58" s="21">
        <v>0.6524575902566333</v>
      </c>
      <c r="H58" s="21">
        <v>0.77237619263970914</v>
      </c>
      <c r="I58" s="21"/>
      <c r="J58" s="21">
        <v>4.5143922137088426</v>
      </c>
      <c r="K58" s="21">
        <v>5.4882970137207421</v>
      </c>
      <c r="L58" s="21">
        <v>3.4878774989366228</v>
      </c>
      <c r="M58" s="21"/>
      <c r="N58" s="21">
        <v>4.7503314184710561</v>
      </c>
      <c r="O58" s="21">
        <v>5.6111352762070466</v>
      </c>
      <c r="P58" s="21">
        <v>3.8616973506960037</v>
      </c>
      <c r="Q58" s="21"/>
      <c r="R58" s="21">
        <v>1.2024443130297653</v>
      </c>
      <c r="S58" s="21">
        <v>1.329282187618686</v>
      </c>
      <c r="T58" s="21">
        <v>1.0655737704918031</v>
      </c>
      <c r="U58" s="21"/>
      <c r="V58" s="21">
        <v>1.2570710245128851</v>
      </c>
      <c r="W58" s="21">
        <v>1.347488770926909</v>
      </c>
      <c r="X58" s="21">
        <v>1.1617900172117039</v>
      </c>
      <c r="Y58" s="21"/>
      <c r="Z58" s="21">
        <v>0.39053526303698599</v>
      </c>
      <c r="AA58" s="21">
        <v>0.52863436123348018</v>
      </c>
      <c r="AB58" s="21">
        <v>0.2400384061449832</v>
      </c>
      <c r="AC58" s="21"/>
    </row>
    <row r="59" spans="1:29" ht="14.25" customHeight="1" x14ac:dyDescent="0.35">
      <c r="A59" s="17" t="s">
        <v>178</v>
      </c>
      <c r="B59" s="21">
        <v>0.92280968407339059</v>
      </c>
      <c r="C59" s="21">
        <v>1.1136316766343575</v>
      </c>
      <c r="D59" s="21">
        <v>0.71068317285648785</v>
      </c>
      <c r="E59" s="21"/>
      <c r="F59" s="21">
        <v>0.13386880856760375</v>
      </c>
      <c r="G59" s="21">
        <v>0.24783147459727387</v>
      </c>
      <c r="H59" s="21">
        <v>0</v>
      </c>
      <c r="I59" s="21"/>
      <c r="J59" s="21">
        <v>1.8147684605757195</v>
      </c>
      <c r="K59" s="21">
        <v>2.0531400966183577</v>
      </c>
      <c r="L59" s="21">
        <v>1.5584415584415585</v>
      </c>
      <c r="M59" s="21"/>
      <c r="N59" s="21">
        <v>1.6632016632016633</v>
      </c>
      <c r="O59" s="21">
        <v>1.9973368841544608</v>
      </c>
      <c r="P59" s="21">
        <v>1.300578034682081</v>
      </c>
      <c r="Q59" s="21"/>
      <c r="R59" s="21">
        <v>1.3056379821958457</v>
      </c>
      <c r="S59" s="21">
        <v>1.7429193899782136</v>
      </c>
      <c r="T59" s="21">
        <v>0.78226857887874846</v>
      </c>
      <c r="U59" s="21"/>
      <c r="V59" s="21">
        <v>0.32573289902280134</v>
      </c>
      <c r="W59" s="21">
        <v>0.25510204081632654</v>
      </c>
      <c r="X59" s="21">
        <v>0.39946737683089217</v>
      </c>
      <c r="Y59" s="21"/>
      <c r="Z59" s="21">
        <v>0.20604395604395606</v>
      </c>
      <c r="AA59" s="21">
        <v>0.26281208935611039</v>
      </c>
      <c r="AB59" s="21">
        <v>0.14388489208633093</v>
      </c>
      <c r="AC59" s="21"/>
    </row>
    <row r="60" spans="1:29" ht="14.25" customHeight="1" x14ac:dyDescent="0.35">
      <c r="A60" s="17" t="s">
        <v>179</v>
      </c>
      <c r="B60" s="21">
        <v>1.3652995467205504</v>
      </c>
      <c r="C60" s="21">
        <v>1.4445973118848554</v>
      </c>
      <c r="D60" s="21">
        <v>1.280749266531257</v>
      </c>
      <c r="E60" s="21"/>
      <c r="F60" s="21">
        <v>0.24630541871921183</v>
      </c>
      <c r="G60" s="21">
        <v>0.34211426616489904</v>
      </c>
      <c r="H60" s="21">
        <v>0.14487504527345166</v>
      </c>
      <c r="I60" s="21"/>
      <c r="J60" s="21">
        <v>4.5</v>
      </c>
      <c r="K60" s="21">
        <v>4.8937540244687705</v>
      </c>
      <c r="L60" s="21">
        <v>4.0774015203870073</v>
      </c>
      <c r="M60" s="21"/>
      <c r="N60" s="21">
        <v>2.3234706843347253</v>
      </c>
      <c r="O60" s="21">
        <v>2.5053686471009309</v>
      </c>
      <c r="P60" s="21">
        <v>2.1362799263351748</v>
      </c>
      <c r="Q60" s="21"/>
      <c r="R60" s="21">
        <v>0.48436202601716027</v>
      </c>
      <c r="S60" s="21">
        <v>0.50951997854652731</v>
      </c>
      <c r="T60" s="21">
        <v>0.45753503002573637</v>
      </c>
      <c r="U60" s="21"/>
      <c r="V60" s="21">
        <v>0.71907174374897853</v>
      </c>
      <c r="W60" s="21">
        <v>0.59823677581863977</v>
      </c>
      <c r="X60" s="21">
        <v>0.8494733265375467</v>
      </c>
      <c r="Y60" s="21"/>
      <c r="Z60" s="21">
        <v>0.14792899408284024</v>
      </c>
      <c r="AA60" s="21">
        <v>9.4637223974763401E-2</v>
      </c>
      <c r="AB60" s="21">
        <v>0.20590253946465342</v>
      </c>
      <c r="AC60" s="21"/>
    </row>
    <row r="61" spans="1:29" ht="14.25" customHeight="1" x14ac:dyDescent="0.35">
      <c r="A61" s="17" t="s">
        <v>180</v>
      </c>
      <c r="B61" s="21">
        <v>2.580116719565885</v>
      </c>
      <c r="C61" s="21">
        <v>2.7711323763955344</v>
      </c>
      <c r="D61" s="21">
        <v>2.3784466428120399</v>
      </c>
      <c r="E61" s="21"/>
      <c r="F61" s="21">
        <v>3.1454783748361725</v>
      </c>
      <c r="G61" s="21">
        <v>3.4749034749034751</v>
      </c>
      <c r="H61" s="21">
        <v>2.8037383177570092</v>
      </c>
      <c r="I61" s="21"/>
      <c r="J61" s="21">
        <v>4.0204211869814932</v>
      </c>
      <c r="K61" s="21">
        <v>3.8605230386052307</v>
      </c>
      <c r="L61" s="21">
        <v>4.1884816753926701</v>
      </c>
      <c r="M61" s="21"/>
      <c r="N61" s="21">
        <v>3.790271636133923</v>
      </c>
      <c r="O61" s="21">
        <v>4.556650246305419</v>
      </c>
      <c r="P61" s="21">
        <v>2.9831387808041505</v>
      </c>
      <c r="Q61" s="21"/>
      <c r="R61" s="21">
        <v>2.5543478260869565</v>
      </c>
      <c r="S61" s="21">
        <v>2.4185068349106205</v>
      </c>
      <c r="T61" s="21">
        <v>2.6996625421822271</v>
      </c>
      <c r="U61" s="21"/>
      <c r="V61" s="21">
        <v>1.3017751479289941</v>
      </c>
      <c r="W61" s="21">
        <v>1.8648018648018647</v>
      </c>
      <c r="X61" s="21">
        <v>0.72115384615384615</v>
      </c>
      <c r="Y61" s="21"/>
      <c r="Z61" s="21">
        <v>0.76873798846893027</v>
      </c>
      <c r="AA61" s="21">
        <v>0.61349693251533743</v>
      </c>
      <c r="AB61" s="21">
        <v>0.93833780160857905</v>
      </c>
      <c r="AC61" s="21"/>
    </row>
    <row r="62" spans="1:29" ht="14.25" customHeight="1" x14ac:dyDescent="0.35">
      <c r="A62" s="17" t="s">
        <v>181</v>
      </c>
      <c r="B62" s="21">
        <v>1.0601965966798326</v>
      </c>
      <c r="C62" s="21">
        <v>0.99519962533661155</v>
      </c>
      <c r="D62" s="21">
        <v>1.1271171116870593</v>
      </c>
      <c r="E62" s="21"/>
      <c r="F62" s="21">
        <v>0.16605166051660517</v>
      </c>
      <c r="G62" s="21">
        <v>0.21598272138228944</v>
      </c>
      <c r="H62" s="21">
        <v>0.11355034065102196</v>
      </c>
      <c r="I62" s="21"/>
      <c r="J62" s="21">
        <v>2.6604350170771167</v>
      </c>
      <c r="K62" s="21">
        <v>2.5170801869830997</v>
      </c>
      <c r="L62" s="21">
        <v>2.8037383177570092</v>
      </c>
      <c r="M62" s="21"/>
      <c r="N62" s="21">
        <v>2.3104155021427242</v>
      </c>
      <c r="O62" s="21">
        <v>2.2415039768618943</v>
      </c>
      <c r="P62" s="21">
        <v>2.3836985774702035</v>
      </c>
      <c r="Q62" s="21"/>
      <c r="R62" s="21">
        <v>0.6391818472355385</v>
      </c>
      <c r="S62" s="21">
        <v>0.47528517110266161</v>
      </c>
      <c r="T62" s="21">
        <v>0.80593165699548686</v>
      </c>
      <c r="U62" s="21"/>
      <c r="V62" s="21">
        <v>0.60187643830766502</v>
      </c>
      <c r="W62" s="21">
        <v>0.52192066805845516</v>
      </c>
      <c r="X62" s="21">
        <v>0.68468468468468469</v>
      </c>
      <c r="Y62" s="21"/>
      <c r="Z62" s="21">
        <v>3.6927621861152143E-2</v>
      </c>
      <c r="AA62" s="21">
        <v>7.3340667400073334E-2</v>
      </c>
      <c r="AB62" s="21">
        <v>0</v>
      </c>
      <c r="AC62" s="21"/>
    </row>
    <row r="63" spans="1:29" ht="14.25" customHeight="1" x14ac:dyDescent="0.35">
      <c r="A63" s="17" t="s">
        <v>182</v>
      </c>
      <c r="B63" s="21">
        <v>1.5939990623534925</v>
      </c>
      <c r="C63" s="21">
        <v>1.6161616161616161</v>
      </c>
      <c r="D63" s="21">
        <v>1.5697817022320333</v>
      </c>
      <c r="E63" s="21"/>
      <c r="F63" s="21">
        <v>0.28653295128939826</v>
      </c>
      <c r="G63" s="21">
        <v>0.27624309392265189</v>
      </c>
      <c r="H63" s="21">
        <v>0.29761904761904762</v>
      </c>
      <c r="I63" s="21"/>
      <c r="J63" s="21">
        <v>4.0441176470588234</v>
      </c>
      <c r="K63" s="21">
        <v>3.8303693570451438</v>
      </c>
      <c r="L63" s="21">
        <v>4.2925278219395864</v>
      </c>
      <c r="M63" s="21"/>
      <c r="N63" s="21">
        <v>3.9634146341463414</v>
      </c>
      <c r="O63" s="21">
        <v>3.907380607814761</v>
      </c>
      <c r="P63" s="21">
        <v>4.0257648953301128</v>
      </c>
      <c r="Q63" s="21"/>
      <c r="R63" s="21">
        <v>1.0904425914047466</v>
      </c>
      <c r="S63" s="21">
        <v>1.3496932515337423</v>
      </c>
      <c r="T63" s="21">
        <v>0.80645161290322576</v>
      </c>
      <c r="U63" s="21"/>
      <c r="V63" s="21">
        <v>0.51513200257566005</v>
      </c>
      <c r="W63" s="21">
        <v>0.51150895140664965</v>
      </c>
      <c r="X63" s="21">
        <v>0.51880674448767827</v>
      </c>
      <c r="Y63" s="21"/>
      <c r="Z63" s="21">
        <v>0</v>
      </c>
      <c r="AA63" s="21">
        <v>0</v>
      </c>
      <c r="AB63" s="21">
        <v>0</v>
      </c>
      <c r="AC63" s="21"/>
    </row>
    <row r="64" spans="1:29" ht="14.25" customHeight="1" x14ac:dyDescent="0.35">
      <c r="A64" s="17" t="s">
        <v>183</v>
      </c>
      <c r="B64" s="21">
        <v>1.3970532101687152</v>
      </c>
      <c r="C64" s="21">
        <v>1.8083993424002391</v>
      </c>
      <c r="D64" s="21">
        <v>0.96754057428214724</v>
      </c>
      <c r="E64" s="21"/>
      <c r="F64" s="21">
        <v>0</v>
      </c>
      <c r="G64" s="21">
        <v>0</v>
      </c>
      <c r="H64" s="21">
        <v>0</v>
      </c>
      <c r="I64" s="21"/>
      <c r="J64" s="21">
        <v>2.582691436338922</v>
      </c>
      <c r="K64" s="21">
        <v>3.9747064137308037</v>
      </c>
      <c r="L64" s="21">
        <v>1.1818181818181819</v>
      </c>
      <c r="M64" s="21"/>
      <c r="N64" s="21">
        <v>3.8256658595641646</v>
      </c>
      <c r="O64" s="21">
        <v>4.6065259117082533</v>
      </c>
      <c r="P64" s="21">
        <v>3.0303030303030303</v>
      </c>
      <c r="Q64" s="21"/>
      <c r="R64" s="21">
        <v>1.3647642679900744</v>
      </c>
      <c r="S64" s="21">
        <v>1.6921837228041903</v>
      </c>
      <c r="T64" s="21">
        <v>1.0195412064570943</v>
      </c>
      <c r="U64" s="21"/>
      <c r="V64" s="21">
        <v>0.57369814651368056</v>
      </c>
      <c r="W64" s="21">
        <v>0.60240963855421692</v>
      </c>
      <c r="X64" s="21">
        <v>0.54347826086956519</v>
      </c>
      <c r="Y64" s="21"/>
      <c r="Z64" s="21">
        <v>4.8355899419729211E-2</v>
      </c>
      <c r="AA64" s="21">
        <v>9.2336103416435819E-2</v>
      </c>
      <c r="AB64" s="21">
        <v>0</v>
      </c>
      <c r="AC64" s="21"/>
    </row>
    <row r="65" spans="1:29" ht="14.25" customHeight="1" x14ac:dyDescent="0.35">
      <c r="A65" s="17" t="s">
        <v>184</v>
      </c>
      <c r="B65" s="21">
        <v>0.40843214756258234</v>
      </c>
      <c r="C65" s="21">
        <v>0.41131105398457579</v>
      </c>
      <c r="D65" s="21">
        <v>0.40540540540540543</v>
      </c>
      <c r="E65" s="21"/>
      <c r="F65" s="21">
        <v>0.49423393739703458</v>
      </c>
      <c r="G65" s="21">
        <v>0.46224961479198773</v>
      </c>
      <c r="H65" s="21">
        <v>0.53097345132743357</v>
      </c>
      <c r="I65" s="21"/>
      <c r="J65" s="21">
        <v>0.49382716049382713</v>
      </c>
      <c r="K65" s="21">
        <v>0.16286644951140067</v>
      </c>
      <c r="L65" s="21">
        <v>0.83194675540765384</v>
      </c>
      <c r="M65" s="21"/>
      <c r="N65" s="21">
        <v>0.5067567567567568</v>
      </c>
      <c r="O65" s="21">
        <v>0.49180327868852464</v>
      </c>
      <c r="P65" s="21">
        <v>0.52264808362369342</v>
      </c>
      <c r="Q65" s="21"/>
      <c r="R65" s="21">
        <v>0.52122114668652275</v>
      </c>
      <c r="S65" s="21">
        <v>0.61443932411674351</v>
      </c>
      <c r="T65" s="21">
        <v>0.43352601156069359</v>
      </c>
      <c r="U65" s="21"/>
      <c r="V65" s="21">
        <v>0.2130681818181818</v>
      </c>
      <c r="W65" s="21">
        <v>0.40650406504065045</v>
      </c>
      <c r="X65" s="21">
        <v>0</v>
      </c>
      <c r="Y65" s="21"/>
      <c r="Z65" s="21">
        <v>0.24469820554649263</v>
      </c>
      <c r="AA65" s="21">
        <v>0.31847133757961787</v>
      </c>
      <c r="AB65" s="21">
        <v>0.16722408026755853</v>
      </c>
      <c r="AC65" s="21"/>
    </row>
    <row r="66" spans="1:29" ht="14.25" customHeight="1" x14ac:dyDescent="0.35">
      <c r="A66" s="17" t="s">
        <v>185</v>
      </c>
      <c r="B66" s="21">
        <v>1.2042105263157894</v>
      </c>
      <c r="C66" s="21">
        <v>1.164316169235815</v>
      </c>
      <c r="D66" s="21">
        <v>1.2463216202181062</v>
      </c>
      <c r="E66" s="21"/>
      <c r="F66" s="21">
        <v>1.0288065843621399</v>
      </c>
      <c r="G66" s="21">
        <v>0.99304865938430986</v>
      </c>
      <c r="H66" s="21">
        <v>1.0672358591248665</v>
      </c>
      <c r="I66" s="21"/>
      <c r="J66" s="21">
        <v>1.4713343480466767</v>
      </c>
      <c r="K66" s="21">
        <v>1.3052208835341366</v>
      </c>
      <c r="L66" s="21">
        <v>1.641025641025641</v>
      </c>
      <c r="M66" s="21"/>
      <c r="N66" s="21">
        <v>1.9300991131977048</v>
      </c>
      <c r="O66" s="21">
        <v>1.8090452261306531</v>
      </c>
      <c r="P66" s="21">
        <v>2.0607375271149677</v>
      </c>
      <c r="Q66" s="21"/>
      <c r="R66" s="21">
        <v>1.3261296660117878</v>
      </c>
      <c r="S66" s="21">
        <v>1.4981273408239701</v>
      </c>
      <c r="T66" s="21">
        <v>1.1363636363636365</v>
      </c>
      <c r="U66" s="21"/>
      <c r="V66" s="21">
        <v>0.98545283904270287</v>
      </c>
      <c r="W66" s="21">
        <v>0.93196644920782845</v>
      </c>
      <c r="X66" s="21">
        <v>1.0396975425330812</v>
      </c>
      <c r="Y66" s="21"/>
      <c r="Z66" s="21">
        <v>0.47974413646055442</v>
      </c>
      <c r="AA66" s="21">
        <v>0.41710114702815432</v>
      </c>
      <c r="AB66" s="21">
        <v>0.54525627044711011</v>
      </c>
      <c r="AC66" s="21"/>
    </row>
    <row r="67" spans="1:29" ht="14.25" customHeight="1" x14ac:dyDescent="0.35">
      <c r="A67" s="17" t="s">
        <v>186</v>
      </c>
      <c r="B67" s="21">
        <v>1.5395787944807553</v>
      </c>
      <c r="C67" s="21">
        <v>1.7488532110091741</v>
      </c>
      <c r="D67" s="21">
        <v>1.3246982631733883</v>
      </c>
      <c r="E67" s="21"/>
      <c r="F67" s="21">
        <v>0.36798528058877644</v>
      </c>
      <c r="G67" s="21">
        <v>0.1834862385321101</v>
      </c>
      <c r="H67" s="21">
        <v>0.55350553505535049</v>
      </c>
      <c r="I67" s="21"/>
      <c r="J67" s="21">
        <v>4.4052863436123353</v>
      </c>
      <c r="K67" s="21">
        <v>5.4237288135593218</v>
      </c>
      <c r="L67" s="21">
        <v>3.3027522935779818</v>
      </c>
      <c r="M67" s="21"/>
      <c r="N67" s="21">
        <v>2.3897058823529411</v>
      </c>
      <c r="O67" s="21">
        <v>3.0249110320284696</v>
      </c>
      <c r="P67" s="21">
        <v>1.7110266159695817</v>
      </c>
      <c r="Q67" s="21"/>
      <c r="R67" s="21">
        <v>1.2167300380228137</v>
      </c>
      <c r="S67" s="21">
        <v>1.0574018126888218</v>
      </c>
      <c r="T67" s="21">
        <v>1.3782542113323124</v>
      </c>
      <c r="U67" s="21"/>
      <c r="V67" s="21">
        <v>0.83892617449664431</v>
      </c>
      <c r="W67" s="21">
        <v>0.70298769771528991</v>
      </c>
      <c r="X67" s="21">
        <v>0.96308186195826639</v>
      </c>
      <c r="Y67" s="21"/>
      <c r="Z67" s="21">
        <v>0</v>
      </c>
      <c r="AA67" s="21">
        <v>0</v>
      </c>
      <c r="AB67" s="21">
        <v>0</v>
      </c>
      <c r="AC67" s="21"/>
    </row>
    <row r="68" spans="1:29" ht="14.25" customHeight="1" x14ac:dyDescent="0.35">
      <c r="A68" s="17" t="s">
        <v>187</v>
      </c>
      <c r="B68" s="21">
        <v>1.6382063029293352</v>
      </c>
      <c r="C68" s="21">
        <v>1.7564870259481038</v>
      </c>
      <c r="D68" s="21">
        <v>1.5092149180089971</v>
      </c>
      <c r="E68" s="21"/>
      <c r="F68" s="21">
        <v>0.21505376344086022</v>
      </c>
      <c r="G68" s="21">
        <v>0.40322580645161288</v>
      </c>
      <c r="H68" s="21">
        <v>0</v>
      </c>
      <c r="I68" s="21"/>
      <c r="J68" s="21">
        <v>3.747940691927512</v>
      </c>
      <c r="K68" s="21">
        <v>4.0435458786936236</v>
      </c>
      <c r="L68" s="21">
        <v>3.4150612959719786</v>
      </c>
      <c r="M68" s="21"/>
      <c r="N68" s="21">
        <v>4.0417209908735332</v>
      </c>
      <c r="O68" s="21">
        <v>4.2785234899328861</v>
      </c>
      <c r="P68" s="21">
        <v>3.7871956717763751</v>
      </c>
      <c r="Q68" s="21"/>
      <c r="R68" s="21">
        <v>1.1144130757800892</v>
      </c>
      <c r="S68" s="21">
        <v>1.1954992967651195</v>
      </c>
      <c r="T68" s="21">
        <v>1.0236220472440944</v>
      </c>
      <c r="U68" s="21"/>
      <c r="V68" s="21">
        <v>0.69190069190069192</v>
      </c>
      <c r="W68" s="21">
        <v>0.55248618784530379</v>
      </c>
      <c r="X68" s="21">
        <v>0.84033613445378152</v>
      </c>
      <c r="Y68" s="21"/>
      <c r="Z68" s="21">
        <v>0</v>
      </c>
      <c r="AA68" s="21">
        <v>0</v>
      </c>
      <c r="AB68" s="21">
        <v>0</v>
      </c>
      <c r="AC68" s="21"/>
    </row>
    <row r="69" spans="1:29" ht="14.25" customHeight="1" x14ac:dyDescent="0.35">
      <c r="A69" s="17" t="s">
        <v>188</v>
      </c>
      <c r="B69" s="21">
        <v>2.0705362688936435</v>
      </c>
      <c r="C69" s="21">
        <v>2.3386342376052385</v>
      </c>
      <c r="D69" s="21">
        <v>1.7841849842991722</v>
      </c>
      <c r="E69" s="21"/>
      <c r="F69" s="21">
        <v>0</v>
      </c>
      <c r="G69" s="21">
        <v>0</v>
      </c>
      <c r="H69" s="21">
        <v>0</v>
      </c>
      <c r="I69" s="21"/>
      <c r="J69" s="21">
        <v>4.2875157629255991</v>
      </c>
      <c r="K69" s="21">
        <v>4.3513295729250601</v>
      </c>
      <c r="L69" s="21">
        <v>4.2179261862917397</v>
      </c>
      <c r="M69" s="21"/>
      <c r="N69" s="21">
        <v>6.201901312811227</v>
      </c>
      <c r="O69" s="21">
        <v>7.1304347826086953</v>
      </c>
      <c r="P69" s="21">
        <v>5.1935788479697829</v>
      </c>
      <c r="Q69" s="21"/>
      <c r="R69" s="21">
        <v>1.5789473684210527</v>
      </c>
      <c r="S69" s="21">
        <v>1.8230925050641458</v>
      </c>
      <c r="T69" s="21">
        <v>1.3148283418553688</v>
      </c>
      <c r="U69" s="21"/>
      <c r="V69" s="21">
        <v>0.5422153369481022</v>
      </c>
      <c r="W69" s="21">
        <v>0.76452599388379205</v>
      </c>
      <c r="X69" s="21">
        <v>0.31397174254317112</v>
      </c>
      <c r="Y69" s="21"/>
      <c r="Z69" s="21">
        <v>8.8770528184642691E-2</v>
      </c>
      <c r="AA69" s="21">
        <v>0.16778523489932887</v>
      </c>
      <c r="AB69" s="21">
        <v>0</v>
      </c>
      <c r="AC69" s="21"/>
    </row>
    <row r="70" spans="1:29" ht="14.25" customHeight="1" x14ac:dyDescent="0.35">
      <c r="A70" s="17" t="s">
        <v>189</v>
      </c>
      <c r="B70" s="21">
        <v>1.8023394604917642</v>
      </c>
      <c r="C70" s="21">
        <v>2.1155595996360326</v>
      </c>
      <c r="D70" s="21">
        <v>1.4565544952285283</v>
      </c>
      <c r="E70" s="21"/>
      <c r="F70" s="21">
        <v>0.30534351145038169</v>
      </c>
      <c r="G70" s="21">
        <v>0.29806259314456035</v>
      </c>
      <c r="H70" s="21">
        <v>0.3129890453834116</v>
      </c>
      <c r="I70" s="21"/>
      <c r="J70" s="21">
        <v>3.3285094066570187</v>
      </c>
      <c r="K70" s="21">
        <v>3.9563437926330152</v>
      </c>
      <c r="L70" s="21">
        <v>2.6194144838212634</v>
      </c>
      <c r="M70" s="21"/>
      <c r="N70" s="21">
        <v>4.5812455261274154</v>
      </c>
      <c r="O70" s="21">
        <v>5.221932114882506</v>
      </c>
      <c r="P70" s="21">
        <v>3.8034865293185423</v>
      </c>
      <c r="Q70" s="21"/>
      <c r="R70" s="21">
        <v>1.3761467889908259</v>
      </c>
      <c r="S70" s="21">
        <v>1.5247776365946633</v>
      </c>
      <c r="T70" s="21">
        <v>1.2178619756427604</v>
      </c>
      <c r="U70" s="21"/>
      <c r="V70" s="21">
        <v>0.98619329388560162</v>
      </c>
      <c r="W70" s="21">
        <v>1.1152416356877324</v>
      </c>
      <c r="X70" s="21">
        <v>0.84033613445378152</v>
      </c>
      <c r="Y70" s="21"/>
      <c r="Z70" s="21">
        <v>8.0515297906602251E-2</v>
      </c>
      <c r="AA70" s="21">
        <v>0.15822784810126583</v>
      </c>
      <c r="AB70" s="21">
        <v>0</v>
      </c>
      <c r="AC70" s="21"/>
    </row>
    <row r="71" spans="1:29" ht="14.25" customHeight="1" x14ac:dyDescent="0.35">
      <c r="A71" s="17" t="s">
        <v>190</v>
      </c>
      <c r="B71" s="21">
        <v>1.0585585585585584</v>
      </c>
      <c r="C71" s="21">
        <v>1.2682717110920034</v>
      </c>
      <c r="D71" s="21">
        <v>0.82781456953642385</v>
      </c>
      <c r="E71" s="21"/>
      <c r="F71" s="21">
        <v>0.14716703458425312</v>
      </c>
      <c r="G71" s="21">
        <v>0.27397260273972601</v>
      </c>
      <c r="H71" s="21">
        <v>0</v>
      </c>
      <c r="I71" s="21"/>
      <c r="J71" s="21">
        <v>3.183391003460208</v>
      </c>
      <c r="K71" s="21">
        <v>3.8057742782152229</v>
      </c>
      <c r="L71" s="21">
        <v>2.4890190336749636</v>
      </c>
      <c r="M71" s="21"/>
      <c r="N71" s="21">
        <v>2.1609538002980626</v>
      </c>
      <c r="O71" s="21">
        <v>2.3222060957910013</v>
      </c>
      <c r="P71" s="21">
        <v>1.9908116385911179</v>
      </c>
      <c r="Q71" s="21"/>
      <c r="R71" s="21">
        <v>0.53222945002956834</v>
      </c>
      <c r="S71" s="21">
        <v>0.66592674805771357</v>
      </c>
      <c r="T71" s="21">
        <v>0.37974683544303794</v>
      </c>
      <c r="U71" s="21"/>
      <c r="V71" s="21">
        <v>0.48602673147023084</v>
      </c>
      <c r="W71" s="21">
        <v>0.70921985815602839</v>
      </c>
      <c r="X71" s="21">
        <v>0.25</v>
      </c>
      <c r="Y71" s="21"/>
      <c r="Z71" s="21">
        <v>0</v>
      </c>
      <c r="AA71" s="21">
        <v>0</v>
      </c>
      <c r="AB71" s="21">
        <v>0</v>
      </c>
      <c r="AC71" s="21"/>
    </row>
    <row r="72" spans="1:29" ht="14.25" customHeight="1" x14ac:dyDescent="0.35">
      <c r="A72" s="17" t="s">
        <v>191</v>
      </c>
      <c r="B72" s="21">
        <v>1.4560099132589839</v>
      </c>
      <c r="C72" s="21">
        <v>1.5375517445298641</v>
      </c>
      <c r="D72" s="21">
        <v>1.3662979830839297</v>
      </c>
      <c r="E72" s="21"/>
      <c r="F72" s="21">
        <v>0.18181818181818182</v>
      </c>
      <c r="G72" s="21">
        <v>0</v>
      </c>
      <c r="H72" s="21">
        <v>0.37313432835820892</v>
      </c>
      <c r="I72" s="21"/>
      <c r="J72" s="21">
        <v>4.5787545787545785</v>
      </c>
      <c r="K72" s="21">
        <v>4.7138047138047137</v>
      </c>
      <c r="L72" s="21">
        <v>4.4176706827309236</v>
      </c>
      <c r="M72" s="21"/>
      <c r="N72" s="21">
        <v>2.8625954198473282</v>
      </c>
      <c r="O72" s="21">
        <v>3.125</v>
      </c>
      <c r="P72" s="21">
        <v>2.6119402985074625</v>
      </c>
      <c r="Q72" s="21"/>
      <c r="R72" s="21">
        <v>0.83752093802345051</v>
      </c>
      <c r="S72" s="21">
        <v>0.90634441087613304</v>
      </c>
      <c r="T72" s="21">
        <v>0.75187969924812026</v>
      </c>
      <c r="U72" s="21"/>
      <c r="V72" s="21">
        <v>0.18281535648994515</v>
      </c>
      <c r="W72" s="21">
        <v>0.35587188612099641</v>
      </c>
      <c r="X72" s="21">
        <v>0</v>
      </c>
      <c r="Y72" s="21"/>
      <c r="Z72" s="21">
        <v>0</v>
      </c>
      <c r="AA72" s="21">
        <v>0</v>
      </c>
      <c r="AB72" s="21">
        <v>0</v>
      </c>
      <c r="AC72" s="21"/>
    </row>
    <row r="73" spans="1:29" ht="14.25" customHeight="1" x14ac:dyDescent="0.35">
      <c r="A73" s="17" t="s">
        <v>192</v>
      </c>
      <c r="B73" s="21">
        <v>0.68372875023351387</v>
      </c>
      <c r="C73" s="21">
        <v>0.83056478405315626</v>
      </c>
      <c r="D73" s="21">
        <v>0.52635652914312248</v>
      </c>
      <c r="E73" s="21"/>
      <c r="F73" s="21">
        <v>0</v>
      </c>
      <c r="G73" s="21">
        <v>0</v>
      </c>
      <c r="H73" s="21">
        <v>0</v>
      </c>
      <c r="I73" s="21"/>
      <c r="J73" s="21">
        <v>1.3463324048282266</v>
      </c>
      <c r="K73" s="21">
        <v>1.759014951627089</v>
      </c>
      <c r="L73" s="21">
        <v>0.88495575221238942</v>
      </c>
      <c r="M73" s="21"/>
      <c r="N73" s="21">
        <v>1.7746024429592073</v>
      </c>
      <c r="O73" s="21">
        <v>1.9590382902938557</v>
      </c>
      <c r="P73" s="21">
        <v>1.5766841853798377</v>
      </c>
      <c r="Q73" s="21"/>
      <c r="R73" s="21">
        <v>0.47904191616766467</v>
      </c>
      <c r="S73" s="21">
        <v>0.65865943432777996</v>
      </c>
      <c r="T73" s="21">
        <v>0.28818443804034583</v>
      </c>
      <c r="U73" s="21"/>
      <c r="V73" s="21">
        <v>0.39848993288590606</v>
      </c>
      <c r="W73" s="21">
        <v>0.36585365853658541</v>
      </c>
      <c r="X73" s="21">
        <v>0.43327556325823224</v>
      </c>
      <c r="Y73" s="21"/>
      <c r="Z73" s="21">
        <v>0.12297097884899164</v>
      </c>
      <c r="AA73" s="21">
        <v>0.2387774594078319</v>
      </c>
      <c r="AB73" s="21">
        <v>0</v>
      </c>
      <c r="AC73" s="21"/>
    </row>
    <row r="74" spans="1:29" ht="14.25" customHeight="1" x14ac:dyDescent="0.35">
      <c r="A74" s="17" t="s">
        <v>193</v>
      </c>
      <c r="B74" s="21">
        <v>1.2527462254008321</v>
      </c>
      <c r="C74" s="21">
        <v>1.3838310269482883</v>
      </c>
      <c r="D74" s="21">
        <v>1.1144202132769718</v>
      </c>
      <c r="E74" s="21"/>
      <c r="F74" s="21">
        <v>5.877167205406994E-2</v>
      </c>
      <c r="G74" s="21">
        <v>0.11494252873563218</v>
      </c>
      <c r="H74" s="21">
        <v>0</v>
      </c>
      <c r="I74" s="21"/>
      <c r="J74" s="21">
        <v>2.9244747302668936</v>
      </c>
      <c r="K74" s="21">
        <v>3.166666666666667</v>
      </c>
      <c r="L74" s="21">
        <v>2.6713124274099882</v>
      </c>
      <c r="M74" s="21"/>
      <c r="N74" s="21">
        <v>3.0203349282296652</v>
      </c>
      <c r="O74" s="21">
        <v>3.3313851548801869</v>
      </c>
      <c r="P74" s="21">
        <v>2.694427434170239</v>
      </c>
      <c r="Q74" s="21"/>
      <c r="R74" s="21">
        <v>0.8933129147524248</v>
      </c>
      <c r="S74" s="21">
        <v>0.94339622641509435</v>
      </c>
      <c r="T74" s="21">
        <v>0.84033613445378152</v>
      </c>
      <c r="U74" s="21"/>
      <c r="V74" s="21">
        <v>0.56074766355140182</v>
      </c>
      <c r="W74" s="21">
        <v>0.67497403946002077</v>
      </c>
      <c r="X74" s="21">
        <v>0.43980208905992307</v>
      </c>
      <c r="Y74" s="21"/>
      <c r="Z74" s="21">
        <v>0.17336030049118753</v>
      </c>
      <c r="AA74" s="21">
        <v>0.2230897936419409</v>
      </c>
      <c r="AB74" s="21">
        <v>0.1199040767386091</v>
      </c>
      <c r="AC74" s="21"/>
    </row>
    <row r="75" spans="1:29" ht="14.25" customHeight="1" thickBot="1" x14ac:dyDescent="0.4">
      <c r="A75" s="17" t="s">
        <v>194</v>
      </c>
      <c r="B75" s="21">
        <v>5.6480080685829552</v>
      </c>
      <c r="C75" s="21">
        <v>6.0109289617486334</v>
      </c>
      <c r="D75" s="21">
        <v>5.2739375320020478</v>
      </c>
      <c r="E75" s="21"/>
      <c r="F75" s="21">
        <v>0.1492537313432836</v>
      </c>
      <c r="G75" s="21">
        <v>0.30211480362537763</v>
      </c>
      <c r="H75" s="21">
        <v>0</v>
      </c>
      <c r="I75" s="21"/>
      <c r="J75" s="21">
        <v>5.9485530546623799</v>
      </c>
      <c r="K75" s="21">
        <v>6.5789473684210522</v>
      </c>
      <c r="L75" s="21">
        <v>5.3459119496855347</v>
      </c>
      <c r="M75" s="21"/>
      <c r="N75" s="21">
        <v>11.188811188811188</v>
      </c>
      <c r="O75" s="21">
        <v>10.904255319148938</v>
      </c>
      <c r="P75" s="21">
        <v>11.504424778761061</v>
      </c>
      <c r="Q75" s="21"/>
      <c r="R75" s="21">
        <v>6.2256809338521402</v>
      </c>
      <c r="S75" s="21">
        <v>7.1428571428571423</v>
      </c>
      <c r="T75" s="21">
        <v>5.2054794520547949</v>
      </c>
      <c r="U75" s="21"/>
      <c r="V75" s="21">
        <v>5.4098360655737707</v>
      </c>
      <c r="W75" s="21">
        <v>4.9504950495049505</v>
      </c>
      <c r="X75" s="21">
        <v>5.8631921824104234</v>
      </c>
      <c r="Y75" s="21"/>
      <c r="Z75" s="21">
        <v>4.3252595155709344</v>
      </c>
      <c r="AA75" s="21">
        <v>5.1194539249146755</v>
      </c>
      <c r="AB75" s="21">
        <v>3.5087719298245612</v>
      </c>
      <c r="AC75" s="21"/>
    </row>
    <row r="76" spans="1:29" ht="14.25" customHeight="1" x14ac:dyDescent="0.3">
      <c r="A76" s="91" t="s">
        <v>398</v>
      </c>
      <c r="B76" s="91"/>
      <c r="C76" s="91"/>
      <c r="D76" s="91"/>
      <c r="E76" s="91"/>
      <c r="F76" s="91"/>
      <c r="G76" s="91"/>
      <c r="H76" s="91"/>
      <c r="I76" s="91"/>
      <c r="J76" s="150"/>
      <c r="K76" s="150"/>
      <c r="L76" s="150"/>
      <c r="M76" s="91"/>
      <c r="N76" s="150"/>
      <c r="O76" s="15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8"/>
    </row>
    <row r="77" spans="1:29" x14ac:dyDescent="0.35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</row>
  </sheetData>
  <mergeCells count="38">
    <mergeCell ref="A44:AB44"/>
    <mergeCell ref="A45:A46"/>
    <mergeCell ref="B45:D45"/>
    <mergeCell ref="E45:E46"/>
    <mergeCell ref="F45:H45"/>
    <mergeCell ref="I45:I46"/>
    <mergeCell ref="J45:L45"/>
    <mergeCell ref="M45:M46"/>
    <mergeCell ref="N45:P45"/>
    <mergeCell ref="Q45:Q46"/>
    <mergeCell ref="R45:T45"/>
    <mergeCell ref="U45:U46"/>
    <mergeCell ref="V45:X45"/>
    <mergeCell ref="Y45:Y46"/>
    <mergeCell ref="Z45:AB45"/>
    <mergeCell ref="A40:AB40"/>
    <mergeCell ref="A41:AB41"/>
    <mergeCell ref="A42:AB42"/>
    <mergeCell ref="A43:AB43"/>
    <mergeCell ref="M6:M7"/>
    <mergeCell ref="Q6:Q7"/>
    <mergeCell ref="U6:U7"/>
    <mergeCell ref="R6:T6"/>
    <mergeCell ref="V6:X6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A1:AB1"/>
    <mergeCell ref="A2:AB2"/>
    <mergeCell ref="A3:AB3"/>
    <mergeCell ref="A4:AB4"/>
    <mergeCell ref="A5:AB5"/>
  </mergeCells>
  <hyperlinks>
    <hyperlink ref="AD2" location="Contenido!A1" display="Contenido" xr:uid="{37A65704-E60F-4E7E-93FE-0FD264627DC9}"/>
    <hyperlink ref="AD41" location="Contenido!A1" display="Contenido" xr:uid="{ED8484DD-4DD4-426C-B214-7D213CC599EA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9" max="27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DF6F-F078-4665-B6F5-87FAB747EFA7}">
  <sheetPr>
    <tabColor theme="0" tint="-0.14999847407452621"/>
  </sheetPr>
  <dimension ref="A1:AD77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5"/>
  <cols>
    <col min="1" max="1" width="17.54296875" style="3" customWidth="1"/>
    <col min="2" max="4" width="7.453125" style="3" customWidth="1"/>
    <col min="5" max="5" width="1.54296875" style="3" customWidth="1"/>
    <col min="6" max="8" width="7.453125" style="3" customWidth="1"/>
    <col min="9" max="9" width="1.54296875" style="3" customWidth="1"/>
    <col min="10" max="12" width="7.453125" style="3" customWidth="1"/>
    <col min="13" max="13" width="1.54296875" style="3" customWidth="1"/>
    <col min="14" max="16" width="7.453125" style="3" customWidth="1"/>
    <col min="17" max="17" width="1.54296875" style="3" customWidth="1"/>
    <col min="18" max="20" width="7.453125" style="3" customWidth="1"/>
    <col min="21" max="21" width="1.54296875" style="3" customWidth="1"/>
    <col min="22" max="24" width="7.453125" style="3" customWidth="1"/>
    <col min="25" max="25" width="1.54296875" style="3" customWidth="1"/>
    <col min="26" max="28" width="7.453125" style="3" customWidth="1"/>
    <col min="29" max="29" width="5.7265625" style="3" customWidth="1"/>
    <col min="30" max="30" width="13.453125" style="26" customWidth="1"/>
    <col min="31" max="31" width="9.54296875" style="3" bestFit="1" customWidth="1"/>
    <col min="32" max="32" width="10.1796875" style="3" bestFit="1" customWidth="1"/>
    <col min="33" max="81" width="11.453125" style="3"/>
    <col min="82" max="82" width="16.1796875" style="3" customWidth="1"/>
    <col min="83" max="83" width="6" style="3" customWidth="1"/>
    <col min="84" max="84" width="6" style="3" bestFit="1" customWidth="1"/>
    <col min="85" max="85" width="5.54296875" style="3" bestFit="1" customWidth="1"/>
    <col min="86" max="86" width="1.54296875" style="3" customWidth="1"/>
    <col min="87" max="87" width="6" style="3" bestFit="1" customWidth="1"/>
    <col min="88" max="89" width="5" style="3" customWidth="1"/>
    <col min="90" max="90" width="1.54296875" style="3" customWidth="1"/>
    <col min="91" max="93" width="5" style="3" customWidth="1"/>
    <col min="94" max="94" width="1.54296875" style="3" customWidth="1"/>
    <col min="95" max="97" width="5.1796875" style="3" bestFit="1" customWidth="1"/>
    <col min="98" max="98" width="1.54296875" style="3" customWidth="1"/>
    <col min="99" max="101" width="5.1796875" style="3" bestFit="1" customWidth="1"/>
    <col min="102" max="102" width="1.54296875" style="3" customWidth="1"/>
    <col min="103" max="105" width="5.1796875" style="3" bestFit="1" customWidth="1"/>
    <col min="106" max="106" width="1.54296875" style="3" customWidth="1"/>
    <col min="107" max="107" width="4.81640625" style="3" bestFit="1" customWidth="1"/>
    <col min="108" max="109" width="4.453125" style="3" customWidth="1"/>
    <col min="110" max="110" width="8.81640625" style="3" customWidth="1"/>
    <col min="111" max="111" width="12" style="3" customWidth="1"/>
    <col min="112" max="114" width="6" style="3" customWidth="1"/>
    <col min="115" max="115" width="1.54296875" style="3" customWidth="1"/>
    <col min="116" max="116" width="6.1796875" style="3" customWidth="1"/>
    <col min="117" max="118" width="5.1796875" style="3" customWidth="1"/>
    <col min="119" max="119" width="1.54296875" style="3" customWidth="1"/>
    <col min="120" max="122" width="5" style="3" customWidth="1"/>
    <col min="123" max="123" width="1.54296875" style="3" customWidth="1"/>
    <col min="124" max="126" width="5" style="3" customWidth="1"/>
    <col min="127" max="127" width="1.54296875" style="3" customWidth="1"/>
    <col min="128" max="130" width="5" style="3" customWidth="1"/>
    <col min="131" max="131" width="1.54296875" style="3" customWidth="1"/>
    <col min="132" max="134" width="5.1796875" style="3" customWidth="1"/>
    <col min="135" max="135" width="1.54296875" style="3" customWidth="1"/>
    <col min="136" max="137" width="5" style="3" customWidth="1"/>
    <col min="138" max="138" width="5.453125" style="3" customWidth="1"/>
    <col min="139" max="16384" width="11.453125" style="3"/>
  </cols>
  <sheetData>
    <row r="1" spans="1:30" ht="15.75" customHeight="1" x14ac:dyDescent="0.35">
      <c r="A1" s="345" t="s">
        <v>255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1"/>
      <c r="AD1" s="29"/>
    </row>
    <row r="2" spans="1:30" ht="15.75" customHeight="1" x14ac:dyDescent="0.35">
      <c r="A2" s="345" t="s">
        <v>127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1"/>
      <c r="AD3" s="29"/>
    </row>
    <row r="4" spans="1:30" ht="15.75" customHeight="1" x14ac:dyDescent="0.35">
      <c r="A4" s="345" t="s">
        <v>151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1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1"/>
    </row>
    <row r="6" spans="1:30" s="8" customFormat="1" ht="21" customHeight="1" x14ac:dyDescent="0.35">
      <c r="A6" s="340" t="s">
        <v>253</v>
      </c>
      <c r="B6" s="342" t="s">
        <v>130</v>
      </c>
      <c r="C6" s="342"/>
      <c r="D6" s="342"/>
      <c r="E6" s="344"/>
      <c r="F6" s="342" t="s">
        <v>244</v>
      </c>
      <c r="G6" s="342"/>
      <c r="H6" s="342"/>
      <c r="I6" s="344"/>
      <c r="J6" s="342" t="s">
        <v>245</v>
      </c>
      <c r="K6" s="342"/>
      <c r="L6" s="342"/>
      <c r="M6" s="344"/>
      <c r="N6" s="342" t="s">
        <v>246</v>
      </c>
      <c r="O6" s="342"/>
      <c r="P6" s="342"/>
      <c r="Q6" s="344"/>
      <c r="R6" s="342" t="s">
        <v>247</v>
      </c>
      <c r="S6" s="342"/>
      <c r="T6" s="342"/>
      <c r="U6" s="344"/>
      <c r="V6" s="342" t="s">
        <v>248</v>
      </c>
      <c r="W6" s="342"/>
      <c r="X6" s="342"/>
      <c r="Y6" s="344"/>
      <c r="Z6" s="342" t="s">
        <v>249</v>
      </c>
      <c r="AA6" s="342"/>
      <c r="AB6" s="342"/>
      <c r="AC6" s="6"/>
      <c r="AD6" s="26"/>
    </row>
    <row r="7" spans="1:30" s="8" customFormat="1" ht="21" customHeight="1" x14ac:dyDescent="0.35">
      <c r="A7" s="341"/>
      <c r="B7" s="9" t="s">
        <v>130</v>
      </c>
      <c r="C7" s="9" t="s">
        <v>233</v>
      </c>
      <c r="D7" s="9" t="s">
        <v>234</v>
      </c>
      <c r="E7" s="344"/>
      <c r="F7" s="9" t="s">
        <v>130</v>
      </c>
      <c r="G7" s="9" t="s">
        <v>233</v>
      </c>
      <c r="H7" s="9" t="s">
        <v>234</v>
      </c>
      <c r="I7" s="344"/>
      <c r="J7" s="9" t="s">
        <v>130</v>
      </c>
      <c r="K7" s="9" t="s">
        <v>233</v>
      </c>
      <c r="L7" s="9" t="s">
        <v>234</v>
      </c>
      <c r="M7" s="344"/>
      <c r="N7" s="9" t="s">
        <v>130</v>
      </c>
      <c r="O7" s="9" t="s">
        <v>233</v>
      </c>
      <c r="P7" s="9" t="s">
        <v>234</v>
      </c>
      <c r="Q7" s="344"/>
      <c r="R7" s="9" t="s">
        <v>130</v>
      </c>
      <c r="S7" s="9" t="s">
        <v>233</v>
      </c>
      <c r="T7" s="9" t="s">
        <v>234</v>
      </c>
      <c r="U7" s="344"/>
      <c r="V7" s="9" t="s">
        <v>130</v>
      </c>
      <c r="W7" s="9" t="s">
        <v>233</v>
      </c>
      <c r="X7" s="9" t="s">
        <v>234</v>
      </c>
      <c r="Y7" s="344"/>
      <c r="Z7" s="9" t="s">
        <v>130</v>
      </c>
      <c r="AA7" s="9" t="s">
        <v>233</v>
      </c>
      <c r="AB7" s="9" t="s">
        <v>234</v>
      </c>
      <c r="AC7" s="10"/>
      <c r="AD7" s="26"/>
    </row>
    <row r="8" spans="1:30" s="8" customFormat="1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26"/>
    </row>
    <row r="9" spans="1:30" s="135" customFormat="1" ht="14.25" customHeight="1" x14ac:dyDescent="0.35">
      <c r="A9" s="161" t="s">
        <v>130</v>
      </c>
      <c r="B9" s="16">
        <v>7276</v>
      </c>
      <c r="C9" s="16">
        <v>4095</v>
      </c>
      <c r="D9" s="16">
        <v>3181</v>
      </c>
      <c r="E9" s="16"/>
      <c r="F9" s="16">
        <v>289</v>
      </c>
      <c r="G9" s="16">
        <v>163</v>
      </c>
      <c r="H9" s="16">
        <v>126</v>
      </c>
      <c r="I9" s="16"/>
      <c r="J9" s="16">
        <v>2646</v>
      </c>
      <c r="K9" s="16">
        <v>1502</v>
      </c>
      <c r="L9" s="16">
        <v>1144</v>
      </c>
      <c r="M9" s="16"/>
      <c r="N9" s="16">
        <v>2440</v>
      </c>
      <c r="O9" s="16">
        <v>1379</v>
      </c>
      <c r="P9" s="16">
        <v>1061</v>
      </c>
      <c r="Q9" s="16"/>
      <c r="R9" s="16">
        <v>1005</v>
      </c>
      <c r="S9" s="16">
        <v>561</v>
      </c>
      <c r="T9" s="16">
        <v>444</v>
      </c>
      <c r="U9" s="16"/>
      <c r="V9" s="16">
        <v>748</v>
      </c>
      <c r="W9" s="16">
        <v>402</v>
      </c>
      <c r="X9" s="16">
        <v>346</v>
      </c>
      <c r="Y9" s="16"/>
      <c r="Z9" s="16">
        <v>148</v>
      </c>
      <c r="AA9" s="16">
        <v>88</v>
      </c>
      <c r="AB9" s="16">
        <v>60</v>
      </c>
      <c r="AC9" s="16"/>
      <c r="AD9" s="26"/>
    </row>
    <row r="10" spans="1:30" s="8" customFormat="1" ht="14.25" customHeight="1" x14ac:dyDescent="0.35">
      <c r="A10" s="17" t="s">
        <v>168</v>
      </c>
      <c r="B10" s="18">
        <v>713</v>
      </c>
      <c r="C10" s="18">
        <v>410</v>
      </c>
      <c r="D10" s="18">
        <v>303</v>
      </c>
      <c r="E10" s="18"/>
      <c r="F10" s="18">
        <v>30</v>
      </c>
      <c r="G10" s="18">
        <v>22</v>
      </c>
      <c r="H10" s="18">
        <v>8</v>
      </c>
      <c r="I10" s="18"/>
      <c r="J10" s="18">
        <v>263</v>
      </c>
      <c r="K10" s="18">
        <v>143</v>
      </c>
      <c r="L10" s="18">
        <v>120</v>
      </c>
      <c r="M10" s="18"/>
      <c r="N10" s="18">
        <v>231</v>
      </c>
      <c r="O10" s="18">
        <v>129</v>
      </c>
      <c r="P10" s="18">
        <v>102</v>
      </c>
      <c r="Q10" s="18"/>
      <c r="R10" s="18">
        <v>115</v>
      </c>
      <c r="S10" s="18">
        <v>65</v>
      </c>
      <c r="T10" s="18">
        <v>50</v>
      </c>
      <c r="U10" s="18"/>
      <c r="V10" s="18">
        <v>67</v>
      </c>
      <c r="W10" s="18">
        <v>46</v>
      </c>
      <c r="X10" s="18">
        <v>21</v>
      </c>
      <c r="Y10" s="18"/>
      <c r="Z10" s="18">
        <v>7</v>
      </c>
      <c r="AA10" s="18">
        <v>5</v>
      </c>
      <c r="AB10" s="18">
        <v>2</v>
      </c>
      <c r="AC10" s="18"/>
      <c r="AD10" s="26"/>
    </row>
    <row r="11" spans="1:30" s="8" customFormat="1" ht="14.25" customHeight="1" x14ac:dyDescent="0.35">
      <c r="A11" s="17" t="s">
        <v>169</v>
      </c>
      <c r="B11" s="18">
        <v>359</v>
      </c>
      <c r="C11" s="18">
        <v>195</v>
      </c>
      <c r="D11" s="18">
        <v>164</v>
      </c>
      <c r="E11" s="18"/>
      <c r="F11" s="18">
        <v>2</v>
      </c>
      <c r="G11" s="18">
        <v>1</v>
      </c>
      <c r="H11" s="18">
        <v>1</v>
      </c>
      <c r="I11" s="18"/>
      <c r="J11" s="18">
        <v>114</v>
      </c>
      <c r="K11" s="18">
        <v>65</v>
      </c>
      <c r="L11" s="18">
        <v>49</v>
      </c>
      <c r="M11" s="18"/>
      <c r="N11" s="18">
        <v>111</v>
      </c>
      <c r="O11" s="18">
        <v>55</v>
      </c>
      <c r="P11" s="18">
        <v>56</v>
      </c>
      <c r="Q11" s="18"/>
      <c r="R11" s="18">
        <v>51</v>
      </c>
      <c r="S11" s="18">
        <v>26</v>
      </c>
      <c r="T11" s="18">
        <v>25</v>
      </c>
      <c r="U11" s="18"/>
      <c r="V11" s="18">
        <v>69</v>
      </c>
      <c r="W11" s="18">
        <v>45</v>
      </c>
      <c r="X11" s="18">
        <v>24</v>
      </c>
      <c r="Y11" s="18"/>
      <c r="Z11" s="18">
        <v>12</v>
      </c>
      <c r="AA11" s="18">
        <v>3</v>
      </c>
      <c r="AB11" s="18">
        <v>9</v>
      </c>
      <c r="AC11" s="18"/>
      <c r="AD11" s="26"/>
    </row>
    <row r="12" spans="1:30" s="8" customFormat="1" ht="14.25" customHeight="1" x14ac:dyDescent="0.35">
      <c r="A12" s="17" t="s">
        <v>170</v>
      </c>
      <c r="B12" s="18">
        <v>717</v>
      </c>
      <c r="C12" s="18">
        <v>396</v>
      </c>
      <c r="D12" s="18">
        <v>321</v>
      </c>
      <c r="E12" s="18"/>
      <c r="F12" s="18">
        <v>30</v>
      </c>
      <c r="G12" s="18">
        <v>15</v>
      </c>
      <c r="H12" s="18">
        <v>15</v>
      </c>
      <c r="I12" s="18"/>
      <c r="J12" s="18">
        <v>226</v>
      </c>
      <c r="K12" s="18">
        <v>132</v>
      </c>
      <c r="L12" s="18">
        <v>94</v>
      </c>
      <c r="M12" s="18"/>
      <c r="N12" s="18">
        <v>245</v>
      </c>
      <c r="O12" s="18">
        <v>149</v>
      </c>
      <c r="P12" s="18">
        <v>96</v>
      </c>
      <c r="Q12" s="18"/>
      <c r="R12" s="18">
        <v>125</v>
      </c>
      <c r="S12" s="18">
        <v>60</v>
      </c>
      <c r="T12" s="18">
        <v>65</v>
      </c>
      <c r="U12" s="18"/>
      <c r="V12" s="18">
        <v>80</v>
      </c>
      <c r="W12" s="18">
        <v>35</v>
      </c>
      <c r="X12" s="18">
        <v>45</v>
      </c>
      <c r="Y12" s="18"/>
      <c r="Z12" s="18">
        <v>11</v>
      </c>
      <c r="AA12" s="18">
        <v>5</v>
      </c>
      <c r="AB12" s="18">
        <v>6</v>
      </c>
      <c r="AC12" s="18"/>
      <c r="AD12" s="26"/>
    </row>
    <row r="13" spans="1:30" s="8" customFormat="1" ht="14.25" customHeight="1" x14ac:dyDescent="0.35">
      <c r="A13" s="17" t="s">
        <v>171</v>
      </c>
      <c r="B13" s="18">
        <v>456</v>
      </c>
      <c r="C13" s="18">
        <v>251</v>
      </c>
      <c r="D13" s="18">
        <v>205</v>
      </c>
      <c r="E13" s="18"/>
      <c r="F13" s="18">
        <v>42</v>
      </c>
      <c r="G13" s="18">
        <v>23</v>
      </c>
      <c r="H13" s="18">
        <v>19</v>
      </c>
      <c r="I13" s="18"/>
      <c r="J13" s="18">
        <v>163</v>
      </c>
      <c r="K13" s="18">
        <v>82</v>
      </c>
      <c r="L13" s="18">
        <v>81</v>
      </c>
      <c r="M13" s="18"/>
      <c r="N13" s="18">
        <v>157</v>
      </c>
      <c r="O13" s="18">
        <v>90</v>
      </c>
      <c r="P13" s="18">
        <v>67</v>
      </c>
      <c r="Q13" s="18"/>
      <c r="R13" s="18">
        <v>49</v>
      </c>
      <c r="S13" s="18">
        <v>31</v>
      </c>
      <c r="T13" s="18">
        <v>18</v>
      </c>
      <c r="U13" s="18"/>
      <c r="V13" s="18">
        <v>36</v>
      </c>
      <c r="W13" s="18">
        <v>20</v>
      </c>
      <c r="X13" s="18">
        <v>16</v>
      </c>
      <c r="Y13" s="18"/>
      <c r="Z13" s="18">
        <v>9</v>
      </c>
      <c r="AA13" s="18">
        <v>5</v>
      </c>
      <c r="AB13" s="18">
        <v>4</v>
      </c>
      <c r="AC13" s="18"/>
      <c r="AD13" s="26"/>
    </row>
    <row r="14" spans="1:30" s="8" customFormat="1" ht="14.25" customHeight="1" x14ac:dyDescent="0.35">
      <c r="A14" s="17" t="s">
        <v>172</v>
      </c>
      <c r="B14" s="18">
        <v>76</v>
      </c>
      <c r="C14" s="18">
        <v>42</v>
      </c>
      <c r="D14" s="18">
        <v>34</v>
      </c>
      <c r="E14" s="18"/>
      <c r="F14" s="18">
        <v>0</v>
      </c>
      <c r="G14" s="18">
        <v>0</v>
      </c>
      <c r="H14" s="18">
        <v>0</v>
      </c>
      <c r="I14" s="18"/>
      <c r="J14" s="18">
        <v>33</v>
      </c>
      <c r="K14" s="18">
        <v>15</v>
      </c>
      <c r="L14" s="18">
        <v>18</v>
      </c>
      <c r="M14" s="18"/>
      <c r="N14" s="18">
        <v>30</v>
      </c>
      <c r="O14" s="18">
        <v>20</v>
      </c>
      <c r="P14" s="18">
        <v>10</v>
      </c>
      <c r="Q14" s="18"/>
      <c r="R14" s="18">
        <v>4</v>
      </c>
      <c r="S14" s="18">
        <v>1</v>
      </c>
      <c r="T14" s="18">
        <v>3</v>
      </c>
      <c r="U14" s="18"/>
      <c r="V14" s="18">
        <v>8</v>
      </c>
      <c r="W14" s="18">
        <v>5</v>
      </c>
      <c r="X14" s="18">
        <v>3</v>
      </c>
      <c r="Y14" s="18"/>
      <c r="Z14" s="18">
        <v>1</v>
      </c>
      <c r="AA14" s="18">
        <v>1</v>
      </c>
      <c r="AB14" s="18">
        <v>0</v>
      </c>
      <c r="AC14" s="18"/>
      <c r="AD14" s="26"/>
    </row>
    <row r="15" spans="1:30" s="8" customFormat="1" ht="14.25" customHeight="1" x14ac:dyDescent="0.35">
      <c r="A15" s="17" t="s">
        <v>173</v>
      </c>
      <c r="B15" s="18">
        <v>87</v>
      </c>
      <c r="C15" s="18">
        <v>44</v>
      </c>
      <c r="D15" s="18">
        <v>43</v>
      </c>
      <c r="E15" s="18"/>
      <c r="F15" s="18">
        <v>4</v>
      </c>
      <c r="G15" s="18">
        <v>1</v>
      </c>
      <c r="H15" s="18">
        <v>3</v>
      </c>
      <c r="I15" s="18"/>
      <c r="J15" s="18">
        <v>40</v>
      </c>
      <c r="K15" s="18">
        <v>22</v>
      </c>
      <c r="L15" s="18">
        <v>18</v>
      </c>
      <c r="M15" s="18"/>
      <c r="N15" s="18">
        <v>27</v>
      </c>
      <c r="O15" s="18">
        <v>15</v>
      </c>
      <c r="P15" s="18">
        <v>12</v>
      </c>
      <c r="Q15" s="18"/>
      <c r="R15" s="18">
        <v>7</v>
      </c>
      <c r="S15" s="18">
        <v>4</v>
      </c>
      <c r="T15" s="18">
        <v>3</v>
      </c>
      <c r="U15" s="18"/>
      <c r="V15" s="18">
        <v>5</v>
      </c>
      <c r="W15" s="18">
        <v>0</v>
      </c>
      <c r="X15" s="18">
        <v>5</v>
      </c>
      <c r="Y15" s="18"/>
      <c r="Z15" s="18">
        <v>4</v>
      </c>
      <c r="AA15" s="18">
        <v>2</v>
      </c>
      <c r="AB15" s="18">
        <v>2</v>
      </c>
      <c r="AC15" s="18"/>
      <c r="AD15" s="26"/>
    </row>
    <row r="16" spans="1:30" s="8" customFormat="1" ht="14.25" customHeight="1" x14ac:dyDescent="0.35">
      <c r="A16" s="17" t="s">
        <v>174</v>
      </c>
      <c r="B16" s="18">
        <v>35</v>
      </c>
      <c r="C16" s="18">
        <v>21</v>
      </c>
      <c r="D16" s="18">
        <v>14</v>
      </c>
      <c r="E16" s="18"/>
      <c r="F16" s="18">
        <v>1</v>
      </c>
      <c r="G16" s="18">
        <v>0</v>
      </c>
      <c r="H16" s="18">
        <v>1</v>
      </c>
      <c r="I16" s="18"/>
      <c r="J16" s="18">
        <v>20</v>
      </c>
      <c r="K16" s="18">
        <v>12</v>
      </c>
      <c r="L16" s="18">
        <v>8</v>
      </c>
      <c r="M16" s="18"/>
      <c r="N16" s="18">
        <v>14</v>
      </c>
      <c r="O16" s="18">
        <v>9</v>
      </c>
      <c r="P16" s="18">
        <v>5</v>
      </c>
      <c r="Q16" s="18"/>
      <c r="R16" s="18">
        <v>0</v>
      </c>
      <c r="S16" s="18">
        <v>0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8"/>
      <c r="AD16" s="26"/>
    </row>
    <row r="17" spans="1:30" s="8" customFormat="1" ht="14.25" customHeight="1" x14ac:dyDescent="0.35">
      <c r="A17" s="17" t="s">
        <v>175</v>
      </c>
      <c r="B17" s="18">
        <v>708</v>
      </c>
      <c r="C17" s="18">
        <v>398</v>
      </c>
      <c r="D17" s="18">
        <v>310</v>
      </c>
      <c r="E17" s="18"/>
      <c r="F17" s="18">
        <v>23</v>
      </c>
      <c r="G17" s="18">
        <v>11</v>
      </c>
      <c r="H17" s="18">
        <v>12</v>
      </c>
      <c r="I17" s="18"/>
      <c r="J17" s="18">
        <v>261</v>
      </c>
      <c r="K17" s="18">
        <v>151</v>
      </c>
      <c r="L17" s="18">
        <v>110</v>
      </c>
      <c r="M17" s="18"/>
      <c r="N17" s="18">
        <v>222</v>
      </c>
      <c r="O17" s="18">
        <v>121</v>
      </c>
      <c r="P17" s="18">
        <v>101</v>
      </c>
      <c r="Q17" s="18"/>
      <c r="R17" s="18">
        <v>102</v>
      </c>
      <c r="S17" s="18">
        <v>58</v>
      </c>
      <c r="T17" s="18">
        <v>44</v>
      </c>
      <c r="U17" s="18"/>
      <c r="V17" s="18">
        <v>94</v>
      </c>
      <c r="W17" s="18">
        <v>51</v>
      </c>
      <c r="X17" s="18">
        <v>43</v>
      </c>
      <c r="Y17" s="18"/>
      <c r="Z17" s="18">
        <v>6</v>
      </c>
      <c r="AA17" s="18">
        <v>6</v>
      </c>
      <c r="AB17" s="18">
        <v>0</v>
      </c>
      <c r="AC17" s="18"/>
      <c r="AD17" s="26"/>
    </row>
    <row r="18" spans="1:30" s="8" customFormat="1" ht="14.25" customHeight="1" x14ac:dyDescent="0.35">
      <c r="A18" s="17" t="s">
        <v>176</v>
      </c>
      <c r="B18" s="18">
        <v>245</v>
      </c>
      <c r="C18" s="18">
        <v>140</v>
      </c>
      <c r="D18" s="18">
        <v>105</v>
      </c>
      <c r="E18" s="18"/>
      <c r="F18" s="18">
        <v>11</v>
      </c>
      <c r="G18" s="18">
        <v>7</v>
      </c>
      <c r="H18" s="18">
        <v>4</v>
      </c>
      <c r="I18" s="18"/>
      <c r="J18" s="18">
        <v>97</v>
      </c>
      <c r="K18" s="18">
        <v>62</v>
      </c>
      <c r="L18" s="18">
        <v>35</v>
      </c>
      <c r="M18" s="18"/>
      <c r="N18" s="18">
        <v>62</v>
      </c>
      <c r="O18" s="18">
        <v>31</v>
      </c>
      <c r="P18" s="18">
        <v>31</v>
      </c>
      <c r="Q18" s="18"/>
      <c r="R18" s="18">
        <v>31</v>
      </c>
      <c r="S18" s="18">
        <v>20</v>
      </c>
      <c r="T18" s="18">
        <v>11</v>
      </c>
      <c r="U18" s="18"/>
      <c r="V18" s="18">
        <v>41</v>
      </c>
      <c r="W18" s="18">
        <v>17</v>
      </c>
      <c r="X18" s="18">
        <v>24</v>
      </c>
      <c r="Y18" s="18"/>
      <c r="Z18" s="18">
        <v>3</v>
      </c>
      <c r="AA18" s="18">
        <v>3</v>
      </c>
      <c r="AB18" s="18">
        <v>0</v>
      </c>
      <c r="AC18" s="18"/>
      <c r="AD18" s="26"/>
    </row>
    <row r="19" spans="1:30" s="8" customFormat="1" ht="14.25" customHeight="1" x14ac:dyDescent="0.35">
      <c r="A19" s="17" t="s">
        <v>177</v>
      </c>
      <c r="B19" s="18">
        <v>601</v>
      </c>
      <c r="C19" s="18">
        <v>358</v>
      </c>
      <c r="D19" s="18">
        <v>243</v>
      </c>
      <c r="E19" s="18"/>
      <c r="F19" s="18">
        <v>32</v>
      </c>
      <c r="G19" s="18">
        <v>15</v>
      </c>
      <c r="H19" s="18">
        <v>17</v>
      </c>
      <c r="I19" s="18"/>
      <c r="J19" s="18">
        <v>217</v>
      </c>
      <c r="K19" s="18">
        <v>135</v>
      </c>
      <c r="L19" s="18">
        <v>82</v>
      </c>
      <c r="M19" s="18"/>
      <c r="N19" s="18">
        <v>214</v>
      </c>
      <c r="O19" s="18">
        <v>128</v>
      </c>
      <c r="P19" s="18">
        <v>86</v>
      </c>
      <c r="Q19" s="18"/>
      <c r="R19" s="18">
        <v>61</v>
      </c>
      <c r="S19" s="18">
        <v>35</v>
      </c>
      <c r="T19" s="18">
        <v>26</v>
      </c>
      <c r="U19" s="18"/>
      <c r="V19" s="18">
        <v>60</v>
      </c>
      <c r="W19" s="18">
        <v>33</v>
      </c>
      <c r="X19" s="18">
        <v>27</v>
      </c>
      <c r="Y19" s="18"/>
      <c r="Z19" s="18">
        <v>17</v>
      </c>
      <c r="AA19" s="18">
        <v>12</v>
      </c>
      <c r="AB19" s="18">
        <v>5</v>
      </c>
      <c r="AC19" s="18"/>
      <c r="AD19" s="26"/>
    </row>
    <row r="20" spans="1:30" s="8" customFormat="1" ht="14.25" customHeight="1" x14ac:dyDescent="0.35">
      <c r="A20" s="17" t="s">
        <v>178</v>
      </c>
      <c r="B20" s="18">
        <v>85</v>
      </c>
      <c r="C20" s="18">
        <v>54</v>
      </c>
      <c r="D20" s="18">
        <v>31</v>
      </c>
      <c r="E20" s="18"/>
      <c r="F20" s="18">
        <v>2</v>
      </c>
      <c r="G20" s="18">
        <v>2</v>
      </c>
      <c r="H20" s="18">
        <v>0</v>
      </c>
      <c r="I20" s="18"/>
      <c r="J20" s="18">
        <v>29</v>
      </c>
      <c r="K20" s="18">
        <v>17</v>
      </c>
      <c r="L20" s="18">
        <v>12</v>
      </c>
      <c r="M20" s="18"/>
      <c r="N20" s="18">
        <v>24</v>
      </c>
      <c r="O20" s="18">
        <v>15</v>
      </c>
      <c r="P20" s="18">
        <v>9</v>
      </c>
      <c r="Q20" s="18"/>
      <c r="R20" s="18">
        <v>22</v>
      </c>
      <c r="S20" s="18">
        <v>16</v>
      </c>
      <c r="T20" s="18">
        <v>6</v>
      </c>
      <c r="U20" s="18"/>
      <c r="V20" s="18">
        <v>5</v>
      </c>
      <c r="W20" s="18">
        <v>2</v>
      </c>
      <c r="X20" s="18">
        <v>3</v>
      </c>
      <c r="Y20" s="18"/>
      <c r="Z20" s="18">
        <v>3</v>
      </c>
      <c r="AA20" s="18">
        <v>2</v>
      </c>
      <c r="AB20" s="18">
        <v>1</v>
      </c>
      <c r="AC20" s="18"/>
      <c r="AD20" s="26"/>
    </row>
    <row r="21" spans="1:30" s="8" customFormat="1" ht="14.25" customHeight="1" x14ac:dyDescent="0.35">
      <c r="A21" s="17" t="s">
        <v>179</v>
      </c>
      <c r="B21" s="18">
        <v>499</v>
      </c>
      <c r="C21" s="18">
        <v>272</v>
      </c>
      <c r="D21" s="18">
        <v>227</v>
      </c>
      <c r="E21" s="18"/>
      <c r="F21" s="18">
        <v>13</v>
      </c>
      <c r="G21" s="18">
        <v>9</v>
      </c>
      <c r="H21" s="18">
        <v>4</v>
      </c>
      <c r="I21" s="18"/>
      <c r="J21" s="18">
        <v>270</v>
      </c>
      <c r="K21" s="18">
        <v>152</v>
      </c>
      <c r="L21" s="18">
        <v>118</v>
      </c>
      <c r="M21" s="18"/>
      <c r="N21" s="18">
        <v>128</v>
      </c>
      <c r="O21" s="18">
        <v>70</v>
      </c>
      <c r="P21" s="18">
        <v>58</v>
      </c>
      <c r="Q21" s="18"/>
      <c r="R21" s="18">
        <v>35</v>
      </c>
      <c r="S21" s="18">
        <v>19</v>
      </c>
      <c r="T21" s="18">
        <v>16</v>
      </c>
      <c r="U21" s="18"/>
      <c r="V21" s="18">
        <v>44</v>
      </c>
      <c r="W21" s="18">
        <v>19</v>
      </c>
      <c r="X21" s="18">
        <v>25</v>
      </c>
      <c r="Y21" s="18"/>
      <c r="Z21" s="18">
        <v>9</v>
      </c>
      <c r="AA21" s="18">
        <v>3</v>
      </c>
      <c r="AB21" s="18">
        <v>6</v>
      </c>
      <c r="AC21" s="18"/>
      <c r="AD21" s="26"/>
    </row>
    <row r="22" spans="1:30" s="8" customFormat="1" ht="14.25" customHeight="1" x14ac:dyDescent="0.35">
      <c r="A22" s="17" t="s">
        <v>180</v>
      </c>
      <c r="B22" s="18">
        <v>252</v>
      </c>
      <c r="C22" s="18">
        <v>139</v>
      </c>
      <c r="D22" s="18">
        <v>113</v>
      </c>
      <c r="E22" s="18"/>
      <c r="F22" s="18">
        <v>48</v>
      </c>
      <c r="G22" s="18">
        <v>27</v>
      </c>
      <c r="H22" s="18">
        <v>21</v>
      </c>
      <c r="I22" s="18"/>
      <c r="J22" s="18">
        <v>63</v>
      </c>
      <c r="K22" s="18">
        <v>31</v>
      </c>
      <c r="L22" s="18">
        <v>32</v>
      </c>
      <c r="M22" s="18"/>
      <c r="N22" s="18">
        <v>60</v>
      </c>
      <c r="O22" s="18">
        <v>37</v>
      </c>
      <c r="P22" s="18">
        <v>23</v>
      </c>
      <c r="Q22" s="18"/>
      <c r="R22" s="18">
        <v>47</v>
      </c>
      <c r="S22" s="18">
        <v>23</v>
      </c>
      <c r="T22" s="18">
        <v>24</v>
      </c>
      <c r="U22" s="18"/>
      <c r="V22" s="18">
        <v>22</v>
      </c>
      <c r="W22" s="18">
        <v>16</v>
      </c>
      <c r="X22" s="18">
        <v>6</v>
      </c>
      <c r="Y22" s="18"/>
      <c r="Z22" s="18">
        <v>12</v>
      </c>
      <c r="AA22" s="18">
        <v>5</v>
      </c>
      <c r="AB22" s="18">
        <v>7</v>
      </c>
      <c r="AC22" s="18"/>
      <c r="AD22" s="26"/>
    </row>
    <row r="23" spans="1:30" s="8" customFormat="1" ht="14.25" customHeight="1" x14ac:dyDescent="0.35">
      <c r="A23" s="17" t="s">
        <v>181</v>
      </c>
      <c r="B23" s="18">
        <v>343</v>
      </c>
      <c r="C23" s="18">
        <v>161</v>
      </c>
      <c r="D23" s="18">
        <v>182</v>
      </c>
      <c r="E23" s="18"/>
      <c r="F23" s="18">
        <v>2</v>
      </c>
      <c r="G23" s="18">
        <v>2</v>
      </c>
      <c r="H23" s="18">
        <v>0</v>
      </c>
      <c r="I23" s="18"/>
      <c r="J23" s="18">
        <v>147</v>
      </c>
      <c r="K23" s="18">
        <v>70</v>
      </c>
      <c r="L23" s="18">
        <v>77</v>
      </c>
      <c r="M23" s="18"/>
      <c r="N23" s="18">
        <v>119</v>
      </c>
      <c r="O23" s="18">
        <v>58</v>
      </c>
      <c r="P23" s="18">
        <v>61</v>
      </c>
      <c r="Q23" s="18"/>
      <c r="R23" s="18">
        <v>39</v>
      </c>
      <c r="S23" s="18">
        <v>14</v>
      </c>
      <c r="T23" s="18">
        <v>25</v>
      </c>
      <c r="U23" s="18"/>
      <c r="V23" s="18">
        <v>34</v>
      </c>
      <c r="W23" s="18">
        <v>15</v>
      </c>
      <c r="X23" s="18">
        <v>19</v>
      </c>
      <c r="Y23" s="18"/>
      <c r="Z23" s="18">
        <v>2</v>
      </c>
      <c r="AA23" s="18">
        <v>2</v>
      </c>
      <c r="AB23" s="18">
        <v>0</v>
      </c>
      <c r="AC23" s="18"/>
      <c r="AD23" s="26"/>
    </row>
    <row r="24" spans="1:30" s="8" customFormat="1" ht="14.25" customHeight="1" x14ac:dyDescent="0.35">
      <c r="A24" s="17" t="s">
        <v>182</v>
      </c>
      <c r="B24" s="18">
        <v>136</v>
      </c>
      <c r="C24" s="18">
        <v>72</v>
      </c>
      <c r="D24" s="18">
        <v>64</v>
      </c>
      <c r="E24" s="18"/>
      <c r="F24" s="18">
        <v>4</v>
      </c>
      <c r="G24" s="18">
        <v>2</v>
      </c>
      <c r="H24" s="18">
        <v>2</v>
      </c>
      <c r="I24" s="18"/>
      <c r="J24" s="18">
        <v>55</v>
      </c>
      <c r="K24" s="18">
        <v>28</v>
      </c>
      <c r="L24" s="18">
        <v>27</v>
      </c>
      <c r="M24" s="18"/>
      <c r="N24" s="18">
        <v>52</v>
      </c>
      <c r="O24" s="18">
        <v>27</v>
      </c>
      <c r="P24" s="18">
        <v>25</v>
      </c>
      <c r="Q24" s="18"/>
      <c r="R24" s="18">
        <v>17</v>
      </c>
      <c r="S24" s="18">
        <v>11</v>
      </c>
      <c r="T24" s="18">
        <v>6</v>
      </c>
      <c r="U24" s="18"/>
      <c r="V24" s="18">
        <v>8</v>
      </c>
      <c r="W24" s="18">
        <v>4</v>
      </c>
      <c r="X24" s="18">
        <v>4</v>
      </c>
      <c r="Y24" s="18"/>
      <c r="Z24" s="18">
        <v>0</v>
      </c>
      <c r="AA24" s="18">
        <v>0</v>
      </c>
      <c r="AB24" s="18">
        <v>0</v>
      </c>
      <c r="AC24" s="18"/>
      <c r="AD24" s="26"/>
    </row>
    <row r="25" spans="1:30" s="8" customFormat="1" ht="14.25" customHeight="1" x14ac:dyDescent="0.35">
      <c r="A25" s="17" t="s">
        <v>183</v>
      </c>
      <c r="B25" s="18">
        <v>183</v>
      </c>
      <c r="C25" s="18">
        <v>121</v>
      </c>
      <c r="D25" s="18">
        <v>62</v>
      </c>
      <c r="E25" s="18"/>
      <c r="F25" s="18">
        <v>0</v>
      </c>
      <c r="G25" s="18">
        <v>0</v>
      </c>
      <c r="H25" s="18">
        <v>0</v>
      </c>
      <c r="I25" s="18"/>
      <c r="J25" s="18">
        <v>57</v>
      </c>
      <c r="K25" s="18">
        <v>44</v>
      </c>
      <c r="L25" s="18">
        <v>13</v>
      </c>
      <c r="M25" s="18"/>
      <c r="N25" s="18">
        <v>79</v>
      </c>
      <c r="O25" s="18">
        <v>48</v>
      </c>
      <c r="P25" s="18">
        <v>31</v>
      </c>
      <c r="Q25" s="18"/>
      <c r="R25" s="18">
        <v>33</v>
      </c>
      <c r="S25" s="18">
        <v>21</v>
      </c>
      <c r="T25" s="18">
        <v>12</v>
      </c>
      <c r="U25" s="18"/>
      <c r="V25" s="18">
        <v>13</v>
      </c>
      <c r="W25" s="18">
        <v>7</v>
      </c>
      <c r="X25" s="18">
        <v>6</v>
      </c>
      <c r="Y25" s="18"/>
      <c r="Z25" s="18">
        <v>1</v>
      </c>
      <c r="AA25" s="18">
        <v>1</v>
      </c>
      <c r="AB25" s="18">
        <v>0</v>
      </c>
      <c r="AC25" s="18"/>
      <c r="AD25" s="26"/>
    </row>
    <row r="26" spans="1:30" s="8" customFormat="1" ht="14.25" customHeight="1" x14ac:dyDescent="0.35">
      <c r="A26" s="17" t="s">
        <v>184</v>
      </c>
      <c r="B26" s="18">
        <v>31</v>
      </c>
      <c r="C26" s="18">
        <v>16</v>
      </c>
      <c r="D26" s="18">
        <v>15</v>
      </c>
      <c r="E26" s="18"/>
      <c r="F26" s="18">
        <v>6</v>
      </c>
      <c r="G26" s="18">
        <v>3</v>
      </c>
      <c r="H26" s="18">
        <v>3</v>
      </c>
      <c r="I26" s="18"/>
      <c r="J26" s="18">
        <v>6</v>
      </c>
      <c r="K26" s="18">
        <v>1</v>
      </c>
      <c r="L26" s="18">
        <v>5</v>
      </c>
      <c r="M26" s="18"/>
      <c r="N26" s="18">
        <v>6</v>
      </c>
      <c r="O26" s="18">
        <v>3</v>
      </c>
      <c r="P26" s="18">
        <v>3</v>
      </c>
      <c r="Q26" s="18"/>
      <c r="R26" s="18">
        <v>7</v>
      </c>
      <c r="S26" s="18">
        <v>4</v>
      </c>
      <c r="T26" s="18">
        <v>3</v>
      </c>
      <c r="U26" s="18"/>
      <c r="V26" s="18">
        <v>3</v>
      </c>
      <c r="W26" s="18">
        <v>3</v>
      </c>
      <c r="X26" s="18">
        <v>0</v>
      </c>
      <c r="Y26" s="18"/>
      <c r="Z26" s="18">
        <v>3</v>
      </c>
      <c r="AA26" s="18">
        <v>2</v>
      </c>
      <c r="AB26" s="18">
        <v>1</v>
      </c>
      <c r="AC26" s="18"/>
      <c r="AD26" s="26"/>
    </row>
    <row r="27" spans="1:30" s="8" customFormat="1" ht="14.25" customHeight="1" x14ac:dyDescent="0.35">
      <c r="A27" s="17" t="s">
        <v>185</v>
      </c>
      <c r="B27" s="18">
        <v>143</v>
      </c>
      <c r="C27" s="18">
        <v>71</v>
      </c>
      <c r="D27" s="18">
        <v>72</v>
      </c>
      <c r="E27" s="18"/>
      <c r="F27" s="18">
        <v>20</v>
      </c>
      <c r="G27" s="18">
        <v>10</v>
      </c>
      <c r="H27" s="18">
        <v>10</v>
      </c>
      <c r="I27" s="18"/>
      <c r="J27" s="18">
        <v>29</v>
      </c>
      <c r="K27" s="18">
        <v>13</v>
      </c>
      <c r="L27" s="18">
        <v>16</v>
      </c>
      <c r="M27" s="18"/>
      <c r="N27" s="18">
        <v>37</v>
      </c>
      <c r="O27" s="18">
        <v>18</v>
      </c>
      <c r="P27" s="18">
        <v>19</v>
      </c>
      <c r="Q27" s="18"/>
      <c r="R27" s="18">
        <v>27</v>
      </c>
      <c r="S27" s="18">
        <v>16</v>
      </c>
      <c r="T27" s="18">
        <v>11</v>
      </c>
      <c r="U27" s="18"/>
      <c r="V27" s="18">
        <v>21</v>
      </c>
      <c r="W27" s="18">
        <v>10</v>
      </c>
      <c r="X27" s="18">
        <v>11</v>
      </c>
      <c r="Y27" s="18"/>
      <c r="Z27" s="18">
        <v>9</v>
      </c>
      <c r="AA27" s="18">
        <v>4</v>
      </c>
      <c r="AB27" s="18">
        <v>5</v>
      </c>
      <c r="AC27" s="18"/>
      <c r="AD27" s="26"/>
    </row>
    <row r="28" spans="1:30" s="8" customFormat="1" ht="14.25" customHeight="1" x14ac:dyDescent="0.35">
      <c r="A28" s="17" t="s">
        <v>186</v>
      </c>
      <c r="B28" s="18">
        <v>106</v>
      </c>
      <c r="C28" s="18">
        <v>61</v>
      </c>
      <c r="D28" s="18">
        <v>45</v>
      </c>
      <c r="E28" s="18"/>
      <c r="F28" s="18">
        <v>4</v>
      </c>
      <c r="G28" s="18">
        <v>1</v>
      </c>
      <c r="H28" s="18">
        <v>3</v>
      </c>
      <c r="I28" s="18"/>
      <c r="J28" s="18">
        <v>50</v>
      </c>
      <c r="K28" s="18">
        <v>32</v>
      </c>
      <c r="L28" s="18">
        <v>18</v>
      </c>
      <c r="M28" s="18"/>
      <c r="N28" s="18">
        <v>26</v>
      </c>
      <c r="O28" s="18">
        <v>17</v>
      </c>
      <c r="P28" s="18">
        <v>9</v>
      </c>
      <c r="Q28" s="18"/>
      <c r="R28" s="18">
        <v>16</v>
      </c>
      <c r="S28" s="18">
        <v>7</v>
      </c>
      <c r="T28" s="18">
        <v>9</v>
      </c>
      <c r="U28" s="18"/>
      <c r="V28" s="18">
        <v>10</v>
      </c>
      <c r="W28" s="18">
        <v>4</v>
      </c>
      <c r="X28" s="18">
        <v>6</v>
      </c>
      <c r="Y28" s="18"/>
      <c r="Z28" s="18">
        <v>0</v>
      </c>
      <c r="AA28" s="18">
        <v>0</v>
      </c>
      <c r="AB28" s="18">
        <v>0</v>
      </c>
      <c r="AC28" s="18"/>
      <c r="AD28" s="26"/>
    </row>
    <row r="29" spans="1:30" s="8" customFormat="1" ht="14.25" customHeight="1" x14ac:dyDescent="0.35">
      <c r="A29" s="17" t="s">
        <v>187</v>
      </c>
      <c r="B29" s="18">
        <v>236</v>
      </c>
      <c r="C29" s="18">
        <v>132</v>
      </c>
      <c r="D29" s="18">
        <v>104</v>
      </c>
      <c r="E29" s="18"/>
      <c r="F29" s="18">
        <v>5</v>
      </c>
      <c r="G29" s="18">
        <v>5</v>
      </c>
      <c r="H29" s="18">
        <v>0</v>
      </c>
      <c r="I29" s="18"/>
      <c r="J29" s="18">
        <v>91</v>
      </c>
      <c r="K29" s="18">
        <v>52</v>
      </c>
      <c r="L29" s="18">
        <v>39</v>
      </c>
      <c r="M29" s="18"/>
      <c r="N29" s="18">
        <v>93</v>
      </c>
      <c r="O29" s="18">
        <v>51</v>
      </c>
      <c r="P29" s="18">
        <v>42</v>
      </c>
      <c r="Q29" s="18"/>
      <c r="R29" s="18">
        <v>30</v>
      </c>
      <c r="S29" s="18">
        <v>17</v>
      </c>
      <c r="T29" s="18">
        <v>13</v>
      </c>
      <c r="U29" s="18"/>
      <c r="V29" s="18">
        <v>17</v>
      </c>
      <c r="W29" s="18">
        <v>7</v>
      </c>
      <c r="X29" s="18">
        <v>10</v>
      </c>
      <c r="Y29" s="18"/>
      <c r="Z29" s="18">
        <v>0</v>
      </c>
      <c r="AA29" s="18">
        <v>0</v>
      </c>
      <c r="AB29" s="18">
        <v>0</v>
      </c>
      <c r="AC29" s="18"/>
      <c r="AD29" s="26"/>
    </row>
    <row r="30" spans="1:30" s="8" customFormat="1" ht="14.25" customHeight="1" x14ac:dyDescent="0.35">
      <c r="A30" s="17" t="s">
        <v>188</v>
      </c>
      <c r="B30" s="18">
        <v>300</v>
      </c>
      <c r="C30" s="18">
        <v>175</v>
      </c>
      <c r="D30" s="18">
        <v>125</v>
      </c>
      <c r="E30" s="18"/>
      <c r="F30" s="18">
        <v>0</v>
      </c>
      <c r="G30" s="18">
        <v>0</v>
      </c>
      <c r="H30" s="18">
        <v>0</v>
      </c>
      <c r="I30" s="18"/>
      <c r="J30" s="18">
        <v>102</v>
      </c>
      <c r="K30" s="18">
        <v>54</v>
      </c>
      <c r="L30" s="18">
        <v>48</v>
      </c>
      <c r="M30" s="18"/>
      <c r="N30" s="18">
        <v>137</v>
      </c>
      <c r="O30" s="18">
        <v>82</v>
      </c>
      <c r="P30" s="18">
        <v>55</v>
      </c>
      <c r="Q30" s="18"/>
      <c r="R30" s="18">
        <v>45</v>
      </c>
      <c r="S30" s="18">
        <v>27</v>
      </c>
      <c r="T30" s="18">
        <v>18</v>
      </c>
      <c r="U30" s="18"/>
      <c r="V30" s="18">
        <v>14</v>
      </c>
      <c r="W30" s="18">
        <v>10</v>
      </c>
      <c r="X30" s="18">
        <v>4</v>
      </c>
      <c r="Y30" s="18"/>
      <c r="Z30" s="18">
        <v>2</v>
      </c>
      <c r="AA30" s="18">
        <v>2</v>
      </c>
      <c r="AB30" s="18">
        <v>0</v>
      </c>
      <c r="AC30" s="18"/>
      <c r="AD30" s="26"/>
    </row>
    <row r="31" spans="1:30" s="8" customFormat="1" ht="14.25" customHeight="1" x14ac:dyDescent="0.35">
      <c r="A31" s="17" t="s">
        <v>189</v>
      </c>
      <c r="B31" s="18">
        <v>151</v>
      </c>
      <c r="C31" s="18">
        <v>93</v>
      </c>
      <c r="D31" s="18">
        <v>58</v>
      </c>
      <c r="E31" s="18"/>
      <c r="F31" s="18">
        <v>4</v>
      </c>
      <c r="G31" s="18">
        <v>2</v>
      </c>
      <c r="H31" s="18">
        <v>2</v>
      </c>
      <c r="I31" s="18"/>
      <c r="J31" s="18">
        <v>46</v>
      </c>
      <c r="K31" s="18">
        <v>29</v>
      </c>
      <c r="L31" s="18">
        <v>17</v>
      </c>
      <c r="M31" s="18"/>
      <c r="N31" s="18">
        <v>64</v>
      </c>
      <c r="O31" s="18">
        <v>40</v>
      </c>
      <c r="P31" s="18">
        <v>24</v>
      </c>
      <c r="Q31" s="18"/>
      <c r="R31" s="18">
        <v>21</v>
      </c>
      <c r="S31" s="18">
        <v>12</v>
      </c>
      <c r="T31" s="18">
        <v>9</v>
      </c>
      <c r="U31" s="18"/>
      <c r="V31" s="18">
        <v>15</v>
      </c>
      <c r="W31" s="18">
        <v>9</v>
      </c>
      <c r="X31" s="18">
        <v>6</v>
      </c>
      <c r="Y31" s="18"/>
      <c r="Z31" s="18">
        <v>1</v>
      </c>
      <c r="AA31" s="18">
        <v>1</v>
      </c>
      <c r="AB31" s="18">
        <v>0</v>
      </c>
      <c r="AC31" s="18"/>
      <c r="AD31" s="26"/>
    </row>
    <row r="32" spans="1:30" s="8" customFormat="1" ht="14.25" customHeight="1" x14ac:dyDescent="0.35">
      <c r="A32" s="17" t="s">
        <v>190</v>
      </c>
      <c r="B32" s="18">
        <v>94</v>
      </c>
      <c r="C32" s="18">
        <v>59</v>
      </c>
      <c r="D32" s="18">
        <v>35</v>
      </c>
      <c r="E32" s="18"/>
      <c r="F32" s="18">
        <v>2</v>
      </c>
      <c r="G32" s="18">
        <v>2</v>
      </c>
      <c r="H32" s="18">
        <v>0</v>
      </c>
      <c r="I32" s="18"/>
      <c r="J32" s="18">
        <v>46</v>
      </c>
      <c r="K32" s="18">
        <v>29</v>
      </c>
      <c r="L32" s="18">
        <v>17</v>
      </c>
      <c r="M32" s="18"/>
      <c r="N32" s="18">
        <v>29</v>
      </c>
      <c r="O32" s="18">
        <v>16</v>
      </c>
      <c r="P32" s="18">
        <v>13</v>
      </c>
      <c r="Q32" s="18"/>
      <c r="R32" s="18">
        <v>9</v>
      </c>
      <c r="S32" s="18">
        <v>6</v>
      </c>
      <c r="T32" s="18">
        <v>3</v>
      </c>
      <c r="U32" s="18"/>
      <c r="V32" s="18">
        <v>8</v>
      </c>
      <c r="W32" s="18">
        <v>6</v>
      </c>
      <c r="X32" s="18">
        <v>2</v>
      </c>
      <c r="Y32" s="18"/>
      <c r="Z32" s="18">
        <v>0</v>
      </c>
      <c r="AA32" s="18">
        <v>0</v>
      </c>
      <c r="AB32" s="18">
        <v>0</v>
      </c>
      <c r="AC32" s="18"/>
      <c r="AD32" s="26"/>
    </row>
    <row r="33" spans="1:30" s="8" customFormat="1" ht="14.25" customHeight="1" x14ac:dyDescent="0.35">
      <c r="A33" s="17" t="s">
        <v>191</v>
      </c>
      <c r="B33" s="18">
        <v>47</v>
      </c>
      <c r="C33" s="18">
        <v>26</v>
      </c>
      <c r="D33" s="18">
        <v>21</v>
      </c>
      <c r="E33" s="18"/>
      <c r="F33" s="18">
        <v>1</v>
      </c>
      <c r="G33" s="18">
        <v>0</v>
      </c>
      <c r="H33" s="18">
        <v>1</v>
      </c>
      <c r="I33" s="18"/>
      <c r="J33" s="18">
        <v>25</v>
      </c>
      <c r="K33" s="18">
        <v>14</v>
      </c>
      <c r="L33" s="18">
        <v>11</v>
      </c>
      <c r="M33" s="18"/>
      <c r="N33" s="18">
        <v>15</v>
      </c>
      <c r="O33" s="18">
        <v>8</v>
      </c>
      <c r="P33" s="18">
        <v>7</v>
      </c>
      <c r="Q33" s="18"/>
      <c r="R33" s="18">
        <v>5</v>
      </c>
      <c r="S33" s="18">
        <v>3</v>
      </c>
      <c r="T33" s="18">
        <v>2</v>
      </c>
      <c r="U33" s="18"/>
      <c r="V33" s="18">
        <v>1</v>
      </c>
      <c r="W33" s="18">
        <v>1</v>
      </c>
      <c r="X33" s="18">
        <v>0</v>
      </c>
      <c r="Y33" s="18"/>
      <c r="Z33" s="18">
        <v>0</v>
      </c>
      <c r="AA33" s="18">
        <v>0</v>
      </c>
      <c r="AB33" s="18">
        <v>0</v>
      </c>
      <c r="AC33" s="18"/>
      <c r="AD33" s="26"/>
    </row>
    <row r="34" spans="1:30" s="8" customFormat="1" ht="14.25" customHeight="1" x14ac:dyDescent="0.35">
      <c r="A34" s="17" t="s">
        <v>192</v>
      </c>
      <c r="B34" s="18">
        <v>181</v>
      </c>
      <c r="C34" s="18">
        <v>115</v>
      </c>
      <c r="D34" s="18">
        <v>66</v>
      </c>
      <c r="E34" s="18"/>
      <c r="F34" s="18">
        <v>0</v>
      </c>
      <c r="G34" s="18">
        <v>0</v>
      </c>
      <c r="H34" s="18">
        <v>0</v>
      </c>
      <c r="I34" s="18"/>
      <c r="J34" s="18">
        <v>56</v>
      </c>
      <c r="K34" s="18">
        <v>40</v>
      </c>
      <c r="L34" s="18">
        <v>16</v>
      </c>
      <c r="M34" s="18"/>
      <c r="N34" s="18">
        <v>77</v>
      </c>
      <c r="O34" s="18">
        <v>44</v>
      </c>
      <c r="P34" s="18">
        <v>33</v>
      </c>
      <c r="Q34" s="18"/>
      <c r="R34" s="18">
        <v>24</v>
      </c>
      <c r="S34" s="18">
        <v>17</v>
      </c>
      <c r="T34" s="18">
        <v>7</v>
      </c>
      <c r="U34" s="18"/>
      <c r="V34" s="18">
        <v>19</v>
      </c>
      <c r="W34" s="18">
        <v>9</v>
      </c>
      <c r="X34" s="18">
        <v>10</v>
      </c>
      <c r="Y34" s="18"/>
      <c r="Z34" s="18">
        <v>5</v>
      </c>
      <c r="AA34" s="18">
        <v>5</v>
      </c>
      <c r="AB34" s="18">
        <v>0</v>
      </c>
      <c r="AC34" s="18"/>
      <c r="AD34" s="26"/>
    </row>
    <row r="35" spans="1:30" s="8" customFormat="1" ht="14.25" customHeight="1" x14ac:dyDescent="0.35">
      <c r="A35" s="17" t="s">
        <v>193</v>
      </c>
      <c r="B35" s="18">
        <v>268</v>
      </c>
      <c r="C35" s="18">
        <v>152</v>
      </c>
      <c r="D35" s="18">
        <v>116</v>
      </c>
      <c r="E35" s="18"/>
      <c r="F35" s="18">
        <v>2</v>
      </c>
      <c r="G35" s="18">
        <v>2</v>
      </c>
      <c r="H35" s="18">
        <v>0</v>
      </c>
      <c r="I35" s="18"/>
      <c r="J35" s="18">
        <v>103</v>
      </c>
      <c r="K35" s="18">
        <v>57</v>
      </c>
      <c r="L35" s="18">
        <v>46</v>
      </c>
      <c r="M35" s="18"/>
      <c r="N35" s="18">
        <v>101</v>
      </c>
      <c r="O35" s="18">
        <v>57</v>
      </c>
      <c r="P35" s="18">
        <v>44</v>
      </c>
      <c r="Q35" s="18"/>
      <c r="R35" s="18">
        <v>35</v>
      </c>
      <c r="S35" s="18">
        <v>19</v>
      </c>
      <c r="T35" s="18">
        <v>16</v>
      </c>
      <c r="U35" s="18"/>
      <c r="V35" s="18">
        <v>21</v>
      </c>
      <c r="W35" s="18">
        <v>13</v>
      </c>
      <c r="X35" s="18">
        <v>8</v>
      </c>
      <c r="Y35" s="18"/>
      <c r="Z35" s="18">
        <v>6</v>
      </c>
      <c r="AA35" s="18">
        <v>4</v>
      </c>
      <c r="AB35" s="18">
        <v>2</v>
      </c>
      <c r="AC35" s="18"/>
      <c r="AD35" s="26"/>
    </row>
    <row r="36" spans="1:30" s="8" customFormat="1" ht="14.25" customHeight="1" thickBot="1" x14ac:dyDescent="0.4">
      <c r="A36" s="17" t="s">
        <v>194</v>
      </c>
      <c r="B36" s="18">
        <v>224</v>
      </c>
      <c r="C36" s="18">
        <v>121</v>
      </c>
      <c r="D36" s="18">
        <v>103</v>
      </c>
      <c r="E36" s="18"/>
      <c r="F36" s="18">
        <v>1</v>
      </c>
      <c r="G36" s="18">
        <v>1</v>
      </c>
      <c r="H36" s="18">
        <v>0</v>
      </c>
      <c r="I36" s="18"/>
      <c r="J36" s="18">
        <v>37</v>
      </c>
      <c r="K36" s="18">
        <v>20</v>
      </c>
      <c r="L36" s="18">
        <v>17</v>
      </c>
      <c r="M36" s="18"/>
      <c r="N36" s="18">
        <v>80</v>
      </c>
      <c r="O36" s="18">
        <v>41</v>
      </c>
      <c r="P36" s="18">
        <v>39</v>
      </c>
      <c r="Q36" s="18"/>
      <c r="R36" s="18">
        <v>48</v>
      </c>
      <c r="S36" s="18">
        <v>29</v>
      </c>
      <c r="T36" s="18">
        <v>19</v>
      </c>
      <c r="U36" s="18"/>
      <c r="V36" s="18">
        <v>33</v>
      </c>
      <c r="W36" s="18">
        <v>15</v>
      </c>
      <c r="X36" s="18">
        <v>18</v>
      </c>
      <c r="Y36" s="18"/>
      <c r="Z36" s="18">
        <v>25</v>
      </c>
      <c r="AA36" s="18">
        <v>15</v>
      </c>
      <c r="AB36" s="18">
        <v>10</v>
      </c>
      <c r="AC36" s="18"/>
      <c r="AD36" s="26"/>
    </row>
    <row r="37" spans="1:30" s="8" customFormat="1" ht="14.25" customHeight="1" x14ac:dyDescent="0.3">
      <c r="A37" s="91" t="s">
        <v>398</v>
      </c>
      <c r="B37" s="91"/>
      <c r="C37" s="91"/>
      <c r="D37" s="91"/>
      <c r="E37" s="91"/>
      <c r="F37" s="91"/>
      <c r="G37" s="91"/>
      <c r="H37" s="91"/>
      <c r="I37" s="91"/>
      <c r="J37" s="150"/>
      <c r="K37" s="150"/>
      <c r="L37" s="150"/>
      <c r="M37" s="91"/>
      <c r="N37" s="150"/>
      <c r="O37" s="15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D37" s="26"/>
    </row>
    <row r="38" spans="1:30" s="8" customFormat="1" ht="15.75" customHeight="1" x14ac:dyDescent="0.35">
      <c r="A38" s="123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26"/>
    </row>
    <row r="39" spans="1:30" s="8" customFormat="1" ht="15.75" customHeight="1" x14ac:dyDescent="0.35">
      <c r="A39" s="123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26"/>
    </row>
    <row r="40" spans="1:30" ht="15.75" customHeight="1" x14ac:dyDescent="0.35">
      <c r="A40" s="345" t="s">
        <v>256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1"/>
    </row>
    <row r="41" spans="1:30" ht="15.75" customHeight="1" x14ac:dyDescent="0.35">
      <c r="A41" s="345" t="s">
        <v>165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1"/>
      <c r="AD41" s="272" t="s">
        <v>375</v>
      </c>
    </row>
    <row r="42" spans="1:30" ht="15.75" customHeight="1" x14ac:dyDescent="0.35">
      <c r="A42" s="345" t="s">
        <v>252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1"/>
    </row>
    <row r="43" spans="1:30" ht="15.75" customHeight="1" x14ac:dyDescent="0.35">
      <c r="A43" s="345" t="s">
        <v>151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1"/>
    </row>
    <row r="44" spans="1:30" ht="15.75" customHeight="1" x14ac:dyDescent="0.35">
      <c r="A44" s="345" t="s">
        <v>377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1"/>
    </row>
    <row r="45" spans="1:30" s="8" customFormat="1" ht="21" customHeight="1" x14ac:dyDescent="0.35">
      <c r="A45" s="340" t="s">
        <v>253</v>
      </c>
      <c r="B45" s="342" t="s">
        <v>130</v>
      </c>
      <c r="C45" s="342"/>
      <c r="D45" s="342"/>
      <c r="E45" s="344"/>
      <c r="F45" s="342" t="s">
        <v>244</v>
      </c>
      <c r="G45" s="342"/>
      <c r="H45" s="342"/>
      <c r="I45" s="344"/>
      <c r="J45" s="342" t="s">
        <v>245</v>
      </c>
      <c r="K45" s="342"/>
      <c r="L45" s="342"/>
      <c r="M45" s="344"/>
      <c r="N45" s="342" t="s">
        <v>246</v>
      </c>
      <c r="O45" s="342"/>
      <c r="P45" s="342"/>
      <c r="Q45" s="344"/>
      <c r="R45" s="342" t="s">
        <v>247</v>
      </c>
      <c r="S45" s="342"/>
      <c r="T45" s="342"/>
      <c r="U45" s="344"/>
      <c r="V45" s="342" t="s">
        <v>248</v>
      </c>
      <c r="W45" s="342"/>
      <c r="X45" s="342"/>
      <c r="Y45" s="344"/>
      <c r="Z45" s="342" t="s">
        <v>249</v>
      </c>
      <c r="AA45" s="342"/>
      <c r="AB45" s="342"/>
      <c r="AC45" s="6"/>
      <c r="AD45" s="26"/>
    </row>
    <row r="46" spans="1:30" s="8" customFormat="1" ht="21" customHeight="1" x14ac:dyDescent="0.35">
      <c r="A46" s="341"/>
      <c r="B46" s="9" t="s">
        <v>130</v>
      </c>
      <c r="C46" s="9" t="s">
        <v>233</v>
      </c>
      <c r="D46" s="9" t="s">
        <v>234</v>
      </c>
      <c r="E46" s="344"/>
      <c r="F46" s="9" t="s">
        <v>130</v>
      </c>
      <c r="G46" s="9" t="s">
        <v>233</v>
      </c>
      <c r="H46" s="9" t="s">
        <v>234</v>
      </c>
      <c r="I46" s="344"/>
      <c r="J46" s="9" t="s">
        <v>130</v>
      </c>
      <c r="K46" s="9" t="s">
        <v>233</v>
      </c>
      <c r="L46" s="9" t="s">
        <v>234</v>
      </c>
      <c r="M46" s="344"/>
      <c r="N46" s="9" t="s">
        <v>130</v>
      </c>
      <c r="O46" s="9" t="s">
        <v>233</v>
      </c>
      <c r="P46" s="9" t="s">
        <v>234</v>
      </c>
      <c r="Q46" s="344"/>
      <c r="R46" s="9" t="s">
        <v>130</v>
      </c>
      <c r="S46" s="9" t="s">
        <v>233</v>
      </c>
      <c r="T46" s="9" t="s">
        <v>234</v>
      </c>
      <c r="U46" s="344"/>
      <c r="V46" s="9" t="s">
        <v>130</v>
      </c>
      <c r="W46" s="9" t="s">
        <v>233</v>
      </c>
      <c r="X46" s="9" t="s">
        <v>234</v>
      </c>
      <c r="Y46" s="344"/>
      <c r="Z46" s="9" t="s">
        <v>130</v>
      </c>
      <c r="AA46" s="9" t="s">
        <v>233</v>
      </c>
      <c r="AB46" s="9" t="s">
        <v>234</v>
      </c>
      <c r="AC46" s="10"/>
      <c r="AD46" s="26"/>
    </row>
    <row r="47" spans="1:30" s="8" customFormat="1" x14ac:dyDescent="0.35">
      <c r="A47" s="123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26"/>
    </row>
    <row r="48" spans="1:30" s="135" customFormat="1" ht="14.25" customHeight="1" x14ac:dyDescent="0.35">
      <c r="A48" s="161" t="s">
        <v>130</v>
      </c>
      <c r="B48" s="20">
        <v>1.7689476268969508</v>
      </c>
      <c r="C48" s="20">
        <v>1.9363075395418115</v>
      </c>
      <c r="D48" s="20">
        <v>1.5918291773630984</v>
      </c>
      <c r="E48" s="20"/>
      <c r="F48" s="20">
        <v>0.44844440996198315</v>
      </c>
      <c r="G48" s="20">
        <v>0.49307278117248471</v>
      </c>
      <c r="H48" s="20">
        <v>0.40144008666008218</v>
      </c>
      <c r="I48" s="20"/>
      <c r="J48" s="20">
        <v>3.87857111446622</v>
      </c>
      <c r="K48" s="20">
        <v>4.2835957107004337</v>
      </c>
      <c r="L48" s="20">
        <v>3.450251832192297</v>
      </c>
      <c r="M48" s="20"/>
      <c r="N48" s="20">
        <v>3.7711353590306329</v>
      </c>
      <c r="O48" s="20">
        <v>4.1303501362805886</v>
      </c>
      <c r="P48" s="20">
        <v>3.3881526425035924</v>
      </c>
      <c r="Q48" s="20"/>
      <c r="R48" s="20">
        <v>1.3036203027512225</v>
      </c>
      <c r="S48" s="20">
        <v>1.4099374198899193</v>
      </c>
      <c r="T48" s="20">
        <v>1.1902208878404461</v>
      </c>
      <c r="U48" s="20"/>
      <c r="V48" s="20">
        <v>1.0518618517268534</v>
      </c>
      <c r="W48" s="20">
        <v>1.1055193465885653</v>
      </c>
      <c r="X48" s="20">
        <v>0.99571210682321798</v>
      </c>
      <c r="Y48" s="20"/>
      <c r="Z48" s="20">
        <v>0.22511217583086165</v>
      </c>
      <c r="AA48" s="20">
        <v>0.26017029328287611</v>
      </c>
      <c r="AB48" s="20">
        <v>0.18796403621440433</v>
      </c>
      <c r="AC48" s="20"/>
      <c r="AD48" s="26"/>
    </row>
    <row r="49" spans="1:30" s="8" customFormat="1" ht="14.25" customHeight="1" x14ac:dyDescent="0.35">
      <c r="A49" s="17" t="s">
        <v>168</v>
      </c>
      <c r="B49" s="21">
        <v>3.1610214577052669</v>
      </c>
      <c r="C49" s="21">
        <v>3.5593367479815958</v>
      </c>
      <c r="D49" s="21">
        <v>2.745311225876597</v>
      </c>
      <c r="E49" s="21"/>
      <c r="F49" s="21">
        <v>0.85984522785898543</v>
      </c>
      <c r="G49" s="21">
        <v>1.2147984538928769</v>
      </c>
      <c r="H49" s="21">
        <v>0.47675804529201427</v>
      </c>
      <c r="I49" s="21"/>
      <c r="J49" s="21">
        <v>6.9650423728813555</v>
      </c>
      <c r="K49" s="21">
        <v>7.6593465452597753</v>
      </c>
      <c r="L49" s="21">
        <v>6.2860136196961767</v>
      </c>
      <c r="M49" s="21"/>
      <c r="N49" s="21">
        <v>6.3114754098360661</v>
      </c>
      <c r="O49" s="21">
        <v>6.7152524726704836</v>
      </c>
      <c r="P49" s="21">
        <v>5.8654399079930997</v>
      </c>
      <c r="Q49" s="21"/>
      <c r="R49" s="21">
        <v>2.7103464529813812</v>
      </c>
      <c r="S49" s="21">
        <v>3.0260707635009312</v>
      </c>
      <c r="T49" s="21">
        <v>2.3866348448687349</v>
      </c>
      <c r="U49" s="21"/>
      <c r="V49" s="21">
        <v>1.8001074691026329</v>
      </c>
      <c r="W49" s="21">
        <v>2.4146981627296586</v>
      </c>
      <c r="X49" s="21">
        <v>1.1557512383048982</v>
      </c>
      <c r="Y49" s="21"/>
      <c r="Z49" s="21">
        <v>0.19094380796508456</v>
      </c>
      <c r="AA49" s="21">
        <v>0.26780931976432781</v>
      </c>
      <c r="AB49" s="21">
        <v>0.11117287381878821</v>
      </c>
      <c r="AC49" s="21"/>
      <c r="AD49" s="26"/>
    </row>
    <row r="50" spans="1:30" s="8" customFormat="1" ht="14.25" customHeight="1" x14ac:dyDescent="0.35">
      <c r="A50" s="17" t="s">
        <v>169</v>
      </c>
      <c r="B50" s="21">
        <v>1.9064308852424197</v>
      </c>
      <c r="C50" s="21">
        <v>2.0247118679264875</v>
      </c>
      <c r="D50" s="21">
        <v>1.7826086956521738</v>
      </c>
      <c r="E50" s="21"/>
      <c r="F50" s="21">
        <v>6.8306010928961755E-2</v>
      </c>
      <c r="G50" s="21">
        <v>6.5019505851755532E-2</v>
      </c>
      <c r="H50" s="21">
        <v>7.1942446043165464E-2</v>
      </c>
      <c r="I50" s="21"/>
      <c r="J50" s="21">
        <v>3.6881268197994177</v>
      </c>
      <c r="K50" s="21">
        <v>4.1296060991105463</v>
      </c>
      <c r="L50" s="21">
        <v>3.2300593276203036</v>
      </c>
      <c r="M50" s="21"/>
      <c r="N50" s="21">
        <v>3.8157442420075629</v>
      </c>
      <c r="O50" s="21">
        <v>3.6423841059602649</v>
      </c>
      <c r="P50" s="21">
        <v>4.0028591851322375</v>
      </c>
      <c r="Q50" s="21"/>
      <c r="R50" s="21">
        <v>1.4003294892915981</v>
      </c>
      <c r="S50" s="21">
        <v>1.4192139737991267</v>
      </c>
      <c r="T50" s="21">
        <v>1.3812154696132597</v>
      </c>
      <c r="U50" s="21"/>
      <c r="V50" s="21">
        <v>2.1475256769374416</v>
      </c>
      <c r="W50" s="21">
        <v>2.7455765710799267</v>
      </c>
      <c r="X50" s="21">
        <v>1.5247776365946633</v>
      </c>
      <c r="Y50" s="21"/>
      <c r="Z50" s="21">
        <v>0.39370078740157477</v>
      </c>
      <c r="AA50" s="21">
        <v>0.1950585175552666</v>
      </c>
      <c r="AB50" s="21">
        <v>0.59602649006622521</v>
      </c>
      <c r="AC50" s="21"/>
      <c r="AD50" s="26"/>
    </row>
    <row r="51" spans="1:30" s="8" customFormat="1" ht="14.25" customHeight="1" x14ac:dyDescent="0.35">
      <c r="A51" s="17" t="s">
        <v>170</v>
      </c>
      <c r="B51" s="21">
        <v>3.7002631986375603</v>
      </c>
      <c r="C51" s="21">
        <v>3.9481555333998006</v>
      </c>
      <c r="D51" s="21">
        <v>3.4342569808494705</v>
      </c>
      <c r="E51" s="21"/>
      <c r="F51" s="21">
        <v>0.9927200529450696</v>
      </c>
      <c r="G51" s="21">
        <v>0.98489822718319098</v>
      </c>
      <c r="H51" s="21">
        <v>1.0006671114076051</v>
      </c>
      <c r="I51" s="21"/>
      <c r="J51" s="21">
        <v>6.8092799035854172</v>
      </c>
      <c r="K51" s="21">
        <v>7.5170842824601358</v>
      </c>
      <c r="L51" s="21">
        <v>6.0140754958413307</v>
      </c>
      <c r="M51" s="21"/>
      <c r="N51" s="21">
        <v>7.7262693156732896</v>
      </c>
      <c r="O51" s="21">
        <v>9.0687766281192932</v>
      </c>
      <c r="P51" s="21">
        <v>6.2827225130890048</v>
      </c>
      <c r="Q51" s="21"/>
      <c r="R51" s="21">
        <v>3.5171637591446259</v>
      </c>
      <c r="S51" s="21">
        <v>3.2310177705977381</v>
      </c>
      <c r="T51" s="21">
        <v>3.8302887448438421</v>
      </c>
      <c r="U51" s="21"/>
      <c r="V51" s="21">
        <v>2.4600246002460024</v>
      </c>
      <c r="W51" s="21">
        <v>2.0722320899940794</v>
      </c>
      <c r="X51" s="21">
        <v>2.8790786948176583</v>
      </c>
      <c r="Y51" s="21"/>
      <c r="Z51" s="21">
        <v>0.35959463877084014</v>
      </c>
      <c r="AA51" s="21">
        <v>0.3201024327784891</v>
      </c>
      <c r="AB51" s="21">
        <v>0.40080160320641278</v>
      </c>
      <c r="AC51" s="21"/>
      <c r="AD51" s="26"/>
    </row>
    <row r="52" spans="1:30" s="8" customFormat="1" ht="14.25" customHeight="1" x14ac:dyDescent="0.35">
      <c r="A52" s="17" t="s">
        <v>171</v>
      </c>
      <c r="B52" s="21">
        <v>1.9142773183325639</v>
      </c>
      <c r="C52" s="21">
        <v>2.082123600165906</v>
      </c>
      <c r="D52" s="21">
        <v>1.7423083460819309</v>
      </c>
      <c r="E52" s="21"/>
      <c r="F52" s="21">
        <v>1.1712214166201895</v>
      </c>
      <c r="G52" s="21">
        <v>1.2834821428571428</v>
      </c>
      <c r="H52" s="21">
        <v>1.0590858416945375</v>
      </c>
      <c r="I52" s="21"/>
      <c r="J52" s="21">
        <v>4.1328600405679508</v>
      </c>
      <c r="K52" s="21">
        <v>4.0654437283093703</v>
      </c>
      <c r="L52" s="21">
        <v>4.2034250129735344</v>
      </c>
      <c r="M52" s="21"/>
      <c r="N52" s="21">
        <v>4.1833200106581403</v>
      </c>
      <c r="O52" s="21">
        <v>4.7619047619047619</v>
      </c>
      <c r="P52" s="21">
        <v>3.5963499731615673</v>
      </c>
      <c r="Q52" s="21"/>
      <c r="R52" s="21">
        <v>1.0738549200087661</v>
      </c>
      <c r="S52" s="21">
        <v>1.3259195893926432</v>
      </c>
      <c r="T52" s="21">
        <v>0.80898876404494391</v>
      </c>
      <c r="U52" s="21"/>
      <c r="V52" s="21">
        <v>0.87061668681983084</v>
      </c>
      <c r="W52" s="21">
        <v>0.94921689606074988</v>
      </c>
      <c r="X52" s="21">
        <v>0.78895463510848129</v>
      </c>
      <c r="Y52" s="21"/>
      <c r="Z52" s="21">
        <v>0.234375</v>
      </c>
      <c r="AA52" s="21">
        <v>0.2616431187859759</v>
      </c>
      <c r="AB52" s="21">
        <v>0.20736132711249353</v>
      </c>
      <c r="AC52" s="21"/>
      <c r="AD52" s="26"/>
    </row>
    <row r="53" spans="1:30" s="8" customFormat="1" ht="14.25" customHeight="1" x14ac:dyDescent="0.35">
      <c r="A53" s="17" t="s">
        <v>172</v>
      </c>
      <c r="B53" s="21">
        <v>1.292517006802721</v>
      </c>
      <c r="C53" s="21">
        <v>1.3756960366852276</v>
      </c>
      <c r="D53" s="21">
        <v>1.2026883622214362</v>
      </c>
      <c r="E53" s="21"/>
      <c r="F53" s="21">
        <v>0</v>
      </c>
      <c r="G53" s="21">
        <v>0</v>
      </c>
      <c r="H53" s="21">
        <v>0</v>
      </c>
      <c r="I53" s="21"/>
      <c r="J53" s="21">
        <v>3.4920634920634921</v>
      </c>
      <c r="K53" s="21">
        <v>3.1185031185031189</v>
      </c>
      <c r="L53" s="21">
        <v>3.8793103448275863</v>
      </c>
      <c r="M53" s="21"/>
      <c r="N53" s="21">
        <v>3.1545741324921135</v>
      </c>
      <c r="O53" s="21">
        <v>4.1237113402061851</v>
      </c>
      <c r="P53" s="21">
        <v>2.1459227467811157</v>
      </c>
      <c r="Q53" s="21"/>
      <c r="R53" s="21">
        <v>0.36934441366574328</v>
      </c>
      <c r="S53" s="21">
        <v>0.17391304347826086</v>
      </c>
      <c r="T53" s="21">
        <v>0.59055118110236215</v>
      </c>
      <c r="U53" s="21"/>
      <c r="V53" s="21">
        <v>0.75329566854990582</v>
      </c>
      <c r="W53" s="21">
        <v>0.94876660341555974</v>
      </c>
      <c r="X53" s="21">
        <v>0.56074766355140182</v>
      </c>
      <c r="Y53" s="21"/>
      <c r="Z53" s="21">
        <v>0.10298661174047373</v>
      </c>
      <c r="AA53" s="21">
        <v>0.18939393939393939</v>
      </c>
      <c r="AB53" s="21">
        <v>0</v>
      </c>
      <c r="AC53" s="21"/>
      <c r="AD53" s="26"/>
    </row>
    <row r="54" spans="1:30" s="8" customFormat="1" ht="14.25" customHeight="1" x14ac:dyDescent="0.35">
      <c r="A54" s="17" t="s">
        <v>173</v>
      </c>
      <c r="B54" s="21">
        <v>0.60618729096989965</v>
      </c>
      <c r="C54" s="21">
        <v>0.60723157604195421</v>
      </c>
      <c r="D54" s="21">
        <v>0.60512243174781877</v>
      </c>
      <c r="E54" s="21"/>
      <c r="F54" s="21">
        <v>0.17913121361397222</v>
      </c>
      <c r="G54" s="21">
        <v>9.0171325518485113E-2</v>
      </c>
      <c r="H54" s="21">
        <v>0.26690391459074736</v>
      </c>
      <c r="I54" s="21"/>
      <c r="J54" s="21">
        <v>1.6590626296142681</v>
      </c>
      <c r="K54" s="21">
        <v>1.8425460636515913</v>
      </c>
      <c r="L54" s="21">
        <v>1.4790468364831553</v>
      </c>
      <c r="M54" s="21"/>
      <c r="N54" s="21">
        <v>1.2968299711815563</v>
      </c>
      <c r="O54" s="21">
        <v>1.4111006585136407</v>
      </c>
      <c r="P54" s="21">
        <v>1.1776251226692835</v>
      </c>
      <c r="Q54" s="21"/>
      <c r="R54" s="21">
        <v>0.26070763500931099</v>
      </c>
      <c r="S54" s="21">
        <v>0.28208744710860367</v>
      </c>
      <c r="T54" s="21">
        <v>0.23677979479084454</v>
      </c>
      <c r="U54" s="21"/>
      <c r="V54" s="21">
        <v>0.19252984212552945</v>
      </c>
      <c r="W54" s="21">
        <v>0</v>
      </c>
      <c r="X54" s="21">
        <v>0.38491147036181678</v>
      </c>
      <c r="Y54" s="21"/>
      <c r="Z54" s="21">
        <v>0.17064846416382254</v>
      </c>
      <c r="AA54" s="21">
        <v>0.1718213058419244</v>
      </c>
      <c r="AB54" s="21">
        <v>0.16949152542372881</v>
      </c>
      <c r="AC54" s="21"/>
      <c r="AD54" s="26"/>
    </row>
    <row r="55" spans="1:30" s="8" customFormat="1" ht="14.25" customHeight="1" x14ac:dyDescent="0.35">
      <c r="A55" s="17" t="s">
        <v>174</v>
      </c>
      <c r="B55" s="21">
        <v>0.97276264591439687</v>
      </c>
      <c r="C55" s="21">
        <v>1.1506849315068493</v>
      </c>
      <c r="D55" s="21">
        <v>0.78962210941906386</v>
      </c>
      <c r="E55" s="21"/>
      <c r="F55" s="21">
        <v>0.17636684303350969</v>
      </c>
      <c r="G55" s="21">
        <v>0</v>
      </c>
      <c r="H55" s="21">
        <v>0.35335689045936397</v>
      </c>
      <c r="I55" s="21"/>
      <c r="J55" s="21">
        <v>3.4662045060658579</v>
      </c>
      <c r="K55" s="21">
        <v>3.9473684210526314</v>
      </c>
      <c r="L55" s="21">
        <v>2.9304029304029302</v>
      </c>
      <c r="M55" s="21"/>
      <c r="N55" s="21">
        <v>2.4390243902439024</v>
      </c>
      <c r="O55" s="21">
        <v>3.0201342281879198</v>
      </c>
      <c r="P55" s="21">
        <v>1.8115942028985508</v>
      </c>
      <c r="Q55" s="21"/>
      <c r="R55" s="21">
        <v>0</v>
      </c>
      <c r="S55" s="21">
        <v>0</v>
      </c>
      <c r="T55" s="21">
        <v>0</v>
      </c>
      <c r="U55" s="21"/>
      <c r="V55" s="21">
        <v>0</v>
      </c>
      <c r="W55" s="21">
        <v>0</v>
      </c>
      <c r="X55" s="21">
        <v>0</v>
      </c>
      <c r="Y55" s="21"/>
      <c r="Z55" s="21">
        <v>0</v>
      </c>
      <c r="AA55" s="21">
        <v>0</v>
      </c>
      <c r="AB55" s="21">
        <v>0</v>
      </c>
      <c r="AC55" s="21"/>
      <c r="AD55" s="26"/>
    </row>
    <row r="56" spans="1:30" s="8" customFormat="1" ht="14.25" customHeight="1" x14ac:dyDescent="0.35">
      <c r="A56" s="17" t="s">
        <v>175</v>
      </c>
      <c r="B56" s="21">
        <v>1.9371255027497332</v>
      </c>
      <c r="C56" s="21">
        <v>2.1103982183572829</v>
      </c>
      <c r="D56" s="21">
        <v>1.7524024872809498</v>
      </c>
      <c r="E56" s="21"/>
      <c r="F56" s="21">
        <v>0.39437585733882025</v>
      </c>
      <c r="G56" s="21">
        <v>0.36460059661915811</v>
      </c>
      <c r="H56" s="21">
        <v>0.42628774422735344</v>
      </c>
      <c r="I56" s="21"/>
      <c r="J56" s="21">
        <v>4.2123950936087802</v>
      </c>
      <c r="K56" s="21">
        <v>4.7619047619047619</v>
      </c>
      <c r="L56" s="21">
        <v>3.6363636363636362</v>
      </c>
      <c r="M56" s="21"/>
      <c r="N56" s="21">
        <v>3.9091389329107238</v>
      </c>
      <c r="O56" s="21">
        <v>4.1296928327645057</v>
      </c>
      <c r="P56" s="21">
        <v>3.674063295743907</v>
      </c>
      <c r="Q56" s="21"/>
      <c r="R56" s="21">
        <v>1.5205724508050089</v>
      </c>
      <c r="S56" s="21">
        <v>1.6729160657629072</v>
      </c>
      <c r="T56" s="21">
        <v>1.3576056772601048</v>
      </c>
      <c r="U56" s="21"/>
      <c r="V56" s="21">
        <v>1.533442088091354</v>
      </c>
      <c r="W56" s="21">
        <v>1.6002510197678066</v>
      </c>
      <c r="X56" s="21">
        <v>1.4610941216445803</v>
      </c>
      <c r="Y56" s="21"/>
      <c r="Z56" s="21">
        <v>9.9933377748167893E-2</v>
      </c>
      <c r="AA56" s="21">
        <v>0.1943634596695821</v>
      </c>
      <c r="AB56" s="21">
        <v>0</v>
      </c>
      <c r="AC56" s="21"/>
      <c r="AD56" s="26"/>
    </row>
    <row r="57" spans="1:30" s="8" customFormat="1" ht="14.25" customHeight="1" x14ac:dyDescent="0.35">
      <c r="A57" s="17" t="s">
        <v>176</v>
      </c>
      <c r="B57" s="21">
        <v>1.4019226367589839</v>
      </c>
      <c r="C57" s="21">
        <v>1.5645954403218598</v>
      </c>
      <c r="D57" s="21">
        <v>1.2312382739212007</v>
      </c>
      <c r="E57" s="21"/>
      <c r="F57" s="21">
        <v>0.39611091105509544</v>
      </c>
      <c r="G57" s="21">
        <v>0.50359712230215825</v>
      </c>
      <c r="H57" s="21">
        <v>0.28839221341023791</v>
      </c>
      <c r="I57" s="21"/>
      <c r="J57" s="21">
        <v>3.3333333333333335</v>
      </c>
      <c r="K57" s="21">
        <v>4.1223404255319149</v>
      </c>
      <c r="L57" s="21">
        <v>2.4893314366998576</v>
      </c>
      <c r="M57" s="21"/>
      <c r="N57" s="21">
        <v>2.2718944668376695</v>
      </c>
      <c r="O57" s="21">
        <v>2.1453287197231834</v>
      </c>
      <c r="P57" s="21">
        <v>2.4143302180685358</v>
      </c>
      <c r="Q57" s="21"/>
      <c r="R57" s="21">
        <v>0.96513075965130768</v>
      </c>
      <c r="S57" s="21">
        <v>1.2376237623762376</v>
      </c>
      <c r="T57" s="21">
        <v>0.68922305764411029</v>
      </c>
      <c r="U57" s="21"/>
      <c r="V57" s="21">
        <v>1.348240710292667</v>
      </c>
      <c r="W57" s="21">
        <v>1.1228533685601056</v>
      </c>
      <c r="X57" s="21">
        <v>1.5717092337917484</v>
      </c>
      <c r="Y57" s="21"/>
      <c r="Z57" s="21">
        <v>0.10687566797292483</v>
      </c>
      <c r="AA57" s="21">
        <v>0.20283975659229209</v>
      </c>
      <c r="AB57" s="21">
        <v>0</v>
      </c>
      <c r="AC57" s="21"/>
      <c r="AD57" s="26"/>
    </row>
    <row r="58" spans="1:30" s="8" customFormat="1" ht="14.25" customHeight="1" x14ac:dyDescent="0.35">
      <c r="A58" s="17" t="s">
        <v>177</v>
      </c>
      <c r="B58" s="21">
        <v>2.2226331360946747</v>
      </c>
      <c r="C58" s="21">
        <v>2.5699928212491026</v>
      </c>
      <c r="D58" s="21">
        <v>1.8535469107551488</v>
      </c>
      <c r="E58" s="21"/>
      <c r="F58" s="21">
        <v>0.74245939675174011</v>
      </c>
      <c r="G58" s="21">
        <v>0.67781292363307721</v>
      </c>
      <c r="H58" s="21">
        <v>0.81068192656175486</v>
      </c>
      <c r="I58" s="21"/>
      <c r="J58" s="21">
        <v>4.6767241379310347</v>
      </c>
      <c r="K58" s="21">
        <v>5.6675062972292185</v>
      </c>
      <c r="L58" s="21">
        <v>3.6315323294951281</v>
      </c>
      <c r="M58" s="21"/>
      <c r="N58" s="21">
        <v>4.8936656757374797</v>
      </c>
      <c r="O58" s="21">
        <v>5.7373375168086067</v>
      </c>
      <c r="P58" s="21">
        <v>4.0149393090569561</v>
      </c>
      <c r="Q58" s="21"/>
      <c r="R58" s="21">
        <v>1.2436289500509683</v>
      </c>
      <c r="S58" s="21">
        <v>1.3757861635220126</v>
      </c>
      <c r="T58" s="21">
        <v>1.1012282930961457</v>
      </c>
      <c r="U58" s="21"/>
      <c r="V58" s="21">
        <v>1.3046314416177429</v>
      </c>
      <c r="W58" s="21">
        <v>1.3947590870667794</v>
      </c>
      <c r="X58" s="21">
        <v>1.2091356918943126</v>
      </c>
      <c r="Y58" s="21"/>
      <c r="Z58" s="21">
        <v>0.40351293615001188</v>
      </c>
      <c r="AA58" s="21">
        <v>0.54694621695533274</v>
      </c>
      <c r="AB58" s="21">
        <v>0.24764735017335313</v>
      </c>
      <c r="AC58" s="21"/>
      <c r="AD58" s="26"/>
    </row>
    <row r="59" spans="1:30" s="8" customFormat="1" ht="14.25" customHeight="1" x14ac:dyDescent="0.35">
      <c r="A59" s="17" t="s">
        <v>178</v>
      </c>
      <c r="B59" s="21">
        <v>0.92280968407339059</v>
      </c>
      <c r="C59" s="21">
        <v>1.1136316766343575</v>
      </c>
      <c r="D59" s="21">
        <v>0.71068317285648785</v>
      </c>
      <c r="E59" s="21"/>
      <c r="F59" s="21">
        <v>0.13386880856760375</v>
      </c>
      <c r="G59" s="21">
        <v>0.24783147459727387</v>
      </c>
      <c r="H59" s="21">
        <v>0</v>
      </c>
      <c r="I59" s="21"/>
      <c r="J59" s="21">
        <v>1.8147684605757195</v>
      </c>
      <c r="K59" s="21">
        <v>2.0531400966183577</v>
      </c>
      <c r="L59" s="21">
        <v>1.5584415584415585</v>
      </c>
      <c r="M59" s="21"/>
      <c r="N59" s="21">
        <v>1.6632016632016633</v>
      </c>
      <c r="O59" s="21">
        <v>1.9973368841544608</v>
      </c>
      <c r="P59" s="21">
        <v>1.300578034682081</v>
      </c>
      <c r="Q59" s="21"/>
      <c r="R59" s="21">
        <v>1.3056379821958457</v>
      </c>
      <c r="S59" s="21">
        <v>1.7429193899782136</v>
      </c>
      <c r="T59" s="21">
        <v>0.78226857887874846</v>
      </c>
      <c r="U59" s="21"/>
      <c r="V59" s="21">
        <v>0.32573289902280134</v>
      </c>
      <c r="W59" s="21">
        <v>0.25510204081632654</v>
      </c>
      <c r="X59" s="21">
        <v>0.39946737683089217</v>
      </c>
      <c r="Y59" s="21"/>
      <c r="Z59" s="21">
        <v>0.20604395604395606</v>
      </c>
      <c r="AA59" s="21">
        <v>0.26281208935611039</v>
      </c>
      <c r="AB59" s="21">
        <v>0.14388489208633093</v>
      </c>
      <c r="AC59" s="21"/>
      <c r="AD59" s="26"/>
    </row>
    <row r="60" spans="1:30" s="8" customFormat="1" ht="14.25" customHeight="1" x14ac:dyDescent="0.35">
      <c r="A60" s="17" t="s">
        <v>179</v>
      </c>
      <c r="B60" s="21">
        <v>1.4830445507771868</v>
      </c>
      <c r="C60" s="21">
        <v>1.5670008065445329</v>
      </c>
      <c r="D60" s="21">
        <v>1.3935784885505555</v>
      </c>
      <c r="E60" s="21"/>
      <c r="F60" s="21">
        <v>0.25390625</v>
      </c>
      <c r="G60" s="21">
        <v>0.34142640364188165</v>
      </c>
      <c r="H60" s="21">
        <v>0.1610305958132045</v>
      </c>
      <c r="I60" s="21"/>
      <c r="J60" s="21">
        <v>4.8975149646290586</v>
      </c>
      <c r="K60" s="21">
        <v>5.3333333333333339</v>
      </c>
      <c r="L60" s="21">
        <v>4.4310927525347354</v>
      </c>
      <c r="M60" s="21"/>
      <c r="N60" s="21">
        <v>2.559488102379524</v>
      </c>
      <c r="O60" s="21">
        <v>2.764612954186414</v>
      </c>
      <c r="P60" s="21">
        <v>2.3491292021061159</v>
      </c>
      <c r="Q60" s="21"/>
      <c r="R60" s="21">
        <v>0.5216872857355791</v>
      </c>
      <c r="S60" s="21">
        <v>0.54913294797687862</v>
      </c>
      <c r="T60" s="21">
        <v>0.49245921822099104</v>
      </c>
      <c r="U60" s="21"/>
      <c r="V60" s="21">
        <v>0.77410274454609429</v>
      </c>
      <c r="W60" s="21">
        <v>0.6455997281685355</v>
      </c>
      <c r="X60" s="21">
        <v>0.91207588471360812</v>
      </c>
      <c r="Y60" s="21"/>
      <c r="Z60" s="21">
        <v>0.16014234875444841</v>
      </c>
      <c r="AA60" s="21">
        <v>0.10214504596527069</v>
      </c>
      <c r="AB60" s="21">
        <v>0.22363026462914648</v>
      </c>
      <c r="AC60" s="21"/>
      <c r="AD60" s="26"/>
    </row>
    <row r="61" spans="1:30" s="8" customFormat="1" ht="14.25" customHeight="1" x14ac:dyDescent="0.35">
      <c r="A61" s="17" t="s">
        <v>180</v>
      </c>
      <c r="B61" s="21">
        <v>2.7263875365141188</v>
      </c>
      <c r="C61" s="21">
        <v>2.9201680672268906</v>
      </c>
      <c r="D61" s="21">
        <v>2.5206335043497656</v>
      </c>
      <c r="E61" s="21"/>
      <c r="F61" s="21">
        <v>3.3310201249132545</v>
      </c>
      <c r="G61" s="21">
        <v>3.6734693877551026</v>
      </c>
      <c r="H61" s="21">
        <v>2.974504249291785</v>
      </c>
      <c r="I61" s="21"/>
      <c r="J61" s="21">
        <v>4.2596348884381339</v>
      </c>
      <c r="K61" s="21">
        <v>4.0575916230366493</v>
      </c>
      <c r="L61" s="21">
        <v>4.4755244755244759</v>
      </c>
      <c r="M61" s="21"/>
      <c r="N61" s="21">
        <v>4.0080160320641278</v>
      </c>
      <c r="O61" s="21">
        <v>4.8177083333333339</v>
      </c>
      <c r="P61" s="21">
        <v>3.155006858710562</v>
      </c>
      <c r="Q61" s="21"/>
      <c r="R61" s="21">
        <v>2.6841804683038264</v>
      </c>
      <c r="S61" s="21">
        <v>2.5330396475770924</v>
      </c>
      <c r="T61" s="21">
        <v>2.8469750889679712</v>
      </c>
      <c r="U61" s="21"/>
      <c r="V61" s="21">
        <v>1.3784461152882206</v>
      </c>
      <c r="W61" s="21">
        <v>1.9777503090234856</v>
      </c>
      <c r="X61" s="21">
        <v>0.76238881829733163</v>
      </c>
      <c r="Y61" s="21"/>
      <c r="Z61" s="21">
        <v>0.81135902636916835</v>
      </c>
      <c r="AA61" s="21">
        <v>0.64432989690721643</v>
      </c>
      <c r="AB61" s="21">
        <v>0.99573257467994303</v>
      </c>
      <c r="AC61" s="21"/>
      <c r="AD61" s="26"/>
    </row>
    <row r="62" spans="1:30" s="8" customFormat="1" ht="14.25" customHeight="1" x14ac:dyDescent="0.35">
      <c r="A62" s="17" t="s">
        <v>181</v>
      </c>
      <c r="B62" s="21">
        <v>1.2635379061371841</v>
      </c>
      <c r="C62" s="21">
        <v>1.1717612809315867</v>
      </c>
      <c r="D62" s="21">
        <v>1.3576010741459048</v>
      </c>
      <c r="E62" s="21"/>
      <c r="F62" s="21">
        <v>4.6926325668700142E-2</v>
      </c>
      <c r="G62" s="21">
        <v>9.2421441774491686E-2</v>
      </c>
      <c r="H62" s="21">
        <v>0</v>
      </c>
      <c r="I62" s="21"/>
      <c r="J62" s="21">
        <v>3.2952252858103561</v>
      </c>
      <c r="K62" s="21">
        <v>3.141831238779174</v>
      </c>
      <c r="L62" s="21">
        <v>3.4482758620689653</v>
      </c>
      <c r="M62" s="21"/>
      <c r="N62" s="21">
        <v>2.7875380651206374</v>
      </c>
      <c r="O62" s="21">
        <v>2.6375625284220097</v>
      </c>
      <c r="P62" s="21">
        <v>2.9468599033816423</v>
      </c>
      <c r="Q62" s="21"/>
      <c r="R62" s="21">
        <v>0.76425631981187536</v>
      </c>
      <c r="S62" s="21">
        <v>0.543267365153279</v>
      </c>
      <c r="T62" s="21">
        <v>0.98970704671417253</v>
      </c>
      <c r="U62" s="21"/>
      <c r="V62" s="21">
        <v>0.73977371627502175</v>
      </c>
      <c r="W62" s="21">
        <v>0.63965884861407252</v>
      </c>
      <c r="X62" s="21">
        <v>0.84406930253220791</v>
      </c>
      <c r="Y62" s="21"/>
      <c r="Z62" s="21">
        <v>4.4893378226711564E-2</v>
      </c>
      <c r="AA62" s="21">
        <v>8.9806915132465193E-2</v>
      </c>
      <c r="AB62" s="21">
        <v>0</v>
      </c>
      <c r="AC62" s="21"/>
      <c r="AD62" s="26"/>
    </row>
    <row r="63" spans="1:30" s="8" customFormat="1" ht="14.25" customHeight="1" x14ac:dyDescent="0.35">
      <c r="A63" s="17" t="s">
        <v>182</v>
      </c>
      <c r="B63" s="21">
        <v>1.6026396417629036</v>
      </c>
      <c r="C63" s="21">
        <v>1.6260162601626018</v>
      </c>
      <c r="D63" s="21">
        <v>1.5771315919172006</v>
      </c>
      <c r="E63" s="21"/>
      <c r="F63" s="21">
        <v>0.28756290438533433</v>
      </c>
      <c r="G63" s="21">
        <v>0.27816411682892905</v>
      </c>
      <c r="H63" s="21">
        <v>0.29761904761904762</v>
      </c>
      <c r="I63" s="21"/>
      <c r="J63" s="21">
        <v>4.0650406504065035</v>
      </c>
      <c r="K63" s="21">
        <v>3.8567493112947657</v>
      </c>
      <c r="L63" s="21">
        <v>4.3062200956937797</v>
      </c>
      <c r="M63" s="21"/>
      <c r="N63" s="21">
        <v>3.9877300613496933</v>
      </c>
      <c r="O63" s="21">
        <v>3.9301310043668125</v>
      </c>
      <c r="P63" s="21">
        <v>4.0518638573743919</v>
      </c>
      <c r="Q63" s="21"/>
      <c r="R63" s="21">
        <v>1.0974822466107166</v>
      </c>
      <c r="S63" s="21">
        <v>1.3613861386138615</v>
      </c>
      <c r="T63" s="21">
        <v>0.80971659919028338</v>
      </c>
      <c r="U63" s="21"/>
      <c r="V63" s="21">
        <v>0.51880674448767827</v>
      </c>
      <c r="W63" s="21">
        <v>0.51347881899871628</v>
      </c>
      <c r="X63" s="21">
        <v>0.52424639580602883</v>
      </c>
      <c r="Y63" s="21"/>
      <c r="Z63" s="21">
        <v>0</v>
      </c>
      <c r="AA63" s="21">
        <v>0</v>
      </c>
      <c r="AB63" s="21">
        <v>0</v>
      </c>
      <c r="AC63" s="21"/>
      <c r="AD63" s="26"/>
    </row>
    <row r="64" spans="1:30" s="8" customFormat="1" ht="14.25" customHeight="1" x14ac:dyDescent="0.35">
      <c r="A64" s="17" t="s">
        <v>183</v>
      </c>
      <c r="B64" s="21">
        <v>1.4756874445609225</v>
      </c>
      <c r="C64" s="21">
        <v>1.9019176359635335</v>
      </c>
      <c r="D64" s="21">
        <v>1.0266600430534856</v>
      </c>
      <c r="E64" s="21"/>
      <c r="F64" s="21">
        <v>0</v>
      </c>
      <c r="G64" s="21">
        <v>0</v>
      </c>
      <c r="H64" s="21">
        <v>0</v>
      </c>
      <c r="I64" s="21"/>
      <c r="J64" s="21">
        <v>2.7298850574712645</v>
      </c>
      <c r="K64" s="21">
        <v>4.1864890580399621</v>
      </c>
      <c r="L64" s="21">
        <v>1.253616200578592</v>
      </c>
      <c r="M64" s="21"/>
      <c r="N64" s="21">
        <v>4.0285568587455378</v>
      </c>
      <c r="O64" s="21">
        <v>4.8241206030150749</v>
      </c>
      <c r="P64" s="21">
        <v>3.2091097308488616</v>
      </c>
      <c r="Q64" s="21"/>
      <c r="R64" s="21">
        <v>1.4304291287386215</v>
      </c>
      <c r="S64" s="21">
        <v>1.7543859649122806</v>
      </c>
      <c r="T64" s="21">
        <v>1.0810810810810811</v>
      </c>
      <c r="U64" s="21"/>
      <c r="V64" s="21">
        <v>0.60690943043884227</v>
      </c>
      <c r="W64" s="21">
        <v>0.64043915827996334</v>
      </c>
      <c r="X64" s="21">
        <v>0.57197330791229739</v>
      </c>
      <c r="Y64" s="21"/>
      <c r="Z64" s="21">
        <v>5.0787201625190445E-2</v>
      </c>
      <c r="AA64" s="21">
        <v>9.6805421103581799E-2</v>
      </c>
      <c r="AB64" s="21">
        <v>0</v>
      </c>
      <c r="AC64" s="21"/>
      <c r="AD64" s="26"/>
    </row>
    <row r="65" spans="1:30" s="8" customFormat="1" ht="14.25" customHeight="1" x14ac:dyDescent="0.35">
      <c r="A65" s="17" t="s">
        <v>184</v>
      </c>
      <c r="B65" s="21">
        <v>0.4427938865876303</v>
      </c>
      <c r="C65" s="21">
        <v>0.44444444444444442</v>
      </c>
      <c r="D65" s="21">
        <v>0.44104675095560131</v>
      </c>
      <c r="E65" s="21"/>
      <c r="F65" s="21">
        <v>0.53763440860215062</v>
      </c>
      <c r="G65" s="21">
        <v>0.50335570469798652</v>
      </c>
      <c r="H65" s="21">
        <v>0.57692307692307698</v>
      </c>
      <c r="I65" s="21"/>
      <c r="J65" s="21">
        <v>0.53667262969588547</v>
      </c>
      <c r="K65" s="21">
        <v>0.17605633802816903</v>
      </c>
      <c r="L65" s="21">
        <v>0.90909090909090906</v>
      </c>
      <c r="M65" s="21"/>
      <c r="N65" s="21">
        <v>0.55147058823529416</v>
      </c>
      <c r="O65" s="21">
        <v>0.53285968028419184</v>
      </c>
      <c r="P65" s="21">
        <v>0.5714285714285714</v>
      </c>
      <c r="Q65" s="21"/>
      <c r="R65" s="21">
        <v>0.56360708534621573</v>
      </c>
      <c r="S65" s="21">
        <v>0.6578947368421052</v>
      </c>
      <c r="T65" s="21">
        <v>0.47318611987381703</v>
      </c>
      <c r="U65" s="21"/>
      <c r="V65" s="21">
        <v>0.22692889561270801</v>
      </c>
      <c r="W65" s="21">
        <v>0.43165467625899279</v>
      </c>
      <c r="X65" s="21">
        <v>0</v>
      </c>
      <c r="Y65" s="21"/>
      <c r="Z65" s="21">
        <v>0.26905829596412556</v>
      </c>
      <c r="AA65" s="21">
        <v>0.35087719298245612</v>
      </c>
      <c r="AB65" s="21">
        <v>0.1834862385321101</v>
      </c>
      <c r="AC65" s="21"/>
      <c r="AD65" s="26"/>
    </row>
    <row r="66" spans="1:30" s="8" customFormat="1" ht="14.25" customHeight="1" x14ac:dyDescent="0.35">
      <c r="A66" s="17" t="s">
        <v>185</v>
      </c>
      <c r="B66" s="21">
        <v>1.3407087942996438</v>
      </c>
      <c r="C66" s="21">
        <v>1.298463789319678</v>
      </c>
      <c r="D66" s="21">
        <v>1.385148133897653</v>
      </c>
      <c r="E66" s="21"/>
      <c r="F66" s="21">
        <v>1.1695906432748537</v>
      </c>
      <c r="G66" s="21">
        <v>1.1494252873563218</v>
      </c>
      <c r="H66" s="21">
        <v>1.1904761904761905</v>
      </c>
      <c r="I66" s="21"/>
      <c r="J66" s="21">
        <v>1.6328828828828827</v>
      </c>
      <c r="K66" s="21">
        <v>1.4412416851441241</v>
      </c>
      <c r="L66" s="21">
        <v>1.8306636155606408</v>
      </c>
      <c r="M66" s="21"/>
      <c r="N66" s="21">
        <v>2.1461716937354987</v>
      </c>
      <c r="O66" s="21">
        <v>2.011173184357542</v>
      </c>
      <c r="P66" s="21">
        <v>2.2919179734620023</v>
      </c>
      <c r="Q66" s="21"/>
      <c r="R66" s="21">
        <v>1.4665942422596416</v>
      </c>
      <c r="S66" s="21">
        <v>1.6597510373443984</v>
      </c>
      <c r="T66" s="21">
        <v>1.2542759407069555</v>
      </c>
      <c r="U66" s="21"/>
      <c r="V66" s="21">
        <v>1.088646967340591</v>
      </c>
      <c r="W66" s="21">
        <v>1.0362694300518136</v>
      </c>
      <c r="X66" s="21">
        <v>1.1410788381742738</v>
      </c>
      <c r="Y66" s="21"/>
      <c r="Z66" s="21">
        <v>0.53380782918149472</v>
      </c>
      <c r="AA66" s="21">
        <v>0.45871559633027525</v>
      </c>
      <c r="AB66" s="21">
        <v>0.61425061425061422</v>
      </c>
      <c r="AC66" s="21"/>
      <c r="AD66" s="26"/>
    </row>
    <row r="67" spans="1:30" s="8" customFormat="1" ht="14.25" customHeight="1" x14ac:dyDescent="0.35">
      <c r="A67" s="17" t="s">
        <v>186</v>
      </c>
      <c r="B67" s="21">
        <v>1.5963855421686748</v>
      </c>
      <c r="C67" s="21">
        <v>1.8138566755872734</v>
      </c>
      <c r="D67" s="21">
        <v>1.3732072017088801</v>
      </c>
      <c r="E67" s="21"/>
      <c r="F67" s="21">
        <v>0.38759689922480622</v>
      </c>
      <c r="G67" s="21">
        <v>0.19379844961240311</v>
      </c>
      <c r="H67" s="21">
        <v>0.58139534883720934</v>
      </c>
      <c r="I67" s="21"/>
      <c r="J67" s="21">
        <v>4.5330915684496826</v>
      </c>
      <c r="K67" s="21">
        <v>5.545927209705372</v>
      </c>
      <c r="L67" s="21">
        <v>3.4220532319391634</v>
      </c>
      <c r="M67" s="21"/>
      <c r="N67" s="21">
        <v>2.4574669187145557</v>
      </c>
      <c r="O67" s="21">
        <v>3.1192660550458715</v>
      </c>
      <c r="P67" s="21">
        <v>1.7543859649122806</v>
      </c>
      <c r="Q67" s="21"/>
      <c r="R67" s="21">
        <v>1.2558869701726845</v>
      </c>
      <c r="S67" s="21">
        <v>1.088646967340591</v>
      </c>
      <c r="T67" s="21">
        <v>1.4263074484944533</v>
      </c>
      <c r="U67" s="21"/>
      <c r="V67" s="21">
        <v>0.87796312554872702</v>
      </c>
      <c r="W67" s="21">
        <v>0.74349442379182151</v>
      </c>
      <c r="X67" s="21">
        <v>0.99833610648918469</v>
      </c>
      <c r="Y67" s="21"/>
      <c r="Z67" s="21">
        <v>0</v>
      </c>
      <c r="AA67" s="21">
        <v>0</v>
      </c>
      <c r="AB67" s="21">
        <v>0</v>
      </c>
      <c r="AC67" s="21"/>
      <c r="AD67" s="26"/>
    </row>
    <row r="68" spans="1:30" s="8" customFormat="1" ht="14.25" customHeight="1" x14ac:dyDescent="0.35">
      <c r="A68" s="17" t="s">
        <v>187</v>
      </c>
      <c r="B68" s="21">
        <v>1.7885562713148919</v>
      </c>
      <c r="C68" s="21">
        <v>1.9264448336252189</v>
      </c>
      <c r="D68" s="21">
        <v>1.6396027116506384</v>
      </c>
      <c r="E68" s="21"/>
      <c r="F68" s="21">
        <v>0.23923444976076555</v>
      </c>
      <c r="G68" s="21">
        <v>0.45248868778280549</v>
      </c>
      <c r="H68" s="21">
        <v>0</v>
      </c>
      <c r="I68" s="21"/>
      <c r="J68" s="21">
        <v>4.097253489419181</v>
      </c>
      <c r="K68" s="21">
        <v>4.4444444444444446</v>
      </c>
      <c r="L68" s="21">
        <v>3.7107516650808754</v>
      </c>
      <c r="M68" s="21"/>
      <c r="N68" s="21">
        <v>4.413858566682487</v>
      </c>
      <c r="O68" s="21">
        <v>4.7222222222222223</v>
      </c>
      <c r="P68" s="21">
        <v>4.089581304771178</v>
      </c>
      <c r="Q68" s="21"/>
      <c r="R68" s="21">
        <v>1.2038523274478332</v>
      </c>
      <c r="S68" s="21">
        <v>1.2967200610221206</v>
      </c>
      <c r="T68" s="21">
        <v>1.100762066045724</v>
      </c>
      <c r="U68" s="21"/>
      <c r="V68" s="21">
        <v>0.75154730327144115</v>
      </c>
      <c r="W68" s="21">
        <v>0.59982862039417306</v>
      </c>
      <c r="X68" s="21">
        <v>0.91324200913242004</v>
      </c>
      <c r="Y68" s="21"/>
      <c r="Z68" s="21">
        <v>0</v>
      </c>
      <c r="AA68" s="21">
        <v>0</v>
      </c>
      <c r="AB68" s="21">
        <v>0</v>
      </c>
      <c r="AC68" s="21"/>
      <c r="AD68" s="26"/>
    </row>
    <row r="69" spans="1:30" s="8" customFormat="1" ht="14.25" customHeight="1" x14ac:dyDescent="0.35">
      <c r="A69" s="17" t="s">
        <v>188</v>
      </c>
      <c r="B69" s="21">
        <v>2.0984890878567435</v>
      </c>
      <c r="C69" s="21">
        <v>2.3677445541875253</v>
      </c>
      <c r="D69" s="21">
        <v>1.8102824040550327</v>
      </c>
      <c r="E69" s="21"/>
      <c r="F69" s="21">
        <v>0</v>
      </c>
      <c r="G69" s="21">
        <v>0</v>
      </c>
      <c r="H69" s="21">
        <v>0</v>
      </c>
      <c r="I69" s="21"/>
      <c r="J69" s="21">
        <v>4.3367346938775508</v>
      </c>
      <c r="K69" s="21">
        <v>4.3938161106590723</v>
      </c>
      <c r="L69" s="21">
        <v>4.2742653606411398</v>
      </c>
      <c r="M69" s="21"/>
      <c r="N69" s="21">
        <v>6.2700228832951943</v>
      </c>
      <c r="O69" s="21">
        <v>7.2056239015817214</v>
      </c>
      <c r="P69" s="21">
        <v>5.2531041069723017</v>
      </c>
      <c r="Q69" s="21"/>
      <c r="R69" s="21">
        <v>1.6008537886872998</v>
      </c>
      <c r="S69" s="21">
        <v>1.8455228981544769</v>
      </c>
      <c r="T69" s="21">
        <v>1.3353115727002967</v>
      </c>
      <c r="U69" s="21"/>
      <c r="V69" s="21">
        <v>0.55009823182711204</v>
      </c>
      <c r="W69" s="21">
        <v>0.77519379844961245</v>
      </c>
      <c r="X69" s="21">
        <v>0.31872509960159362</v>
      </c>
      <c r="Y69" s="21"/>
      <c r="Z69" s="21">
        <v>9.0049527239981983E-2</v>
      </c>
      <c r="AA69" s="21">
        <v>0.1697792869269949</v>
      </c>
      <c r="AB69" s="21">
        <v>0</v>
      </c>
      <c r="AC69" s="21"/>
      <c r="AD69" s="26"/>
    </row>
    <row r="70" spans="1:30" s="8" customFormat="1" ht="14.25" customHeight="1" x14ac:dyDescent="0.35">
      <c r="A70" s="17" t="s">
        <v>189</v>
      </c>
      <c r="B70" s="21">
        <v>1.9181910569105689</v>
      </c>
      <c r="C70" s="21">
        <v>2.2409638554216866</v>
      </c>
      <c r="D70" s="21">
        <v>1.5583019881783988</v>
      </c>
      <c r="E70" s="21"/>
      <c r="F70" s="21">
        <v>0.33030553261767132</v>
      </c>
      <c r="G70" s="21">
        <v>0.322061191626409</v>
      </c>
      <c r="H70" s="21">
        <v>0.33898305084745761</v>
      </c>
      <c r="I70" s="21"/>
      <c r="J70" s="21">
        <v>3.5303146584804295</v>
      </c>
      <c r="K70" s="21">
        <v>4.160688665710186</v>
      </c>
      <c r="L70" s="21">
        <v>2.8052805280528053</v>
      </c>
      <c r="M70" s="21"/>
      <c r="N70" s="21">
        <v>4.9004594180704446</v>
      </c>
      <c r="O70" s="21">
        <v>5.5555555555555554</v>
      </c>
      <c r="P70" s="21">
        <v>4.0955631399317403</v>
      </c>
      <c r="Q70" s="21"/>
      <c r="R70" s="21">
        <v>1.457321304649549</v>
      </c>
      <c r="S70" s="21">
        <v>1.6107382550335572</v>
      </c>
      <c r="T70" s="21">
        <v>1.2931034482758621</v>
      </c>
      <c r="U70" s="21"/>
      <c r="V70" s="21">
        <v>1.0402219140083218</v>
      </c>
      <c r="W70" s="21">
        <v>1.1734028683181226</v>
      </c>
      <c r="X70" s="21">
        <v>0.88888888888888884</v>
      </c>
      <c r="Y70" s="21"/>
      <c r="Z70" s="21">
        <v>8.5543199315654406E-2</v>
      </c>
      <c r="AA70" s="21">
        <v>0.16666666666666669</v>
      </c>
      <c r="AB70" s="21">
        <v>0</v>
      </c>
      <c r="AC70" s="21"/>
      <c r="AD70" s="26"/>
    </row>
    <row r="71" spans="1:30" s="8" customFormat="1" ht="14.25" customHeight="1" x14ac:dyDescent="0.35">
      <c r="A71" s="17" t="s">
        <v>190</v>
      </c>
      <c r="B71" s="21">
        <v>1.077116993239372</v>
      </c>
      <c r="C71" s="21">
        <v>1.2876473155827148</v>
      </c>
      <c r="D71" s="21">
        <v>0.84439083232810619</v>
      </c>
      <c r="E71" s="21"/>
      <c r="F71" s="21">
        <v>0.15037593984962408</v>
      </c>
      <c r="G71" s="21">
        <v>0.27816411682892905</v>
      </c>
      <c r="H71" s="21">
        <v>0</v>
      </c>
      <c r="I71" s="21"/>
      <c r="J71" s="21">
        <v>3.2462949894142556</v>
      </c>
      <c r="K71" s="21">
        <v>3.8615179760319571</v>
      </c>
      <c r="L71" s="21">
        <v>2.5525525525525525</v>
      </c>
      <c r="M71" s="21"/>
      <c r="N71" s="21">
        <v>2.2036474164133737</v>
      </c>
      <c r="O71" s="21">
        <v>2.3633677991137372</v>
      </c>
      <c r="P71" s="21">
        <v>2.0344287949921753</v>
      </c>
      <c r="Q71" s="21"/>
      <c r="R71" s="21">
        <v>0.54086538461538458</v>
      </c>
      <c r="S71" s="21">
        <v>0.6741573033707865</v>
      </c>
      <c r="T71" s="21">
        <v>0.38759689922480622</v>
      </c>
      <c r="U71" s="21"/>
      <c r="V71" s="21">
        <v>0.49321824907521578</v>
      </c>
      <c r="W71" s="21">
        <v>0.72376357056694818</v>
      </c>
      <c r="X71" s="21">
        <v>0.25220680958385877</v>
      </c>
      <c r="Y71" s="21"/>
      <c r="Z71" s="21">
        <v>0</v>
      </c>
      <c r="AA71" s="21">
        <v>0</v>
      </c>
      <c r="AB71" s="21">
        <v>0</v>
      </c>
      <c r="AC71" s="21"/>
      <c r="AD71" s="26"/>
    </row>
    <row r="72" spans="1:30" s="8" customFormat="1" ht="14.25" customHeight="1" x14ac:dyDescent="0.35">
      <c r="A72" s="17" t="s">
        <v>191</v>
      </c>
      <c r="B72" s="21">
        <v>1.5666666666666667</v>
      </c>
      <c r="C72" s="21">
        <v>1.6476552598225602</v>
      </c>
      <c r="D72" s="21">
        <v>1.4767932489451476</v>
      </c>
      <c r="E72" s="21"/>
      <c r="F72" s="21">
        <v>0.19960079840319359</v>
      </c>
      <c r="G72" s="21">
        <v>0</v>
      </c>
      <c r="H72" s="21">
        <v>0.41666666666666669</v>
      </c>
      <c r="I72" s="21"/>
      <c r="J72" s="21">
        <v>4.9407114624505928</v>
      </c>
      <c r="K72" s="21">
        <v>5.0359712230215825</v>
      </c>
      <c r="L72" s="21">
        <v>4.8245614035087714</v>
      </c>
      <c r="M72" s="21"/>
      <c r="N72" s="21">
        <v>3.0927835051546393</v>
      </c>
      <c r="O72" s="21">
        <v>3.3755274261603372</v>
      </c>
      <c r="P72" s="21">
        <v>2.82258064516129</v>
      </c>
      <c r="Q72" s="21"/>
      <c r="R72" s="21">
        <v>0.89285714285714279</v>
      </c>
      <c r="S72" s="21">
        <v>0.967741935483871</v>
      </c>
      <c r="T72" s="21">
        <v>0.8</v>
      </c>
      <c r="U72" s="21"/>
      <c r="V72" s="21">
        <v>0.19455252918287938</v>
      </c>
      <c r="W72" s="21">
        <v>0.37593984962406013</v>
      </c>
      <c r="X72" s="21">
        <v>0</v>
      </c>
      <c r="Y72" s="21"/>
      <c r="Z72" s="21">
        <v>0</v>
      </c>
      <c r="AA72" s="21">
        <v>0</v>
      </c>
      <c r="AB72" s="21">
        <v>0</v>
      </c>
      <c r="AC72" s="21"/>
      <c r="AD72" s="26"/>
    </row>
    <row r="73" spans="1:30" s="8" customFormat="1" ht="14.25" customHeight="1" x14ac:dyDescent="0.35">
      <c r="A73" s="17" t="s">
        <v>192</v>
      </c>
      <c r="B73" s="21">
        <v>0.69986853298275464</v>
      </c>
      <c r="C73" s="21">
        <v>0.85981308411214963</v>
      </c>
      <c r="D73" s="21">
        <v>0.52854969167934651</v>
      </c>
      <c r="E73" s="21"/>
      <c r="F73" s="21">
        <v>0</v>
      </c>
      <c r="G73" s="21">
        <v>0</v>
      </c>
      <c r="H73" s="21">
        <v>0</v>
      </c>
      <c r="I73" s="21"/>
      <c r="J73" s="21">
        <v>1.3451837617103051</v>
      </c>
      <c r="K73" s="21">
        <v>1.8256503879507076</v>
      </c>
      <c r="L73" s="21">
        <v>0.81135902636916835</v>
      </c>
      <c r="M73" s="21"/>
      <c r="N73" s="21">
        <v>1.8425460636515913</v>
      </c>
      <c r="O73" s="21">
        <v>2.028584601198709</v>
      </c>
      <c r="P73" s="21">
        <v>1.6417910447761193</v>
      </c>
      <c r="Q73" s="21"/>
      <c r="R73" s="21">
        <v>0.49474335188620905</v>
      </c>
      <c r="S73" s="21">
        <v>0.67864271457085823</v>
      </c>
      <c r="T73" s="21">
        <v>0.29838022165387895</v>
      </c>
      <c r="U73" s="21"/>
      <c r="V73" s="21">
        <v>0.41152263374485598</v>
      </c>
      <c r="W73" s="21">
        <v>0.37815126050420167</v>
      </c>
      <c r="X73" s="21">
        <v>0.44702726866338843</v>
      </c>
      <c r="Y73" s="21"/>
      <c r="Z73" s="21">
        <v>0.12709710218607015</v>
      </c>
      <c r="AA73" s="21">
        <v>0.24715768660405341</v>
      </c>
      <c r="AB73" s="21">
        <v>0</v>
      </c>
      <c r="AC73" s="21"/>
      <c r="AD73" s="26"/>
    </row>
    <row r="74" spans="1:30" s="8" customFormat="1" ht="14.25" customHeight="1" x14ac:dyDescent="0.35">
      <c r="A74" s="17" t="s">
        <v>193</v>
      </c>
      <c r="B74" s="21">
        <v>1.3086576492992823</v>
      </c>
      <c r="C74" s="21">
        <v>1.4448669201520912</v>
      </c>
      <c r="D74" s="21">
        <v>1.1647755798774977</v>
      </c>
      <c r="E74" s="21"/>
      <c r="F74" s="21">
        <v>6.1900340451872482E-2</v>
      </c>
      <c r="G74" s="21">
        <v>0.12113870381586916</v>
      </c>
      <c r="H74" s="21">
        <v>0</v>
      </c>
      <c r="I74" s="21"/>
      <c r="J74" s="21">
        <v>3.0847559149445942</v>
      </c>
      <c r="K74" s="21">
        <v>3.3529411764705883</v>
      </c>
      <c r="L74" s="21">
        <v>2.8065893837705915</v>
      </c>
      <c r="M74" s="21"/>
      <c r="N74" s="21">
        <v>3.1731071316368209</v>
      </c>
      <c r="O74" s="21">
        <v>3.4777303233679073</v>
      </c>
      <c r="P74" s="21">
        <v>2.849740932642487</v>
      </c>
      <c r="Q74" s="21"/>
      <c r="R74" s="21">
        <v>0.927643784786642</v>
      </c>
      <c r="S74" s="21">
        <v>0.97837281153450051</v>
      </c>
      <c r="T74" s="21">
        <v>0.87383943200436909</v>
      </c>
      <c r="U74" s="21"/>
      <c r="V74" s="21">
        <v>0.57931034482758614</v>
      </c>
      <c r="W74" s="21">
        <v>0.69481560662747199</v>
      </c>
      <c r="X74" s="21">
        <v>0.45610034207525657</v>
      </c>
      <c r="Y74" s="21"/>
      <c r="Z74" s="21">
        <v>0.18028846153846154</v>
      </c>
      <c r="AA74" s="21">
        <v>0.23296447291788003</v>
      </c>
      <c r="AB74" s="21">
        <v>0.12414649286157665</v>
      </c>
      <c r="AC74" s="21"/>
      <c r="AD74" s="26"/>
    </row>
    <row r="75" spans="1:30" s="8" customFormat="1" ht="14.25" customHeight="1" thickBot="1" x14ac:dyDescent="0.4">
      <c r="A75" s="17" t="s">
        <v>194</v>
      </c>
      <c r="B75" s="21">
        <v>5.6480080685829552</v>
      </c>
      <c r="C75" s="21">
        <v>6.0109289617486334</v>
      </c>
      <c r="D75" s="21">
        <v>5.2739375320020478</v>
      </c>
      <c r="E75" s="21"/>
      <c r="F75" s="21">
        <v>0.1492537313432836</v>
      </c>
      <c r="G75" s="21">
        <v>0.30211480362537763</v>
      </c>
      <c r="H75" s="21">
        <v>0</v>
      </c>
      <c r="I75" s="21"/>
      <c r="J75" s="21">
        <v>5.9485530546623799</v>
      </c>
      <c r="K75" s="21">
        <v>6.5789473684210522</v>
      </c>
      <c r="L75" s="21">
        <v>5.3459119496855347</v>
      </c>
      <c r="M75" s="21"/>
      <c r="N75" s="21">
        <v>11.188811188811188</v>
      </c>
      <c r="O75" s="21">
        <v>10.904255319148938</v>
      </c>
      <c r="P75" s="21">
        <v>11.504424778761061</v>
      </c>
      <c r="Q75" s="21"/>
      <c r="R75" s="21">
        <v>6.2256809338521402</v>
      </c>
      <c r="S75" s="21">
        <v>7.1428571428571423</v>
      </c>
      <c r="T75" s="21">
        <v>5.2054794520547949</v>
      </c>
      <c r="U75" s="21"/>
      <c r="V75" s="21">
        <v>5.4098360655737707</v>
      </c>
      <c r="W75" s="21">
        <v>4.9504950495049505</v>
      </c>
      <c r="X75" s="21">
        <v>5.8631921824104234</v>
      </c>
      <c r="Y75" s="21"/>
      <c r="Z75" s="21">
        <v>4.3252595155709344</v>
      </c>
      <c r="AA75" s="21">
        <v>5.1194539249146755</v>
      </c>
      <c r="AB75" s="21">
        <v>3.5087719298245612</v>
      </c>
      <c r="AC75" s="21"/>
      <c r="AD75" s="26"/>
    </row>
    <row r="76" spans="1:30" s="8" customFormat="1" ht="14.25" customHeight="1" x14ac:dyDescent="0.3">
      <c r="A76" s="91" t="s">
        <v>398</v>
      </c>
      <c r="B76" s="91"/>
      <c r="C76" s="91"/>
      <c r="D76" s="91"/>
      <c r="E76" s="91"/>
      <c r="F76" s="91"/>
      <c r="G76" s="91"/>
      <c r="H76" s="91"/>
      <c r="I76" s="91"/>
      <c r="J76" s="150"/>
      <c r="K76" s="150"/>
      <c r="L76" s="150"/>
      <c r="M76" s="91"/>
      <c r="N76" s="150"/>
      <c r="O76" s="15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D76" s="26"/>
    </row>
    <row r="77" spans="1:30" s="8" customFormat="1" x14ac:dyDescent="0.3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26"/>
    </row>
  </sheetData>
  <mergeCells count="38">
    <mergeCell ref="U45:U46"/>
    <mergeCell ref="V45:X45"/>
    <mergeCell ref="Y45:Y46"/>
    <mergeCell ref="Z45:AB45"/>
    <mergeCell ref="J45:L45"/>
    <mergeCell ref="M45:M46"/>
    <mergeCell ref="N45:P45"/>
    <mergeCell ref="Q45:Q46"/>
    <mergeCell ref="R45:T45"/>
    <mergeCell ref="A45:A46"/>
    <mergeCell ref="B45:D45"/>
    <mergeCell ref="E45:E46"/>
    <mergeCell ref="F45:H45"/>
    <mergeCell ref="I45:I46"/>
    <mergeCell ref="A40:AB40"/>
    <mergeCell ref="A41:AB41"/>
    <mergeCell ref="A42:AB42"/>
    <mergeCell ref="A43:AB43"/>
    <mergeCell ref="A44:AB44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2" location="Contenido!A1" display="Contenido" xr:uid="{70DFAED7-D1DE-4BD3-86BA-C7369BB4C02C}"/>
    <hyperlink ref="AD41" location="Contenido!A1" display="Contenido" xr:uid="{FD26BD75-B605-4194-B8C8-3FCC49443F62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9" max="27" man="1"/>
  </rowBreaks>
  <colBreaks count="1" manualBreakCount="1">
    <brk id="2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46D4-42E7-445D-83A9-E41738A23D95}">
  <sheetPr>
    <tabColor theme="0" tint="-0.14999847407452621"/>
  </sheetPr>
  <dimension ref="A1:AD73"/>
  <sheetViews>
    <sheetView showGridLines="0" topLeftCell="B1" zoomScale="90" zoomScaleNormal="90" zoomScaleSheetLayoutView="90" workbookViewId="0">
      <selection activeCell="AD2" sqref="AD2"/>
    </sheetView>
  </sheetViews>
  <sheetFormatPr baseColWidth="10" defaultColWidth="11.453125" defaultRowHeight="14" x14ac:dyDescent="0.35"/>
  <cols>
    <col min="1" max="1" width="17.54296875" style="3" customWidth="1"/>
    <col min="2" max="4" width="7.453125" style="3" customWidth="1"/>
    <col min="5" max="5" width="1.54296875" style="3" customWidth="1"/>
    <col min="6" max="8" width="7.453125" style="3" customWidth="1"/>
    <col min="9" max="9" width="1.54296875" style="3" customWidth="1"/>
    <col min="10" max="12" width="7.453125" style="3" customWidth="1"/>
    <col min="13" max="13" width="1.54296875" style="3" customWidth="1"/>
    <col min="14" max="16" width="7.453125" style="3" customWidth="1"/>
    <col min="17" max="17" width="1.54296875" style="3" customWidth="1"/>
    <col min="18" max="20" width="7.453125" style="3" customWidth="1"/>
    <col min="21" max="21" width="1.54296875" style="3" customWidth="1"/>
    <col min="22" max="24" width="7.453125" style="3" customWidth="1"/>
    <col min="25" max="25" width="1.54296875" style="3" customWidth="1"/>
    <col min="26" max="28" width="7.453125" style="3" customWidth="1"/>
    <col min="29" max="29" width="5.7265625" style="3" customWidth="1"/>
    <col min="30" max="30" width="13.453125" style="26" customWidth="1"/>
    <col min="31" max="31" width="9.54296875" style="3" bestFit="1" customWidth="1"/>
    <col min="32" max="32" width="10.1796875" style="3" bestFit="1" customWidth="1"/>
    <col min="33" max="74" width="11.453125" style="3"/>
    <col min="75" max="75" width="16.1796875" style="3" customWidth="1"/>
    <col min="76" max="76" width="6" style="3" customWidth="1"/>
    <col min="77" max="77" width="6" style="3" bestFit="1" customWidth="1"/>
    <col min="78" max="78" width="5.54296875" style="3" bestFit="1" customWidth="1"/>
    <col min="79" max="79" width="1.54296875" style="3" customWidth="1"/>
    <col min="80" max="80" width="6" style="3" bestFit="1" customWidth="1"/>
    <col min="81" max="82" width="5" style="3" customWidth="1"/>
    <col min="83" max="83" width="1.54296875" style="3" customWidth="1"/>
    <col min="84" max="86" width="5" style="3" customWidth="1"/>
    <col min="87" max="87" width="1.54296875" style="3" customWidth="1"/>
    <col min="88" max="90" width="5.1796875" style="3" bestFit="1" customWidth="1"/>
    <col min="91" max="91" width="1.54296875" style="3" customWidth="1"/>
    <col min="92" max="94" width="5.1796875" style="3" bestFit="1" customWidth="1"/>
    <col min="95" max="95" width="1.54296875" style="3" customWidth="1"/>
    <col min="96" max="98" width="5.1796875" style="3" bestFit="1" customWidth="1"/>
    <col min="99" max="99" width="1.54296875" style="3" customWidth="1"/>
    <col min="100" max="100" width="4.81640625" style="3" bestFit="1" customWidth="1"/>
    <col min="101" max="102" width="4.453125" style="3" customWidth="1"/>
    <col min="103" max="103" width="8.81640625" style="3" customWidth="1"/>
    <col min="104" max="104" width="12" style="3" customWidth="1"/>
    <col min="105" max="107" width="6" style="3" customWidth="1"/>
    <col min="108" max="108" width="1.54296875" style="3" customWidth="1"/>
    <col min="109" max="109" width="6.1796875" style="3" customWidth="1"/>
    <col min="110" max="111" width="5.1796875" style="3" customWidth="1"/>
    <col min="112" max="112" width="1.54296875" style="3" customWidth="1"/>
    <col min="113" max="115" width="5" style="3" customWidth="1"/>
    <col min="116" max="116" width="1.54296875" style="3" customWidth="1"/>
    <col min="117" max="119" width="5" style="3" customWidth="1"/>
    <col min="120" max="120" width="1.54296875" style="3" customWidth="1"/>
    <col min="121" max="123" width="5" style="3" customWidth="1"/>
    <col min="124" max="124" width="1.54296875" style="3" customWidth="1"/>
    <col min="125" max="127" width="5.1796875" style="3" customWidth="1"/>
    <col min="128" max="128" width="1.54296875" style="3" customWidth="1"/>
    <col min="129" max="130" width="5" style="3" customWidth="1"/>
    <col min="131" max="131" width="5.453125" style="3" customWidth="1"/>
    <col min="132" max="16384" width="11.453125" style="3"/>
  </cols>
  <sheetData>
    <row r="1" spans="1:30" ht="15.75" customHeight="1" x14ac:dyDescent="0.35">
      <c r="A1" s="345" t="s">
        <v>257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1"/>
      <c r="AD1" s="29"/>
    </row>
    <row r="2" spans="1:30" ht="15.75" customHeight="1" x14ac:dyDescent="0.35">
      <c r="A2" s="345" t="s">
        <v>127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1"/>
      <c r="AD3" s="29"/>
    </row>
    <row r="4" spans="1:30" ht="15.75" customHeight="1" x14ac:dyDescent="0.35">
      <c r="A4" s="345" t="s">
        <v>258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1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1"/>
    </row>
    <row r="6" spans="1:30" s="8" customFormat="1" ht="21" customHeight="1" x14ac:dyDescent="0.35">
      <c r="A6" s="340" t="s">
        <v>253</v>
      </c>
      <c r="B6" s="342" t="s">
        <v>130</v>
      </c>
      <c r="C6" s="342"/>
      <c r="D6" s="342"/>
      <c r="E6" s="344"/>
      <c r="F6" s="342" t="s">
        <v>244</v>
      </c>
      <c r="G6" s="342"/>
      <c r="H6" s="342"/>
      <c r="I6" s="344"/>
      <c r="J6" s="342" t="s">
        <v>245</v>
      </c>
      <c r="K6" s="342"/>
      <c r="L6" s="342"/>
      <c r="M6" s="344"/>
      <c r="N6" s="342" t="s">
        <v>246</v>
      </c>
      <c r="O6" s="342"/>
      <c r="P6" s="342"/>
      <c r="Q6" s="344"/>
      <c r="R6" s="342" t="s">
        <v>247</v>
      </c>
      <c r="S6" s="342"/>
      <c r="T6" s="342"/>
      <c r="U6" s="344"/>
      <c r="V6" s="342" t="s">
        <v>248</v>
      </c>
      <c r="W6" s="342"/>
      <c r="X6" s="342"/>
      <c r="Y6" s="344"/>
      <c r="Z6" s="342" t="s">
        <v>249</v>
      </c>
      <c r="AA6" s="342"/>
      <c r="AB6" s="342"/>
      <c r="AC6" s="6"/>
      <c r="AD6" s="26"/>
    </row>
    <row r="7" spans="1:30" s="8" customFormat="1" ht="21" customHeight="1" x14ac:dyDescent="0.35">
      <c r="A7" s="341"/>
      <c r="B7" s="9" t="s">
        <v>130</v>
      </c>
      <c r="C7" s="9" t="s">
        <v>233</v>
      </c>
      <c r="D7" s="9" t="s">
        <v>234</v>
      </c>
      <c r="E7" s="344"/>
      <c r="F7" s="9" t="s">
        <v>130</v>
      </c>
      <c r="G7" s="9" t="s">
        <v>233</v>
      </c>
      <c r="H7" s="9" t="s">
        <v>234</v>
      </c>
      <c r="I7" s="344"/>
      <c r="J7" s="9" t="s">
        <v>130</v>
      </c>
      <c r="K7" s="9" t="s">
        <v>233</v>
      </c>
      <c r="L7" s="9" t="s">
        <v>234</v>
      </c>
      <c r="M7" s="344"/>
      <c r="N7" s="9" t="s">
        <v>130</v>
      </c>
      <c r="O7" s="9" t="s">
        <v>233</v>
      </c>
      <c r="P7" s="9" t="s">
        <v>234</v>
      </c>
      <c r="Q7" s="344"/>
      <c r="R7" s="9" t="s">
        <v>130</v>
      </c>
      <c r="S7" s="9" t="s">
        <v>233</v>
      </c>
      <c r="T7" s="9" t="s">
        <v>234</v>
      </c>
      <c r="U7" s="344"/>
      <c r="V7" s="9" t="s">
        <v>130</v>
      </c>
      <c r="W7" s="9" t="s">
        <v>233</v>
      </c>
      <c r="X7" s="9" t="s">
        <v>234</v>
      </c>
      <c r="Y7" s="344"/>
      <c r="Z7" s="9" t="s">
        <v>130</v>
      </c>
      <c r="AA7" s="9" t="s">
        <v>233</v>
      </c>
      <c r="AB7" s="9" t="s">
        <v>234</v>
      </c>
      <c r="AC7" s="10"/>
      <c r="AD7" s="26"/>
    </row>
    <row r="8" spans="1:30" s="8" customFormat="1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26"/>
    </row>
    <row r="9" spans="1:30" s="135" customFormat="1" ht="13.5" customHeight="1" x14ac:dyDescent="0.35">
      <c r="A9" s="161" t="s">
        <v>130</v>
      </c>
      <c r="B9" s="16">
        <v>70</v>
      </c>
      <c r="C9" s="16">
        <v>36</v>
      </c>
      <c r="D9" s="16">
        <v>34</v>
      </c>
      <c r="E9" s="16"/>
      <c r="F9" s="16">
        <v>18</v>
      </c>
      <c r="G9" s="16">
        <v>9</v>
      </c>
      <c r="H9" s="16">
        <v>9</v>
      </c>
      <c r="I9" s="16"/>
      <c r="J9" s="16">
        <v>17</v>
      </c>
      <c r="K9" s="16">
        <v>9</v>
      </c>
      <c r="L9" s="16">
        <v>8</v>
      </c>
      <c r="M9" s="16"/>
      <c r="N9" s="16">
        <v>14</v>
      </c>
      <c r="O9" s="16">
        <v>9</v>
      </c>
      <c r="P9" s="16">
        <v>5</v>
      </c>
      <c r="Q9" s="16"/>
      <c r="R9" s="16">
        <v>11</v>
      </c>
      <c r="S9" s="16">
        <v>5</v>
      </c>
      <c r="T9" s="16">
        <v>6</v>
      </c>
      <c r="U9" s="16"/>
      <c r="V9" s="16">
        <v>4</v>
      </c>
      <c r="W9" s="16">
        <v>2</v>
      </c>
      <c r="X9" s="16">
        <v>2</v>
      </c>
      <c r="Y9" s="16"/>
      <c r="Z9" s="16">
        <v>6</v>
      </c>
      <c r="AA9" s="16">
        <v>2</v>
      </c>
      <c r="AB9" s="16">
        <v>4</v>
      </c>
      <c r="AC9" s="16"/>
      <c r="AD9" s="26"/>
    </row>
    <row r="10" spans="1:30" s="8" customFormat="1" ht="13.5" customHeight="1" x14ac:dyDescent="0.35">
      <c r="A10" s="17" t="s">
        <v>168</v>
      </c>
      <c r="B10" s="18">
        <v>7</v>
      </c>
      <c r="C10" s="18">
        <v>4</v>
      </c>
      <c r="D10" s="18">
        <v>3</v>
      </c>
      <c r="E10" s="18"/>
      <c r="F10" s="18">
        <v>2</v>
      </c>
      <c r="G10" s="18">
        <v>1</v>
      </c>
      <c r="H10" s="18">
        <v>1</v>
      </c>
      <c r="I10" s="18"/>
      <c r="J10" s="18">
        <v>0</v>
      </c>
      <c r="K10" s="18">
        <v>0</v>
      </c>
      <c r="L10" s="18">
        <v>0</v>
      </c>
      <c r="M10" s="18"/>
      <c r="N10" s="18">
        <v>1</v>
      </c>
      <c r="O10" s="18">
        <v>1</v>
      </c>
      <c r="P10" s="18">
        <v>0</v>
      </c>
      <c r="Q10" s="18"/>
      <c r="R10" s="18">
        <v>3</v>
      </c>
      <c r="S10" s="18">
        <v>2</v>
      </c>
      <c r="T10" s="18">
        <v>1</v>
      </c>
      <c r="U10" s="18"/>
      <c r="V10" s="18">
        <v>0</v>
      </c>
      <c r="W10" s="18">
        <v>0</v>
      </c>
      <c r="X10" s="18">
        <v>0</v>
      </c>
      <c r="Y10" s="18"/>
      <c r="Z10" s="18">
        <v>1</v>
      </c>
      <c r="AA10" s="18">
        <v>0</v>
      </c>
      <c r="AB10" s="18">
        <v>1</v>
      </c>
      <c r="AC10" s="18"/>
      <c r="AD10" s="26"/>
    </row>
    <row r="11" spans="1:30" s="8" customFormat="1" ht="13.5" customHeight="1" x14ac:dyDescent="0.35">
      <c r="A11" s="17" t="s">
        <v>169</v>
      </c>
      <c r="B11" s="18">
        <v>13</v>
      </c>
      <c r="C11" s="18">
        <v>7</v>
      </c>
      <c r="D11" s="18">
        <v>6</v>
      </c>
      <c r="E11" s="18"/>
      <c r="F11" s="18">
        <v>5</v>
      </c>
      <c r="G11" s="18">
        <v>2</v>
      </c>
      <c r="H11" s="18">
        <v>3</v>
      </c>
      <c r="I11" s="18"/>
      <c r="J11" s="18">
        <v>2</v>
      </c>
      <c r="K11" s="18">
        <v>2</v>
      </c>
      <c r="L11" s="18">
        <v>0</v>
      </c>
      <c r="M11" s="18"/>
      <c r="N11" s="18">
        <v>3</v>
      </c>
      <c r="O11" s="18">
        <v>2</v>
      </c>
      <c r="P11" s="18">
        <v>1</v>
      </c>
      <c r="Q11" s="18"/>
      <c r="R11" s="18">
        <v>3</v>
      </c>
      <c r="S11" s="18">
        <v>1</v>
      </c>
      <c r="T11" s="18">
        <v>2</v>
      </c>
      <c r="U11" s="18"/>
      <c r="V11" s="18">
        <v>0</v>
      </c>
      <c r="W11" s="18">
        <v>0</v>
      </c>
      <c r="X11" s="18">
        <v>0</v>
      </c>
      <c r="Y11" s="18"/>
      <c r="Z11" s="18">
        <v>0</v>
      </c>
      <c r="AA11" s="18">
        <v>0</v>
      </c>
      <c r="AB11" s="18">
        <v>0</v>
      </c>
      <c r="AC11" s="18"/>
      <c r="AD11" s="26"/>
    </row>
    <row r="12" spans="1:30" s="8" customFormat="1" ht="13.5" customHeight="1" x14ac:dyDescent="0.35">
      <c r="A12" s="17" t="s">
        <v>170</v>
      </c>
      <c r="B12" s="18">
        <v>14</v>
      </c>
      <c r="C12" s="18">
        <v>7</v>
      </c>
      <c r="D12" s="18">
        <v>7</v>
      </c>
      <c r="E12" s="18"/>
      <c r="F12" s="18">
        <v>1</v>
      </c>
      <c r="G12" s="18">
        <v>1</v>
      </c>
      <c r="H12" s="18">
        <v>0</v>
      </c>
      <c r="I12" s="18"/>
      <c r="J12" s="18">
        <v>5</v>
      </c>
      <c r="K12" s="18">
        <v>4</v>
      </c>
      <c r="L12" s="18">
        <v>1</v>
      </c>
      <c r="M12" s="18"/>
      <c r="N12" s="18">
        <v>1</v>
      </c>
      <c r="O12" s="18">
        <v>0</v>
      </c>
      <c r="P12" s="18">
        <v>1</v>
      </c>
      <c r="Q12" s="18"/>
      <c r="R12" s="18">
        <v>1</v>
      </c>
      <c r="S12" s="18">
        <v>0</v>
      </c>
      <c r="T12" s="18">
        <v>1</v>
      </c>
      <c r="U12" s="18"/>
      <c r="V12" s="18">
        <v>1</v>
      </c>
      <c r="W12" s="18">
        <v>0</v>
      </c>
      <c r="X12" s="18">
        <v>1</v>
      </c>
      <c r="Y12" s="18"/>
      <c r="Z12" s="18">
        <v>5</v>
      </c>
      <c r="AA12" s="18">
        <v>2</v>
      </c>
      <c r="AB12" s="18">
        <v>3</v>
      </c>
      <c r="AC12" s="18"/>
      <c r="AD12" s="26"/>
    </row>
    <row r="13" spans="1:30" s="8" customFormat="1" ht="13.5" customHeight="1" x14ac:dyDescent="0.35">
      <c r="A13" s="17" t="s">
        <v>171</v>
      </c>
      <c r="B13" s="18">
        <v>11</v>
      </c>
      <c r="C13" s="18">
        <v>5</v>
      </c>
      <c r="D13" s="18">
        <v>6</v>
      </c>
      <c r="E13" s="18"/>
      <c r="F13" s="18">
        <v>0</v>
      </c>
      <c r="G13" s="18">
        <v>0</v>
      </c>
      <c r="H13" s="18">
        <v>0</v>
      </c>
      <c r="I13" s="18"/>
      <c r="J13" s="18">
        <v>4</v>
      </c>
      <c r="K13" s="18">
        <v>2</v>
      </c>
      <c r="L13" s="18">
        <v>2</v>
      </c>
      <c r="M13" s="18"/>
      <c r="N13" s="18">
        <v>2</v>
      </c>
      <c r="O13" s="18">
        <v>1</v>
      </c>
      <c r="P13" s="18">
        <v>1</v>
      </c>
      <c r="Q13" s="18"/>
      <c r="R13" s="18">
        <v>2</v>
      </c>
      <c r="S13" s="18">
        <v>0</v>
      </c>
      <c r="T13" s="18">
        <v>2</v>
      </c>
      <c r="U13" s="18"/>
      <c r="V13" s="18">
        <v>3</v>
      </c>
      <c r="W13" s="18">
        <v>2</v>
      </c>
      <c r="X13" s="18">
        <v>1</v>
      </c>
      <c r="Y13" s="18"/>
      <c r="Z13" s="18">
        <v>0</v>
      </c>
      <c r="AA13" s="18">
        <v>0</v>
      </c>
      <c r="AB13" s="18">
        <v>0</v>
      </c>
      <c r="AC13" s="18"/>
      <c r="AD13" s="26"/>
    </row>
    <row r="14" spans="1:30" s="8" customFormat="1" ht="13.5" customHeight="1" x14ac:dyDescent="0.35">
      <c r="A14" s="17" t="s">
        <v>172</v>
      </c>
      <c r="B14" s="18">
        <v>2</v>
      </c>
      <c r="C14" s="18">
        <v>0</v>
      </c>
      <c r="D14" s="18">
        <v>2</v>
      </c>
      <c r="E14" s="18"/>
      <c r="F14" s="18">
        <v>1</v>
      </c>
      <c r="G14" s="18">
        <v>0</v>
      </c>
      <c r="H14" s="18">
        <v>1</v>
      </c>
      <c r="I14" s="18"/>
      <c r="J14" s="18">
        <v>1</v>
      </c>
      <c r="K14" s="18">
        <v>0</v>
      </c>
      <c r="L14" s="18">
        <v>1</v>
      </c>
      <c r="M14" s="18"/>
      <c r="N14" s="18">
        <v>0</v>
      </c>
      <c r="O14" s="18">
        <v>0</v>
      </c>
      <c r="P14" s="18">
        <v>0</v>
      </c>
      <c r="Q14" s="18"/>
      <c r="R14" s="18">
        <v>0</v>
      </c>
      <c r="S14" s="18">
        <v>0</v>
      </c>
      <c r="T14" s="18">
        <v>0</v>
      </c>
      <c r="U14" s="18"/>
      <c r="V14" s="18">
        <v>0</v>
      </c>
      <c r="W14" s="18">
        <v>0</v>
      </c>
      <c r="X14" s="18">
        <v>0</v>
      </c>
      <c r="Y14" s="18"/>
      <c r="Z14" s="18">
        <v>0</v>
      </c>
      <c r="AA14" s="18">
        <v>0</v>
      </c>
      <c r="AB14" s="18">
        <v>0</v>
      </c>
      <c r="AC14" s="18"/>
      <c r="AD14" s="26"/>
    </row>
    <row r="15" spans="1:30" s="8" customFormat="1" ht="13.5" customHeight="1" x14ac:dyDescent="0.35">
      <c r="A15" s="17" t="s">
        <v>173</v>
      </c>
      <c r="B15" s="18">
        <v>0</v>
      </c>
      <c r="C15" s="18">
        <v>0</v>
      </c>
      <c r="D15" s="18">
        <v>0</v>
      </c>
      <c r="E15" s="18"/>
      <c r="F15" s="18">
        <v>0</v>
      </c>
      <c r="G15" s="18">
        <v>0</v>
      </c>
      <c r="H15" s="18">
        <v>0</v>
      </c>
      <c r="I15" s="18"/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/>
      <c r="R15" s="18">
        <v>0</v>
      </c>
      <c r="S15" s="18">
        <v>0</v>
      </c>
      <c r="T15" s="18">
        <v>0</v>
      </c>
      <c r="U15" s="18"/>
      <c r="V15" s="18">
        <v>0</v>
      </c>
      <c r="W15" s="18">
        <v>0</v>
      </c>
      <c r="X15" s="18">
        <v>0</v>
      </c>
      <c r="Y15" s="18"/>
      <c r="Z15" s="18">
        <v>0</v>
      </c>
      <c r="AA15" s="18">
        <v>0</v>
      </c>
      <c r="AB15" s="18">
        <v>0</v>
      </c>
      <c r="AC15" s="18"/>
      <c r="AD15" s="26"/>
    </row>
    <row r="16" spans="1:30" s="8" customFormat="1" ht="13.5" customHeight="1" x14ac:dyDescent="0.35">
      <c r="A16" s="17" t="s">
        <v>175</v>
      </c>
      <c r="B16" s="18">
        <v>4</v>
      </c>
      <c r="C16" s="18">
        <v>1</v>
      </c>
      <c r="D16" s="18">
        <v>3</v>
      </c>
      <c r="E16" s="18"/>
      <c r="F16" s="18">
        <v>1</v>
      </c>
      <c r="G16" s="18">
        <v>0</v>
      </c>
      <c r="H16" s="18">
        <v>1</v>
      </c>
      <c r="I16" s="18"/>
      <c r="J16" s="18">
        <v>1</v>
      </c>
      <c r="K16" s="18">
        <v>0</v>
      </c>
      <c r="L16" s="18">
        <v>1</v>
      </c>
      <c r="M16" s="18"/>
      <c r="N16" s="18">
        <v>1</v>
      </c>
      <c r="O16" s="18">
        <v>0</v>
      </c>
      <c r="P16" s="18">
        <v>1</v>
      </c>
      <c r="Q16" s="18"/>
      <c r="R16" s="18">
        <v>1</v>
      </c>
      <c r="S16" s="18">
        <v>1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8"/>
      <c r="AD16" s="26"/>
    </row>
    <row r="17" spans="1:30" s="8" customFormat="1" ht="13.5" customHeight="1" x14ac:dyDescent="0.35">
      <c r="A17" s="17" t="s">
        <v>176</v>
      </c>
      <c r="B17" s="18">
        <v>0</v>
      </c>
      <c r="C17" s="18">
        <v>0</v>
      </c>
      <c r="D17" s="18">
        <v>0</v>
      </c>
      <c r="E17" s="18"/>
      <c r="F17" s="18">
        <v>0</v>
      </c>
      <c r="G17" s="18">
        <v>0</v>
      </c>
      <c r="H17" s="18">
        <v>0</v>
      </c>
      <c r="I17" s="18"/>
      <c r="J17" s="18">
        <v>0</v>
      </c>
      <c r="K17" s="18">
        <v>0</v>
      </c>
      <c r="L17" s="18">
        <v>0</v>
      </c>
      <c r="M17" s="18"/>
      <c r="N17" s="18">
        <v>0</v>
      </c>
      <c r="O17" s="18">
        <v>0</v>
      </c>
      <c r="P17" s="18">
        <v>0</v>
      </c>
      <c r="Q17" s="18"/>
      <c r="R17" s="18">
        <v>0</v>
      </c>
      <c r="S17" s="18">
        <v>0</v>
      </c>
      <c r="T17" s="18">
        <v>0</v>
      </c>
      <c r="U17" s="18"/>
      <c r="V17" s="18">
        <v>0</v>
      </c>
      <c r="W17" s="18">
        <v>0</v>
      </c>
      <c r="X17" s="18">
        <v>0</v>
      </c>
      <c r="Y17" s="18"/>
      <c r="Z17" s="18">
        <v>0</v>
      </c>
      <c r="AA17" s="18">
        <v>0</v>
      </c>
      <c r="AB17" s="18">
        <v>0</v>
      </c>
      <c r="AC17" s="18"/>
      <c r="AD17" s="26"/>
    </row>
    <row r="18" spans="1:30" s="8" customFormat="1" ht="13.5" customHeight="1" x14ac:dyDescent="0.35">
      <c r="A18" s="17" t="s">
        <v>177</v>
      </c>
      <c r="B18" s="18">
        <v>2</v>
      </c>
      <c r="C18" s="18">
        <v>2</v>
      </c>
      <c r="D18" s="18">
        <v>0</v>
      </c>
      <c r="E18" s="18"/>
      <c r="F18" s="18">
        <v>0</v>
      </c>
      <c r="G18" s="18">
        <v>0</v>
      </c>
      <c r="H18" s="18">
        <v>0</v>
      </c>
      <c r="I18" s="18"/>
      <c r="J18" s="18">
        <v>1</v>
      </c>
      <c r="K18" s="18">
        <v>1</v>
      </c>
      <c r="L18" s="18">
        <v>0</v>
      </c>
      <c r="M18" s="18"/>
      <c r="N18" s="18">
        <v>1</v>
      </c>
      <c r="O18" s="18">
        <v>1</v>
      </c>
      <c r="P18" s="18">
        <v>0</v>
      </c>
      <c r="Q18" s="18"/>
      <c r="R18" s="18">
        <v>0</v>
      </c>
      <c r="S18" s="18">
        <v>0</v>
      </c>
      <c r="T18" s="18">
        <v>0</v>
      </c>
      <c r="U18" s="18"/>
      <c r="V18" s="18">
        <v>0</v>
      </c>
      <c r="W18" s="18">
        <v>0</v>
      </c>
      <c r="X18" s="18">
        <v>0</v>
      </c>
      <c r="Y18" s="18"/>
      <c r="Z18" s="18">
        <v>0</v>
      </c>
      <c r="AA18" s="18">
        <v>0</v>
      </c>
      <c r="AB18" s="18">
        <v>0</v>
      </c>
      <c r="AC18" s="18"/>
      <c r="AD18" s="26"/>
    </row>
    <row r="19" spans="1:30" s="8" customFormat="1" ht="13.5" customHeight="1" x14ac:dyDescent="0.35">
      <c r="A19" s="17" t="s">
        <v>179</v>
      </c>
      <c r="B19" s="18">
        <v>1</v>
      </c>
      <c r="C19" s="18">
        <v>1</v>
      </c>
      <c r="D19" s="18">
        <v>0</v>
      </c>
      <c r="E19" s="18"/>
      <c r="F19" s="18">
        <v>1</v>
      </c>
      <c r="G19" s="18">
        <v>1</v>
      </c>
      <c r="H19" s="18">
        <v>0</v>
      </c>
      <c r="I19" s="18"/>
      <c r="J19" s="18">
        <v>0</v>
      </c>
      <c r="K19" s="18">
        <v>0</v>
      </c>
      <c r="L19" s="18">
        <v>0</v>
      </c>
      <c r="M19" s="18"/>
      <c r="N19" s="18">
        <v>0</v>
      </c>
      <c r="O19" s="18">
        <v>0</v>
      </c>
      <c r="P19" s="18">
        <v>0</v>
      </c>
      <c r="Q19" s="18"/>
      <c r="R19" s="18">
        <v>0</v>
      </c>
      <c r="S19" s="18">
        <v>0</v>
      </c>
      <c r="T19" s="18">
        <v>0</v>
      </c>
      <c r="U19" s="18"/>
      <c r="V19" s="18">
        <v>0</v>
      </c>
      <c r="W19" s="18">
        <v>0</v>
      </c>
      <c r="X19" s="18">
        <v>0</v>
      </c>
      <c r="Y19" s="18"/>
      <c r="Z19" s="18">
        <v>0</v>
      </c>
      <c r="AA19" s="18">
        <v>0</v>
      </c>
      <c r="AB19" s="18">
        <v>0</v>
      </c>
      <c r="AC19" s="18"/>
      <c r="AD19" s="26"/>
    </row>
    <row r="20" spans="1:30" s="8" customFormat="1" ht="13.5" customHeight="1" x14ac:dyDescent="0.35">
      <c r="A20" s="17" t="s">
        <v>180</v>
      </c>
      <c r="B20" s="18">
        <v>0</v>
      </c>
      <c r="C20" s="18">
        <v>0</v>
      </c>
      <c r="D20" s="18">
        <v>0</v>
      </c>
      <c r="E20" s="18"/>
      <c r="F20" s="18">
        <v>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/>
      <c r="N20" s="18">
        <v>0</v>
      </c>
      <c r="O20" s="18">
        <v>0</v>
      </c>
      <c r="P20" s="18">
        <v>0</v>
      </c>
      <c r="Q20" s="18"/>
      <c r="R20" s="18">
        <v>0</v>
      </c>
      <c r="S20" s="18">
        <v>0</v>
      </c>
      <c r="T20" s="18">
        <v>0</v>
      </c>
      <c r="U20" s="18"/>
      <c r="V20" s="18">
        <v>0</v>
      </c>
      <c r="W20" s="18">
        <v>0</v>
      </c>
      <c r="X20" s="18">
        <v>0</v>
      </c>
      <c r="Y20" s="18"/>
      <c r="Z20" s="18">
        <v>0</v>
      </c>
      <c r="AA20" s="18">
        <v>0</v>
      </c>
      <c r="AB20" s="18">
        <v>0</v>
      </c>
      <c r="AC20" s="18"/>
      <c r="AD20" s="26"/>
    </row>
    <row r="21" spans="1:30" s="8" customFormat="1" ht="13.5" customHeight="1" x14ac:dyDescent="0.35">
      <c r="A21" s="17" t="s">
        <v>181</v>
      </c>
      <c r="B21" s="18">
        <v>14</v>
      </c>
      <c r="C21" s="18">
        <v>9</v>
      </c>
      <c r="D21" s="18">
        <v>5</v>
      </c>
      <c r="E21" s="18"/>
      <c r="F21" s="18">
        <v>7</v>
      </c>
      <c r="G21" s="18">
        <v>4</v>
      </c>
      <c r="H21" s="18">
        <v>3</v>
      </c>
      <c r="I21" s="18"/>
      <c r="J21" s="18">
        <v>1</v>
      </c>
      <c r="K21" s="18">
        <v>0</v>
      </c>
      <c r="L21" s="18">
        <v>1</v>
      </c>
      <c r="M21" s="18"/>
      <c r="N21" s="18">
        <v>5</v>
      </c>
      <c r="O21" s="18">
        <v>4</v>
      </c>
      <c r="P21" s="18">
        <v>1</v>
      </c>
      <c r="Q21" s="18"/>
      <c r="R21" s="18">
        <v>1</v>
      </c>
      <c r="S21" s="18">
        <v>1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8"/>
      <c r="AD21" s="26"/>
    </row>
    <row r="22" spans="1:30" s="8" customFormat="1" ht="13.5" customHeight="1" x14ac:dyDescent="0.35">
      <c r="A22" s="17" t="s">
        <v>182</v>
      </c>
      <c r="B22" s="18">
        <v>0</v>
      </c>
      <c r="C22" s="18">
        <v>0</v>
      </c>
      <c r="D22" s="18">
        <v>0</v>
      </c>
      <c r="E22" s="18"/>
      <c r="F22" s="18">
        <v>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8"/>
      <c r="R22" s="18">
        <v>0</v>
      </c>
      <c r="S22" s="18">
        <v>0</v>
      </c>
      <c r="T22" s="18">
        <v>0</v>
      </c>
      <c r="U22" s="18"/>
      <c r="V22" s="18">
        <v>0</v>
      </c>
      <c r="W22" s="18">
        <v>0</v>
      </c>
      <c r="X22" s="18">
        <v>0</v>
      </c>
      <c r="Y22" s="18"/>
      <c r="Z22" s="18">
        <v>0</v>
      </c>
      <c r="AA22" s="18">
        <v>0</v>
      </c>
      <c r="AB22" s="18">
        <v>0</v>
      </c>
      <c r="AC22" s="18"/>
      <c r="AD22" s="26"/>
    </row>
    <row r="23" spans="1:30" s="8" customFormat="1" ht="13.5" customHeight="1" x14ac:dyDescent="0.35">
      <c r="A23" s="17" t="s">
        <v>183</v>
      </c>
      <c r="B23" s="18">
        <v>0</v>
      </c>
      <c r="C23" s="18">
        <v>0</v>
      </c>
      <c r="D23" s="18">
        <v>0</v>
      </c>
      <c r="E23" s="18"/>
      <c r="F23" s="18">
        <v>0</v>
      </c>
      <c r="G23" s="18">
        <v>0</v>
      </c>
      <c r="H23" s="18">
        <v>0</v>
      </c>
      <c r="I23" s="18"/>
      <c r="J23" s="18">
        <v>0</v>
      </c>
      <c r="K23" s="18">
        <v>0</v>
      </c>
      <c r="L23" s="18">
        <v>0</v>
      </c>
      <c r="M23" s="18"/>
      <c r="N23" s="18">
        <v>0</v>
      </c>
      <c r="O23" s="18">
        <v>0</v>
      </c>
      <c r="P23" s="18">
        <v>0</v>
      </c>
      <c r="Q23" s="18"/>
      <c r="R23" s="18">
        <v>0</v>
      </c>
      <c r="S23" s="18">
        <v>0</v>
      </c>
      <c r="T23" s="18">
        <v>0</v>
      </c>
      <c r="U23" s="18"/>
      <c r="V23" s="18">
        <v>0</v>
      </c>
      <c r="W23" s="18">
        <v>0</v>
      </c>
      <c r="X23" s="18">
        <v>0</v>
      </c>
      <c r="Y23" s="18"/>
      <c r="Z23" s="18">
        <v>0</v>
      </c>
      <c r="AA23" s="18">
        <v>0</v>
      </c>
      <c r="AB23" s="18">
        <v>0</v>
      </c>
      <c r="AC23" s="18"/>
      <c r="AD23" s="26"/>
    </row>
    <row r="24" spans="1:30" s="8" customFormat="1" ht="13.5" customHeight="1" x14ac:dyDescent="0.35">
      <c r="A24" s="17" t="s">
        <v>184</v>
      </c>
      <c r="B24" s="18">
        <v>0</v>
      </c>
      <c r="C24" s="18">
        <v>0</v>
      </c>
      <c r="D24" s="18">
        <v>0</v>
      </c>
      <c r="E24" s="18"/>
      <c r="F24" s="18">
        <v>0</v>
      </c>
      <c r="G24" s="18">
        <v>0</v>
      </c>
      <c r="H24" s="18">
        <v>0</v>
      </c>
      <c r="I24" s="18"/>
      <c r="J24" s="18">
        <v>0</v>
      </c>
      <c r="K24" s="18">
        <v>0</v>
      </c>
      <c r="L24" s="18">
        <v>0</v>
      </c>
      <c r="M24" s="18"/>
      <c r="N24" s="18">
        <v>0</v>
      </c>
      <c r="O24" s="18">
        <v>0</v>
      </c>
      <c r="P24" s="18">
        <v>0</v>
      </c>
      <c r="Q24" s="18"/>
      <c r="R24" s="18">
        <v>0</v>
      </c>
      <c r="S24" s="18">
        <v>0</v>
      </c>
      <c r="T24" s="18">
        <v>0</v>
      </c>
      <c r="U24" s="18"/>
      <c r="V24" s="18">
        <v>0</v>
      </c>
      <c r="W24" s="18">
        <v>0</v>
      </c>
      <c r="X24" s="18">
        <v>0</v>
      </c>
      <c r="Y24" s="18"/>
      <c r="Z24" s="18">
        <v>0</v>
      </c>
      <c r="AA24" s="18">
        <v>0</v>
      </c>
      <c r="AB24" s="18">
        <v>0</v>
      </c>
      <c r="AC24" s="18"/>
      <c r="AD24" s="26"/>
    </row>
    <row r="25" spans="1:30" s="8" customFormat="1" ht="13.5" customHeight="1" x14ac:dyDescent="0.35">
      <c r="A25" s="17" t="s">
        <v>185</v>
      </c>
      <c r="B25" s="18">
        <v>0</v>
      </c>
      <c r="C25" s="18">
        <v>0</v>
      </c>
      <c r="D25" s="18">
        <v>0</v>
      </c>
      <c r="E25" s="18"/>
      <c r="F25" s="18">
        <v>0</v>
      </c>
      <c r="G25" s="18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/>
      <c r="N25" s="18">
        <v>0</v>
      </c>
      <c r="O25" s="18">
        <v>0</v>
      </c>
      <c r="P25" s="18">
        <v>0</v>
      </c>
      <c r="Q25" s="18"/>
      <c r="R25" s="18">
        <v>0</v>
      </c>
      <c r="S25" s="18">
        <v>0</v>
      </c>
      <c r="T25" s="18">
        <v>0</v>
      </c>
      <c r="U25" s="18"/>
      <c r="V25" s="18">
        <v>0</v>
      </c>
      <c r="W25" s="18">
        <v>0</v>
      </c>
      <c r="X25" s="18">
        <v>0</v>
      </c>
      <c r="Y25" s="18"/>
      <c r="Z25" s="18">
        <v>0</v>
      </c>
      <c r="AA25" s="18">
        <v>0</v>
      </c>
      <c r="AB25" s="18">
        <v>0</v>
      </c>
      <c r="AC25" s="18"/>
      <c r="AD25" s="26"/>
    </row>
    <row r="26" spans="1:30" s="8" customFormat="1" ht="13.5" customHeight="1" x14ac:dyDescent="0.35">
      <c r="A26" s="17" t="s">
        <v>186</v>
      </c>
      <c r="B26" s="18">
        <v>0</v>
      </c>
      <c r="C26" s="18">
        <v>0</v>
      </c>
      <c r="D26" s="18">
        <v>0</v>
      </c>
      <c r="E26" s="18"/>
      <c r="F26" s="18">
        <v>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/>
      <c r="N26" s="18">
        <v>0</v>
      </c>
      <c r="O26" s="18">
        <v>0</v>
      </c>
      <c r="P26" s="18">
        <v>0</v>
      </c>
      <c r="Q26" s="18"/>
      <c r="R26" s="18">
        <v>0</v>
      </c>
      <c r="S26" s="18">
        <v>0</v>
      </c>
      <c r="T26" s="18">
        <v>0</v>
      </c>
      <c r="U26" s="18"/>
      <c r="V26" s="18">
        <v>0</v>
      </c>
      <c r="W26" s="18">
        <v>0</v>
      </c>
      <c r="X26" s="18">
        <v>0</v>
      </c>
      <c r="Y26" s="18"/>
      <c r="Z26" s="18">
        <v>0</v>
      </c>
      <c r="AA26" s="18">
        <v>0</v>
      </c>
      <c r="AB26" s="18">
        <v>0</v>
      </c>
      <c r="AC26" s="18"/>
      <c r="AD26" s="26"/>
    </row>
    <row r="27" spans="1:30" s="8" customFormat="1" ht="13.5" customHeight="1" x14ac:dyDescent="0.35">
      <c r="A27" s="17" t="s">
        <v>187</v>
      </c>
      <c r="B27" s="18">
        <v>0</v>
      </c>
      <c r="C27" s="18">
        <v>0</v>
      </c>
      <c r="D27" s="18">
        <v>0</v>
      </c>
      <c r="E27" s="18"/>
      <c r="F27" s="18">
        <v>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/>
      <c r="N27" s="18">
        <v>0</v>
      </c>
      <c r="O27" s="18">
        <v>0</v>
      </c>
      <c r="P27" s="18">
        <v>0</v>
      </c>
      <c r="Q27" s="18"/>
      <c r="R27" s="18">
        <v>0</v>
      </c>
      <c r="S27" s="18">
        <v>0</v>
      </c>
      <c r="T27" s="18">
        <v>0</v>
      </c>
      <c r="U27" s="18"/>
      <c r="V27" s="18">
        <v>0</v>
      </c>
      <c r="W27" s="18">
        <v>0</v>
      </c>
      <c r="X27" s="18">
        <v>0</v>
      </c>
      <c r="Y27" s="18"/>
      <c r="Z27" s="18">
        <v>0</v>
      </c>
      <c r="AA27" s="18">
        <v>0</v>
      </c>
      <c r="AB27" s="18">
        <v>0</v>
      </c>
      <c r="AC27" s="18"/>
      <c r="AD27" s="26"/>
    </row>
    <row r="28" spans="1:30" s="8" customFormat="1" ht="13.5" customHeight="1" x14ac:dyDescent="0.35">
      <c r="A28" s="17" t="s">
        <v>188</v>
      </c>
      <c r="B28" s="18">
        <v>0</v>
      </c>
      <c r="C28" s="18">
        <v>0</v>
      </c>
      <c r="D28" s="18">
        <v>0</v>
      </c>
      <c r="E28" s="18"/>
      <c r="F28" s="18">
        <v>0</v>
      </c>
      <c r="G28" s="18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/>
      <c r="N28" s="18">
        <v>0</v>
      </c>
      <c r="O28" s="18">
        <v>0</v>
      </c>
      <c r="P28" s="18">
        <v>0</v>
      </c>
      <c r="Q28" s="18"/>
      <c r="R28" s="18">
        <v>0</v>
      </c>
      <c r="S28" s="18">
        <v>0</v>
      </c>
      <c r="T28" s="18">
        <v>0</v>
      </c>
      <c r="U28" s="18"/>
      <c r="V28" s="18">
        <v>0</v>
      </c>
      <c r="W28" s="18">
        <v>0</v>
      </c>
      <c r="X28" s="18">
        <v>0</v>
      </c>
      <c r="Y28" s="18"/>
      <c r="Z28" s="18">
        <v>0</v>
      </c>
      <c r="AA28" s="18">
        <v>0</v>
      </c>
      <c r="AB28" s="18">
        <v>0</v>
      </c>
      <c r="AC28" s="18"/>
      <c r="AD28" s="26"/>
    </row>
    <row r="29" spans="1:30" s="8" customFormat="1" ht="13.5" customHeight="1" x14ac:dyDescent="0.35">
      <c r="A29" s="17" t="s">
        <v>189</v>
      </c>
      <c r="B29" s="18">
        <v>0</v>
      </c>
      <c r="C29" s="18">
        <v>0</v>
      </c>
      <c r="D29" s="18">
        <v>0</v>
      </c>
      <c r="E29" s="18"/>
      <c r="F29" s="18">
        <v>0</v>
      </c>
      <c r="G29" s="18">
        <v>0</v>
      </c>
      <c r="H29" s="18">
        <v>0</v>
      </c>
      <c r="I29" s="18"/>
      <c r="J29" s="18">
        <v>0</v>
      </c>
      <c r="K29" s="18">
        <v>0</v>
      </c>
      <c r="L29" s="18">
        <v>0</v>
      </c>
      <c r="M29" s="18"/>
      <c r="N29" s="18">
        <v>0</v>
      </c>
      <c r="O29" s="18">
        <v>0</v>
      </c>
      <c r="P29" s="18">
        <v>0</v>
      </c>
      <c r="Q29" s="18"/>
      <c r="R29" s="18">
        <v>0</v>
      </c>
      <c r="S29" s="18">
        <v>0</v>
      </c>
      <c r="T29" s="18">
        <v>0</v>
      </c>
      <c r="U29" s="18"/>
      <c r="V29" s="18">
        <v>0</v>
      </c>
      <c r="W29" s="18">
        <v>0</v>
      </c>
      <c r="X29" s="18">
        <v>0</v>
      </c>
      <c r="Y29" s="18"/>
      <c r="Z29" s="18">
        <v>0</v>
      </c>
      <c r="AA29" s="18">
        <v>0</v>
      </c>
      <c r="AB29" s="18">
        <v>0</v>
      </c>
      <c r="AC29" s="18"/>
      <c r="AD29" s="26"/>
    </row>
    <row r="30" spans="1:30" s="8" customFormat="1" ht="13.5" customHeight="1" x14ac:dyDescent="0.35">
      <c r="A30" s="17" t="s">
        <v>190</v>
      </c>
      <c r="B30" s="18">
        <v>0</v>
      </c>
      <c r="C30" s="18">
        <v>0</v>
      </c>
      <c r="D30" s="18">
        <v>0</v>
      </c>
      <c r="E30" s="18"/>
      <c r="F30" s="18">
        <v>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/>
      <c r="N30" s="18">
        <v>0</v>
      </c>
      <c r="O30" s="18">
        <v>0</v>
      </c>
      <c r="P30" s="18">
        <v>0</v>
      </c>
      <c r="Q30" s="18"/>
      <c r="R30" s="18">
        <v>0</v>
      </c>
      <c r="S30" s="18">
        <v>0</v>
      </c>
      <c r="T30" s="18">
        <v>0</v>
      </c>
      <c r="U30" s="18"/>
      <c r="V30" s="18">
        <v>0</v>
      </c>
      <c r="W30" s="18">
        <v>0</v>
      </c>
      <c r="X30" s="18">
        <v>0</v>
      </c>
      <c r="Y30" s="18"/>
      <c r="Z30" s="18">
        <v>0</v>
      </c>
      <c r="AA30" s="18">
        <v>0</v>
      </c>
      <c r="AB30" s="18">
        <v>0</v>
      </c>
      <c r="AC30" s="18"/>
      <c r="AD30" s="26"/>
    </row>
    <row r="31" spans="1:30" s="8" customFormat="1" ht="13.5" customHeight="1" x14ac:dyDescent="0.35">
      <c r="A31" s="17" t="s">
        <v>191</v>
      </c>
      <c r="B31" s="18">
        <v>0</v>
      </c>
      <c r="C31" s="18">
        <v>0</v>
      </c>
      <c r="D31" s="18">
        <v>0</v>
      </c>
      <c r="E31" s="18"/>
      <c r="F31" s="18">
        <v>0</v>
      </c>
      <c r="G31" s="18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/>
      <c r="N31" s="18">
        <v>0</v>
      </c>
      <c r="O31" s="18">
        <v>0</v>
      </c>
      <c r="P31" s="18">
        <v>0</v>
      </c>
      <c r="Q31" s="18"/>
      <c r="R31" s="18">
        <v>0</v>
      </c>
      <c r="S31" s="18">
        <v>0</v>
      </c>
      <c r="T31" s="18">
        <v>0</v>
      </c>
      <c r="U31" s="18"/>
      <c r="V31" s="18">
        <v>0</v>
      </c>
      <c r="W31" s="18">
        <v>0</v>
      </c>
      <c r="X31" s="18">
        <v>0</v>
      </c>
      <c r="Y31" s="18"/>
      <c r="Z31" s="18">
        <v>0</v>
      </c>
      <c r="AA31" s="18">
        <v>0</v>
      </c>
      <c r="AB31" s="18">
        <v>0</v>
      </c>
      <c r="AC31" s="18"/>
      <c r="AD31" s="26"/>
    </row>
    <row r="32" spans="1:30" s="8" customFormat="1" ht="13.5" customHeight="1" x14ac:dyDescent="0.35">
      <c r="A32" s="17" t="s">
        <v>192</v>
      </c>
      <c r="B32" s="18">
        <v>2</v>
      </c>
      <c r="C32" s="18">
        <v>0</v>
      </c>
      <c r="D32" s="18">
        <v>2</v>
      </c>
      <c r="E32" s="18"/>
      <c r="F32" s="18">
        <v>0</v>
      </c>
      <c r="G32" s="18">
        <v>0</v>
      </c>
      <c r="H32" s="18">
        <v>0</v>
      </c>
      <c r="I32" s="18"/>
      <c r="J32" s="18">
        <v>2</v>
      </c>
      <c r="K32" s="18">
        <v>0</v>
      </c>
      <c r="L32" s="18">
        <v>2</v>
      </c>
      <c r="M32" s="18"/>
      <c r="N32" s="18">
        <v>0</v>
      </c>
      <c r="O32" s="18">
        <v>0</v>
      </c>
      <c r="P32" s="18">
        <v>0</v>
      </c>
      <c r="Q32" s="18"/>
      <c r="R32" s="18">
        <v>0</v>
      </c>
      <c r="S32" s="18">
        <v>0</v>
      </c>
      <c r="T32" s="18">
        <v>0</v>
      </c>
      <c r="U32" s="18"/>
      <c r="V32" s="18">
        <v>0</v>
      </c>
      <c r="W32" s="18">
        <v>0</v>
      </c>
      <c r="X32" s="18">
        <v>0</v>
      </c>
      <c r="Y32" s="18"/>
      <c r="Z32" s="18">
        <v>0</v>
      </c>
      <c r="AA32" s="18">
        <v>0</v>
      </c>
      <c r="AB32" s="18">
        <v>0</v>
      </c>
      <c r="AC32" s="18"/>
      <c r="AD32" s="26"/>
    </row>
    <row r="33" spans="1:30" s="8" customFormat="1" ht="13.5" customHeight="1" thickBot="1" x14ac:dyDescent="0.4">
      <c r="A33" s="17" t="s">
        <v>193</v>
      </c>
      <c r="B33" s="18">
        <v>0</v>
      </c>
      <c r="C33" s="18">
        <v>0</v>
      </c>
      <c r="D33" s="18">
        <v>0</v>
      </c>
      <c r="E33" s="18"/>
      <c r="F33" s="18">
        <v>0</v>
      </c>
      <c r="G33" s="18">
        <v>0</v>
      </c>
      <c r="H33" s="18">
        <v>0</v>
      </c>
      <c r="I33" s="18"/>
      <c r="J33" s="18">
        <v>0</v>
      </c>
      <c r="K33" s="18">
        <v>0</v>
      </c>
      <c r="L33" s="18">
        <v>0</v>
      </c>
      <c r="M33" s="18"/>
      <c r="N33" s="18">
        <v>0</v>
      </c>
      <c r="O33" s="18">
        <v>0</v>
      </c>
      <c r="P33" s="18">
        <v>0</v>
      </c>
      <c r="Q33" s="18"/>
      <c r="R33" s="18">
        <v>0</v>
      </c>
      <c r="S33" s="18">
        <v>0</v>
      </c>
      <c r="T33" s="18">
        <v>0</v>
      </c>
      <c r="U33" s="18"/>
      <c r="V33" s="18">
        <v>0</v>
      </c>
      <c r="W33" s="18">
        <v>0</v>
      </c>
      <c r="X33" s="18">
        <v>0</v>
      </c>
      <c r="Y33" s="18"/>
      <c r="Z33" s="18">
        <v>0</v>
      </c>
      <c r="AA33" s="18">
        <v>0</v>
      </c>
      <c r="AB33" s="18">
        <v>0</v>
      </c>
      <c r="AC33" s="18"/>
      <c r="AD33" s="26"/>
    </row>
    <row r="34" spans="1:30" s="8" customFormat="1" ht="14.25" customHeight="1" x14ac:dyDescent="0.3">
      <c r="A34" s="110" t="s">
        <v>398</v>
      </c>
      <c r="B34" s="91"/>
      <c r="C34" s="91"/>
      <c r="D34" s="91"/>
      <c r="E34" s="91"/>
      <c r="F34" s="91"/>
      <c r="G34" s="91"/>
      <c r="H34" s="91"/>
      <c r="I34" s="91"/>
      <c r="J34" s="150"/>
      <c r="K34" s="150"/>
      <c r="L34" s="150"/>
      <c r="M34" s="91"/>
      <c r="N34" s="150"/>
      <c r="O34" s="15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D34" s="26"/>
    </row>
    <row r="35" spans="1:30" s="8" customFormat="1" ht="14.25" customHeight="1" x14ac:dyDescent="0.3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26"/>
    </row>
    <row r="36" spans="1:30" s="8" customFormat="1" ht="14.25" customHeight="1" x14ac:dyDescent="0.35">
      <c r="A36" s="123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26"/>
    </row>
    <row r="37" spans="1:30" s="8" customFormat="1" ht="15.75" customHeight="1" x14ac:dyDescent="0.35">
      <c r="A37" s="345" t="s">
        <v>259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1"/>
      <c r="AD37" s="26"/>
    </row>
    <row r="38" spans="1:30" s="8" customFormat="1" ht="15.75" customHeight="1" x14ac:dyDescent="0.35">
      <c r="A38" s="345" t="s">
        <v>165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1"/>
      <c r="AD38" s="272" t="s">
        <v>375</v>
      </c>
    </row>
    <row r="39" spans="1:30" ht="15.75" customHeight="1" x14ac:dyDescent="0.35">
      <c r="A39" s="345" t="s">
        <v>252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1"/>
    </row>
    <row r="40" spans="1:30" ht="15.75" customHeight="1" x14ac:dyDescent="0.35">
      <c r="A40" s="345" t="s">
        <v>258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1"/>
    </row>
    <row r="41" spans="1:30" ht="15.75" customHeight="1" x14ac:dyDescent="0.35">
      <c r="A41" s="345" t="s">
        <v>377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1"/>
    </row>
    <row r="42" spans="1:30" ht="15.75" customHeight="1" x14ac:dyDescent="0.35">
      <c r="A42" s="340" t="s">
        <v>253</v>
      </c>
      <c r="B42" s="342" t="s">
        <v>130</v>
      </c>
      <c r="C42" s="342"/>
      <c r="D42" s="342"/>
      <c r="E42" s="344"/>
      <c r="F42" s="342" t="s">
        <v>244</v>
      </c>
      <c r="G42" s="342"/>
      <c r="H42" s="342"/>
      <c r="I42" s="344"/>
      <c r="J42" s="342" t="s">
        <v>245</v>
      </c>
      <c r="K42" s="342"/>
      <c r="L42" s="342"/>
      <c r="M42" s="344"/>
      <c r="N42" s="342" t="s">
        <v>246</v>
      </c>
      <c r="O42" s="342"/>
      <c r="P42" s="342"/>
      <c r="Q42" s="344"/>
      <c r="R42" s="342" t="s">
        <v>247</v>
      </c>
      <c r="S42" s="342"/>
      <c r="T42" s="342"/>
      <c r="U42" s="344"/>
      <c r="V42" s="342" t="s">
        <v>248</v>
      </c>
      <c r="W42" s="342"/>
      <c r="X42" s="342"/>
      <c r="Y42" s="344"/>
      <c r="Z42" s="342" t="s">
        <v>249</v>
      </c>
      <c r="AA42" s="342"/>
      <c r="AB42" s="342"/>
      <c r="AC42" s="6"/>
    </row>
    <row r="43" spans="1:30" ht="15.75" customHeight="1" x14ac:dyDescent="0.35">
      <c r="A43" s="341"/>
      <c r="B43" s="9" t="s">
        <v>130</v>
      </c>
      <c r="C43" s="9" t="s">
        <v>233</v>
      </c>
      <c r="D43" s="9" t="s">
        <v>234</v>
      </c>
      <c r="E43" s="344"/>
      <c r="F43" s="9" t="s">
        <v>130</v>
      </c>
      <c r="G43" s="9" t="s">
        <v>233</v>
      </c>
      <c r="H43" s="9" t="s">
        <v>234</v>
      </c>
      <c r="I43" s="344"/>
      <c r="J43" s="9" t="s">
        <v>130</v>
      </c>
      <c r="K43" s="9" t="s">
        <v>233</v>
      </c>
      <c r="L43" s="9" t="s">
        <v>234</v>
      </c>
      <c r="M43" s="344"/>
      <c r="N43" s="9" t="s">
        <v>130</v>
      </c>
      <c r="O43" s="9" t="s">
        <v>233</v>
      </c>
      <c r="P43" s="9" t="s">
        <v>234</v>
      </c>
      <c r="Q43" s="344"/>
      <c r="R43" s="9" t="s">
        <v>130</v>
      </c>
      <c r="S43" s="9" t="s">
        <v>233</v>
      </c>
      <c r="T43" s="9" t="s">
        <v>234</v>
      </c>
      <c r="U43" s="344"/>
      <c r="V43" s="9" t="s">
        <v>130</v>
      </c>
      <c r="W43" s="9" t="s">
        <v>233</v>
      </c>
      <c r="X43" s="9" t="s">
        <v>234</v>
      </c>
      <c r="Y43" s="344"/>
      <c r="Z43" s="9" t="s">
        <v>130</v>
      </c>
      <c r="AA43" s="9" t="s">
        <v>233</v>
      </c>
      <c r="AB43" s="9" t="s">
        <v>234</v>
      </c>
      <c r="AC43" s="10"/>
    </row>
    <row r="44" spans="1:30" s="8" customFormat="1" x14ac:dyDescent="0.35">
      <c r="A44" s="167"/>
      <c r="B44" s="6"/>
      <c r="C44" s="6"/>
      <c r="D44" s="6"/>
      <c r="E44" s="6"/>
      <c r="F44" s="6"/>
      <c r="G44" s="6"/>
      <c r="H44" s="6"/>
      <c r="I44" s="6"/>
      <c r="J44" s="10"/>
      <c r="K44" s="6"/>
      <c r="L44" s="6"/>
      <c r="M44" s="6"/>
      <c r="N44" s="6"/>
      <c r="O44" s="6"/>
      <c r="P44" s="6"/>
      <c r="Q44" s="6"/>
      <c r="R44" s="6"/>
      <c r="S44" s="10"/>
      <c r="T44" s="6"/>
      <c r="U44" s="6"/>
      <c r="V44" s="6"/>
      <c r="W44" s="6"/>
      <c r="X44" s="6"/>
      <c r="Y44" s="6"/>
      <c r="Z44" s="6"/>
      <c r="AA44" s="6"/>
      <c r="AB44" s="10"/>
      <c r="AC44" s="10"/>
      <c r="AD44" s="26"/>
    </row>
    <row r="45" spans="1:30" s="8" customFormat="1" ht="14.25" customHeight="1" x14ac:dyDescent="0.35">
      <c r="A45" s="161" t="s">
        <v>130</v>
      </c>
      <c r="B45" s="20">
        <v>0.17576898932831136</v>
      </c>
      <c r="C45" s="20">
        <v>0.17647058823529413</v>
      </c>
      <c r="D45" s="20">
        <v>0.17503217503217502</v>
      </c>
      <c r="E45" s="20"/>
      <c r="F45" s="20">
        <v>0.24650780608052586</v>
      </c>
      <c r="G45" s="20">
        <v>0.23879013000795965</v>
      </c>
      <c r="H45" s="20">
        <v>0.25474101330314181</v>
      </c>
      <c r="I45" s="20"/>
      <c r="J45" s="20">
        <v>0.24933998239953065</v>
      </c>
      <c r="K45" s="20">
        <v>0.25655644241733183</v>
      </c>
      <c r="L45" s="20">
        <v>0.2416918429003021</v>
      </c>
      <c r="M45" s="20"/>
      <c r="N45" s="20">
        <v>0.21462517246665647</v>
      </c>
      <c r="O45" s="20">
        <v>0.27198549410698097</v>
      </c>
      <c r="P45" s="20">
        <v>0.15556938394523959</v>
      </c>
      <c r="Q45" s="20"/>
      <c r="R45" s="20">
        <v>0.16298710920136317</v>
      </c>
      <c r="S45" s="20">
        <v>0.14396775122372588</v>
      </c>
      <c r="T45" s="20">
        <v>0.18315018315018314</v>
      </c>
      <c r="U45" s="20"/>
      <c r="V45" s="20">
        <v>6.2578222778473094E-2</v>
      </c>
      <c r="W45" s="20">
        <v>6.1557402277623879E-2</v>
      </c>
      <c r="X45" s="20">
        <v>6.3633471205854275E-2</v>
      </c>
      <c r="Y45" s="20"/>
      <c r="Z45" s="20">
        <v>9.9321304419798057E-2</v>
      </c>
      <c r="AA45" s="20">
        <v>6.4683053040103494E-2</v>
      </c>
      <c r="AB45" s="20">
        <v>0.1356391997287216</v>
      </c>
      <c r="AC45" s="20"/>
      <c r="AD45" s="26"/>
    </row>
    <row r="46" spans="1:30" s="8" customFormat="1" ht="14.25" customHeight="1" x14ac:dyDescent="0.35">
      <c r="A46" s="17" t="s">
        <v>168</v>
      </c>
      <c r="B46" s="21">
        <v>0.17645576002016636</v>
      </c>
      <c r="C46" s="21">
        <v>0.19277108433734938</v>
      </c>
      <c r="D46" s="21">
        <v>0.15856236786469344</v>
      </c>
      <c r="E46" s="21"/>
      <c r="F46" s="21">
        <v>0.29197080291970801</v>
      </c>
      <c r="G46" s="21">
        <v>0.28011204481792717</v>
      </c>
      <c r="H46" s="21">
        <v>0.3048780487804878</v>
      </c>
      <c r="I46" s="21"/>
      <c r="J46" s="21">
        <v>0</v>
      </c>
      <c r="K46" s="21">
        <v>0</v>
      </c>
      <c r="L46" s="21">
        <v>0</v>
      </c>
      <c r="M46" s="21"/>
      <c r="N46" s="21">
        <v>0.16207455429497569</v>
      </c>
      <c r="O46" s="21">
        <v>0.31446540880503149</v>
      </c>
      <c r="P46" s="21">
        <v>0</v>
      </c>
      <c r="Q46" s="21"/>
      <c r="R46" s="21">
        <v>0.43415340086830684</v>
      </c>
      <c r="S46" s="21">
        <v>0.55248618784530379</v>
      </c>
      <c r="T46" s="21">
        <v>0.303951367781155</v>
      </c>
      <c r="U46" s="21"/>
      <c r="V46" s="21">
        <v>0</v>
      </c>
      <c r="W46" s="21">
        <v>0</v>
      </c>
      <c r="X46" s="21">
        <v>0</v>
      </c>
      <c r="Y46" s="21"/>
      <c r="Z46" s="21">
        <v>0.16077170418006431</v>
      </c>
      <c r="AA46" s="21">
        <v>0</v>
      </c>
      <c r="AB46" s="21">
        <v>0.32786885245901637</v>
      </c>
      <c r="AC46" s="21"/>
      <c r="AD46" s="26"/>
    </row>
    <row r="47" spans="1:30" s="135" customFormat="1" ht="14.25" customHeight="1" x14ac:dyDescent="0.35">
      <c r="A47" s="17" t="s">
        <v>169</v>
      </c>
      <c r="B47" s="21">
        <v>0.1888985759953502</v>
      </c>
      <c r="C47" s="21">
        <v>0.19807583474816073</v>
      </c>
      <c r="D47" s="21">
        <v>0.17921146953405018</v>
      </c>
      <c r="E47" s="21"/>
      <c r="F47" s="21">
        <v>0.40160642570281119</v>
      </c>
      <c r="G47" s="21">
        <v>0.3105590062111801</v>
      </c>
      <c r="H47" s="21">
        <v>0.49916805324459235</v>
      </c>
      <c r="I47" s="21"/>
      <c r="J47" s="21">
        <v>0.17346053772766695</v>
      </c>
      <c r="K47" s="21">
        <v>0.34602076124567477</v>
      </c>
      <c r="L47" s="21">
        <v>0</v>
      </c>
      <c r="M47" s="21"/>
      <c r="N47" s="21">
        <v>0.27726432532347506</v>
      </c>
      <c r="O47" s="21">
        <v>0.36363636363636365</v>
      </c>
      <c r="P47" s="21">
        <v>0.18796992481203006</v>
      </c>
      <c r="Q47" s="21"/>
      <c r="R47" s="21">
        <v>0.25929127052722556</v>
      </c>
      <c r="S47" s="21">
        <v>0.16556291390728478</v>
      </c>
      <c r="T47" s="21">
        <v>0.36166365280289331</v>
      </c>
      <c r="U47" s="21"/>
      <c r="V47" s="21">
        <v>0</v>
      </c>
      <c r="W47" s="21">
        <v>0</v>
      </c>
      <c r="X47" s="21">
        <v>0</v>
      </c>
      <c r="Y47" s="21"/>
      <c r="Z47" s="21">
        <v>0</v>
      </c>
      <c r="AA47" s="21">
        <v>0</v>
      </c>
      <c r="AB47" s="21">
        <v>0</v>
      </c>
      <c r="AC47" s="21"/>
      <c r="AD47" s="26"/>
    </row>
    <row r="48" spans="1:30" s="8" customFormat="1" ht="14.25" customHeight="1" x14ac:dyDescent="0.35">
      <c r="A48" s="17" t="s">
        <v>170</v>
      </c>
      <c r="B48" s="21">
        <v>0.29686174724342662</v>
      </c>
      <c r="C48" s="21">
        <v>0.2933780385582565</v>
      </c>
      <c r="D48" s="21">
        <v>0.30042918454935624</v>
      </c>
      <c r="E48" s="21"/>
      <c r="F48" s="21">
        <v>0.12578616352201258</v>
      </c>
      <c r="G48" s="21">
        <v>0.25380710659898476</v>
      </c>
      <c r="H48" s="21">
        <v>0</v>
      </c>
      <c r="I48" s="21"/>
      <c r="J48" s="21">
        <v>0.61199510403916768</v>
      </c>
      <c r="K48" s="21">
        <v>0.96385542168674709</v>
      </c>
      <c r="L48" s="21">
        <v>0.24875621890547264</v>
      </c>
      <c r="M48" s="21"/>
      <c r="N48" s="21">
        <v>0.13477088948787064</v>
      </c>
      <c r="O48" s="21">
        <v>0</v>
      </c>
      <c r="P48" s="21">
        <v>0.28011204481792717</v>
      </c>
      <c r="Q48" s="21"/>
      <c r="R48" s="21">
        <v>0.125</v>
      </c>
      <c r="S48" s="21">
        <v>0</v>
      </c>
      <c r="T48" s="21">
        <v>0.2583979328165375</v>
      </c>
      <c r="U48" s="21"/>
      <c r="V48" s="21">
        <v>0.1277139208173691</v>
      </c>
      <c r="W48" s="21">
        <v>0</v>
      </c>
      <c r="X48" s="21">
        <v>0.25316455696202533</v>
      </c>
      <c r="Y48" s="21"/>
      <c r="Z48" s="21">
        <v>0.64184852374839541</v>
      </c>
      <c r="AA48" s="21">
        <v>0.51150895140664965</v>
      </c>
      <c r="AB48" s="21">
        <v>0.77319587628865982</v>
      </c>
      <c r="AC48" s="21"/>
      <c r="AD48" s="26"/>
    </row>
    <row r="49" spans="1:30" s="8" customFormat="1" ht="14.25" customHeight="1" x14ac:dyDescent="0.35">
      <c r="A49" s="17" t="s">
        <v>171</v>
      </c>
      <c r="B49" s="21">
        <v>0.61281337047353757</v>
      </c>
      <c r="C49" s="21">
        <v>0.53418803418803418</v>
      </c>
      <c r="D49" s="21">
        <v>0.69848661233993015</v>
      </c>
      <c r="E49" s="21"/>
      <c r="F49" s="21">
        <v>0</v>
      </c>
      <c r="G49" s="21">
        <v>0</v>
      </c>
      <c r="H49" s="21">
        <v>0</v>
      </c>
      <c r="I49" s="21"/>
      <c r="J49" s="21">
        <v>1.3245033112582782</v>
      </c>
      <c r="K49" s="21">
        <v>1.25</v>
      </c>
      <c r="L49" s="21">
        <v>1.4084507042253522</v>
      </c>
      <c r="M49" s="21"/>
      <c r="N49" s="21">
        <v>0.63091482649842268</v>
      </c>
      <c r="O49" s="21">
        <v>0.61728395061728392</v>
      </c>
      <c r="P49" s="21">
        <v>0.64516129032258063</v>
      </c>
      <c r="Q49" s="21"/>
      <c r="R49" s="21">
        <v>0.64724919093851141</v>
      </c>
      <c r="S49" s="21">
        <v>0</v>
      </c>
      <c r="T49" s="21">
        <v>1.3333333333333335</v>
      </c>
      <c r="U49" s="21"/>
      <c r="V49" s="21">
        <v>1.0135135135135136</v>
      </c>
      <c r="W49" s="21">
        <v>1.2738853503184715</v>
      </c>
      <c r="X49" s="21">
        <v>0.71942446043165476</v>
      </c>
      <c r="Y49" s="21"/>
      <c r="Z49" s="21">
        <v>0</v>
      </c>
      <c r="AA49" s="21">
        <v>0</v>
      </c>
      <c r="AB49" s="21">
        <v>0</v>
      </c>
      <c r="AC49" s="21"/>
      <c r="AD49" s="26"/>
    </row>
    <row r="50" spans="1:30" s="8" customFormat="1" ht="14.25" customHeight="1" x14ac:dyDescent="0.35">
      <c r="A50" s="17" t="s">
        <v>172</v>
      </c>
      <c r="B50" s="21">
        <v>0.70671378091872794</v>
      </c>
      <c r="C50" s="21">
        <v>0</v>
      </c>
      <c r="D50" s="21">
        <v>1.3793103448275863</v>
      </c>
      <c r="E50" s="21"/>
      <c r="F50" s="21">
        <v>1.5625</v>
      </c>
      <c r="G50" s="21">
        <v>0</v>
      </c>
      <c r="H50" s="21">
        <v>2.8571428571428572</v>
      </c>
      <c r="I50" s="21"/>
      <c r="J50" s="21">
        <v>1.8181818181818181</v>
      </c>
      <c r="K50" s="21">
        <v>0</v>
      </c>
      <c r="L50" s="21">
        <v>2.7777777777777777</v>
      </c>
      <c r="M50" s="21"/>
      <c r="N50" s="21">
        <v>0</v>
      </c>
      <c r="O50" s="21">
        <v>0</v>
      </c>
      <c r="P50" s="21">
        <v>0</v>
      </c>
      <c r="Q50" s="21"/>
      <c r="R50" s="21">
        <v>0</v>
      </c>
      <c r="S50" s="21">
        <v>0</v>
      </c>
      <c r="T50" s="21">
        <v>0</v>
      </c>
      <c r="U50" s="21"/>
      <c r="V50" s="21">
        <v>0</v>
      </c>
      <c r="W50" s="21">
        <v>0</v>
      </c>
      <c r="X50" s="21">
        <v>0</v>
      </c>
      <c r="Y50" s="21"/>
      <c r="Z50" s="21">
        <v>0</v>
      </c>
      <c r="AA50" s="21">
        <v>0</v>
      </c>
      <c r="AB50" s="21">
        <v>0</v>
      </c>
      <c r="AC50" s="21"/>
      <c r="AD50" s="26"/>
    </row>
    <row r="51" spans="1:30" s="8" customFormat="1" ht="14.25" customHeight="1" x14ac:dyDescent="0.35">
      <c r="A51" s="17" t="s">
        <v>173</v>
      </c>
      <c r="B51" s="21">
        <v>0</v>
      </c>
      <c r="C51" s="21">
        <v>0</v>
      </c>
      <c r="D51" s="21">
        <v>0</v>
      </c>
      <c r="E51" s="21"/>
      <c r="F51" s="21">
        <v>0</v>
      </c>
      <c r="G51" s="21">
        <v>0</v>
      </c>
      <c r="H51" s="21">
        <v>0</v>
      </c>
      <c r="I51" s="21"/>
      <c r="J51" s="21">
        <v>0</v>
      </c>
      <c r="K51" s="21">
        <v>0</v>
      </c>
      <c r="L51" s="21">
        <v>0</v>
      </c>
      <c r="M51" s="21"/>
      <c r="N51" s="21">
        <v>0</v>
      </c>
      <c r="O51" s="21">
        <v>0</v>
      </c>
      <c r="P51" s="21">
        <v>0</v>
      </c>
      <c r="Q51" s="21"/>
      <c r="R51" s="21">
        <v>0</v>
      </c>
      <c r="S51" s="21">
        <v>0</v>
      </c>
      <c r="T51" s="21">
        <v>0</v>
      </c>
      <c r="U51" s="21"/>
      <c r="V51" s="21">
        <v>0</v>
      </c>
      <c r="W51" s="21">
        <v>0</v>
      </c>
      <c r="X51" s="21">
        <v>0</v>
      </c>
      <c r="Y51" s="21"/>
      <c r="Z51" s="21">
        <v>0</v>
      </c>
      <c r="AA51" s="21">
        <v>0</v>
      </c>
      <c r="AB51" s="21">
        <v>0</v>
      </c>
      <c r="AC51" s="21"/>
      <c r="AD51" s="26"/>
    </row>
    <row r="52" spans="1:30" s="8" customFormat="1" ht="14.25" customHeight="1" x14ac:dyDescent="0.35">
      <c r="A52" s="17" t="s">
        <v>175</v>
      </c>
      <c r="B52" s="21">
        <v>9.6339113680154145E-2</v>
      </c>
      <c r="C52" s="21">
        <v>4.7505938242280284E-2</v>
      </c>
      <c r="D52" s="21">
        <v>0.14655593551538837</v>
      </c>
      <c r="E52" s="21"/>
      <c r="F52" s="21">
        <v>0.11792452830188679</v>
      </c>
      <c r="G52" s="21">
        <v>0</v>
      </c>
      <c r="H52" s="21">
        <v>0.24691358024691357</v>
      </c>
      <c r="I52" s="21"/>
      <c r="J52" s="21">
        <v>0.1392757660167131</v>
      </c>
      <c r="K52" s="21">
        <v>0</v>
      </c>
      <c r="L52" s="21">
        <v>0.29761904761904762</v>
      </c>
      <c r="M52" s="21"/>
      <c r="N52" s="21">
        <v>0.1466275659824047</v>
      </c>
      <c r="O52" s="21">
        <v>0</v>
      </c>
      <c r="P52" s="21">
        <v>0.27548209366391185</v>
      </c>
      <c r="Q52" s="21"/>
      <c r="R52" s="21">
        <v>0.14556040756914121</v>
      </c>
      <c r="S52" s="21">
        <v>0.27173913043478259</v>
      </c>
      <c r="T52" s="21">
        <v>0</v>
      </c>
      <c r="U52" s="21"/>
      <c r="V52" s="21">
        <v>0</v>
      </c>
      <c r="W52" s="21">
        <v>0</v>
      </c>
      <c r="X52" s="21">
        <v>0</v>
      </c>
      <c r="Y52" s="21"/>
      <c r="Z52" s="21">
        <v>0</v>
      </c>
      <c r="AA52" s="21">
        <v>0</v>
      </c>
      <c r="AB52" s="21">
        <v>0</v>
      </c>
      <c r="AC52" s="21"/>
      <c r="AD52" s="26"/>
    </row>
    <row r="53" spans="1:30" s="8" customFormat="1" ht="14.25" customHeight="1" x14ac:dyDescent="0.35">
      <c r="A53" s="17" t="s">
        <v>176</v>
      </c>
      <c r="B53" s="21">
        <v>0</v>
      </c>
      <c r="C53" s="21">
        <v>0</v>
      </c>
      <c r="D53" s="21">
        <v>0</v>
      </c>
      <c r="E53" s="21"/>
      <c r="F53" s="21">
        <v>0</v>
      </c>
      <c r="G53" s="21">
        <v>0</v>
      </c>
      <c r="H53" s="21">
        <v>0</v>
      </c>
      <c r="I53" s="21"/>
      <c r="J53" s="21">
        <v>0</v>
      </c>
      <c r="K53" s="21">
        <v>0</v>
      </c>
      <c r="L53" s="21">
        <v>0</v>
      </c>
      <c r="M53" s="21"/>
      <c r="N53" s="21">
        <v>0</v>
      </c>
      <c r="O53" s="21">
        <v>0</v>
      </c>
      <c r="P53" s="21">
        <v>0</v>
      </c>
      <c r="Q53" s="21"/>
      <c r="R53" s="21">
        <v>0</v>
      </c>
      <c r="S53" s="21">
        <v>0</v>
      </c>
      <c r="T53" s="21">
        <v>0</v>
      </c>
      <c r="U53" s="21"/>
      <c r="V53" s="21">
        <v>0</v>
      </c>
      <c r="W53" s="21">
        <v>0</v>
      </c>
      <c r="X53" s="21">
        <v>0</v>
      </c>
      <c r="Y53" s="21"/>
      <c r="Z53" s="21">
        <v>0</v>
      </c>
      <c r="AA53" s="21">
        <v>0</v>
      </c>
      <c r="AB53" s="21">
        <v>0</v>
      </c>
      <c r="AC53" s="21"/>
      <c r="AD53" s="26"/>
    </row>
    <row r="54" spans="1:30" s="8" customFormat="1" ht="14.25" customHeight="1" x14ac:dyDescent="0.35">
      <c r="A54" s="17" t="s">
        <v>177</v>
      </c>
      <c r="B54" s="21">
        <v>0.2652519893899204</v>
      </c>
      <c r="C54" s="21">
        <v>0.5181347150259068</v>
      </c>
      <c r="D54" s="21">
        <v>0</v>
      </c>
      <c r="E54" s="21"/>
      <c r="F54" s="21">
        <v>0</v>
      </c>
      <c r="G54" s="21">
        <v>0</v>
      </c>
      <c r="H54" s="21">
        <v>0</v>
      </c>
      <c r="I54" s="21"/>
      <c r="J54" s="21">
        <v>0.66666666666666674</v>
      </c>
      <c r="K54" s="21">
        <v>1.2048192771084338</v>
      </c>
      <c r="L54" s="21">
        <v>0</v>
      </c>
      <c r="M54" s="21"/>
      <c r="N54" s="21">
        <v>0.8771929824561403</v>
      </c>
      <c r="O54" s="21">
        <v>2</v>
      </c>
      <c r="P54" s="21">
        <v>0</v>
      </c>
      <c r="Q54" s="21"/>
      <c r="R54" s="21">
        <v>0</v>
      </c>
      <c r="S54" s="21">
        <v>0</v>
      </c>
      <c r="T54" s="21">
        <v>0</v>
      </c>
      <c r="U54" s="21"/>
      <c r="V54" s="21">
        <v>0</v>
      </c>
      <c r="W54" s="21">
        <v>0</v>
      </c>
      <c r="X54" s="21">
        <v>0</v>
      </c>
      <c r="Y54" s="21"/>
      <c r="Z54" s="21">
        <v>0</v>
      </c>
      <c r="AA54" s="21">
        <v>0</v>
      </c>
      <c r="AB54" s="21">
        <v>0</v>
      </c>
      <c r="AC54" s="21"/>
      <c r="AD54" s="26"/>
    </row>
    <row r="55" spans="1:30" s="8" customFormat="1" ht="14.25" customHeight="1" x14ac:dyDescent="0.35">
      <c r="A55" s="17" t="s">
        <v>179</v>
      </c>
      <c r="B55" s="21">
        <v>3.3613445378151259E-2</v>
      </c>
      <c r="C55" s="21">
        <v>6.4935064935064929E-2</v>
      </c>
      <c r="D55" s="21">
        <v>0</v>
      </c>
      <c r="E55" s="21"/>
      <c r="F55" s="21">
        <v>0.1773049645390071</v>
      </c>
      <c r="G55" s="21">
        <v>0.34843205574912894</v>
      </c>
      <c r="H55" s="21">
        <v>0</v>
      </c>
      <c r="I55" s="21"/>
      <c r="J55" s="21">
        <v>0</v>
      </c>
      <c r="K55" s="21">
        <v>0</v>
      </c>
      <c r="L55" s="21">
        <v>0</v>
      </c>
      <c r="M55" s="21"/>
      <c r="N55" s="21">
        <v>0</v>
      </c>
      <c r="O55" s="21">
        <v>0</v>
      </c>
      <c r="P55" s="21">
        <v>0</v>
      </c>
      <c r="Q55" s="21"/>
      <c r="R55" s="21">
        <v>0</v>
      </c>
      <c r="S55" s="21">
        <v>0</v>
      </c>
      <c r="T55" s="21">
        <v>0</v>
      </c>
      <c r="U55" s="21"/>
      <c r="V55" s="21">
        <v>0</v>
      </c>
      <c r="W55" s="21">
        <v>0</v>
      </c>
      <c r="X55" s="21">
        <v>0</v>
      </c>
      <c r="Y55" s="21"/>
      <c r="Z55" s="21">
        <v>0</v>
      </c>
      <c r="AA55" s="21">
        <v>0</v>
      </c>
      <c r="AB55" s="21">
        <v>0</v>
      </c>
      <c r="AC55" s="21"/>
      <c r="AD55" s="26"/>
    </row>
    <row r="56" spans="1:30" s="8" customFormat="1" ht="14.25" customHeight="1" x14ac:dyDescent="0.35">
      <c r="A56" s="17" t="s">
        <v>180</v>
      </c>
      <c r="B56" s="21">
        <v>0</v>
      </c>
      <c r="C56" s="21">
        <v>0</v>
      </c>
      <c r="D56" s="21">
        <v>0</v>
      </c>
      <c r="E56" s="21"/>
      <c r="F56" s="21">
        <v>0</v>
      </c>
      <c r="G56" s="21">
        <v>0</v>
      </c>
      <c r="H56" s="21">
        <v>0</v>
      </c>
      <c r="I56" s="21"/>
      <c r="J56" s="21">
        <v>0</v>
      </c>
      <c r="K56" s="21">
        <v>0</v>
      </c>
      <c r="L56" s="21">
        <v>0</v>
      </c>
      <c r="M56" s="21"/>
      <c r="N56" s="21">
        <v>0</v>
      </c>
      <c r="O56" s="21">
        <v>0</v>
      </c>
      <c r="P56" s="21">
        <v>0</v>
      </c>
      <c r="Q56" s="21"/>
      <c r="R56" s="21">
        <v>0</v>
      </c>
      <c r="S56" s="21">
        <v>0</v>
      </c>
      <c r="T56" s="21">
        <v>0</v>
      </c>
      <c r="U56" s="21"/>
      <c r="V56" s="21">
        <v>0</v>
      </c>
      <c r="W56" s="21">
        <v>0</v>
      </c>
      <c r="X56" s="21">
        <v>0</v>
      </c>
      <c r="Y56" s="21"/>
      <c r="Z56" s="21">
        <v>0</v>
      </c>
      <c r="AA56" s="21">
        <v>0</v>
      </c>
      <c r="AB56" s="21">
        <v>0</v>
      </c>
      <c r="AC56" s="21"/>
      <c r="AD56" s="26"/>
    </row>
    <row r="57" spans="1:30" s="8" customFormat="1" ht="14.25" customHeight="1" x14ac:dyDescent="0.35">
      <c r="A57" s="17" t="s">
        <v>181</v>
      </c>
      <c r="B57" s="21">
        <v>0.22144890857323632</v>
      </c>
      <c r="C57" s="21">
        <v>0.27820710973724883</v>
      </c>
      <c r="D57" s="21">
        <v>0.16196954972465177</v>
      </c>
      <c r="E57" s="21"/>
      <c r="F57" s="21">
        <v>0.62001771479185119</v>
      </c>
      <c r="G57" s="21">
        <v>0.67114093959731547</v>
      </c>
      <c r="H57" s="21">
        <v>0.56285178236397748</v>
      </c>
      <c r="I57" s="21"/>
      <c r="J57" s="21">
        <v>9.3109869646182494E-2</v>
      </c>
      <c r="K57" s="21">
        <v>0</v>
      </c>
      <c r="L57" s="21">
        <v>0.18621973929236499</v>
      </c>
      <c r="M57" s="21"/>
      <c r="N57" s="21">
        <v>0.46772684752104771</v>
      </c>
      <c r="O57" s="21">
        <v>0.72463768115942029</v>
      </c>
      <c r="P57" s="21">
        <v>0.19342359767891684</v>
      </c>
      <c r="Q57" s="21"/>
      <c r="R57" s="21">
        <v>9.0252707581227443E-2</v>
      </c>
      <c r="S57" s="21">
        <v>0.18018018018018017</v>
      </c>
      <c r="T57" s="21">
        <v>0</v>
      </c>
      <c r="U57" s="21"/>
      <c r="V57" s="21">
        <v>0</v>
      </c>
      <c r="W57" s="21">
        <v>0</v>
      </c>
      <c r="X57" s="21">
        <v>0</v>
      </c>
      <c r="Y57" s="21"/>
      <c r="Z57" s="21">
        <v>0</v>
      </c>
      <c r="AA57" s="21">
        <v>0</v>
      </c>
      <c r="AB57" s="21">
        <v>0</v>
      </c>
      <c r="AC57" s="21"/>
      <c r="AD57" s="26"/>
    </row>
    <row r="58" spans="1:30" s="8" customFormat="1" ht="14.25" customHeight="1" x14ac:dyDescent="0.35">
      <c r="A58" s="17" t="s">
        <v>182</v>
      </c>
      <c r="B58" s="21">
        <v>0</v>
      </c>
      <c r="C58" s="21">
        <v>0</v>
      </c>
      <c r="D58" s="21">
        <v>0</v>
      </c>
      <c r="E58" s="21"/>
      <c r="F58" s="21">
        <v>0</v>
      </c>
      <c r="G58" s="21">
        <v>0</v>
      </c>
      <c r="H58" s="21">
        <v>0</v>
      </c>
      <c r="I58" s="21"/>
      <c r="J58" s="21">
        <v>0</v>
      </c>
      <c r="K58" s="21">
        <v>0</v>
      </c>
      <c r="L58" s="21">
        <v>0</v>
      </c>
      <c r="M58" s="21"/>
      <c r="N58" s="21">
        <v>0</v>
      </c>
      <c r="O58" s="21">
        <v>0</v>
      </c>
      <c r="P58" s="21">
        <v>0</v>
      </c>
      <c r="Q58" s="21"/>
      <c r="R58" s="21">
        <v>0</v>
      </c>
      <c r="S58" s="21">
        <v>0</v>
      </c>
      <c r="T58" s="21">
        <v>0</v>
      </c>
      <c r="U58" s="21"/>
      <c r="V58" s="21">
        <v>0</v>
      </c>
      <c r="W58" s="21">
        <v>0</v>
      </c>
      <c r="X58" s="21">
        <v>0</v>
      </c>
      <c r="Y58" s="21"/>
      <c r="Z58" s="21">
        <v>0</v>
      </c>
      <c r="AA58" s="21">
        <v>0</v>
      </c>
      <c r="AB58" s="21">
        <v>0</v>
      </c>
      <c r="AC58" s="21"/>
      <c r="AD58" s="26"/>
    </row>
    <row r="59" spans="1:30" s="8" customFormat="1" ht="14.25" customHeight="1" x14ac:dyDescent="0.35">
      <c r="A59" s="17" t="s">
        <v>183</v>
      </c>
      <c r="B59" s="21">
        <v>0</v>
      </c>
      <c r="C59" s="21">
        <v>0</v>
      </c>
      <c r="D59" s="21">
        <v>0</v>
      </c>
      <c r="E59" s="21"/>
      <c r="F59" s="21">
        <v>0</v>
      </c>
      <c r="G59" s="21">
        <v>0</v>
      </c>
      <c r="H59" s="21">
        <v>0</v>
      </c>
      <c r="I59" s="21"/>
      <c r="J59" s="21">
        <v>0</v>
      </c>
      <c r="K59" s="21">
        <v>0</v>
      </c>
      <c r="L59" s="21">
        <v>0</v>
      </c>
      <c r="M59" s="21"/>
      <c r="N59" s="21">
        <v>0</v>
      </c>
      <c r="O59" s="21">
        <v>0</v>
      </c>
      <c r="P59" s="21">
        <v>0</v>
      </c>
      <c r="Q59" s="21"/>
      <c r="R59" s="21">
        <v>0</v>
      </c>
      <c r="S59" s="21">
        <v>0</v>
      </c>
      <c r="T59" s="21">
        <v>0</v>
      </c>
      <c r="U59" s="21"/>
      <c r="V59" s="21">
        <v>0</v>
      </c>
      <c r="W59" s="21">
        <v>0</v>
      </c>
      <c r="X59" s="21">
        <v>0</v>
      </c>
      <c r="Y59" s="21"/>
      <c r="Z59" s="21">
        <v>0</v>
      </c>
      <c r="AA59" s="21">
        <v>0</v>
      </c>
      <c r="AB59" s="21">
        <v>0</v>
      </c>
      <c r="AC59" s="21"/>
      <c r="AD59" s="26"/>
    </row>
    <row r="60" spans="1:30" s="8" customFormat="1" ht="14.25" customHeight="1" x14ac:dyDescent="0.35">
      <c r="A60" s="17" t="s">
        <v>184</v>
      </c>
      <c r="B60" s="21">
        <v>0</v>
      </c>
      <c r="C60" s="21">
        <v>0</v>
      </c>
      <c r="D60" s="21">
        <v>0</v>
      </c>
      <c r="E60" s="21"/>
      <c r="F60" s="21">
        <v>0</v>
      </c>
      <c r="G60" s="21">
        <v>0</v>
      </c>
      <c r="H60" s="21">
        <v>0</v>
      </c>
      <c r="I60" s="21"/>
      <c r="J60" s="21">
        <v>0</v>
      </c>
      <c r="K60" s="21">
        <v>0</v>
      </c>
      <c r="L60" s="21">
        <v>0</v>
      </c>
      <c r="M60" s="21"/>
      <c r="N60" s="21">
        <v>0</v>
      </c>
      <c r="O60" s="21">
        <v>0</v>
      </c>
      <c r="P60" s="21">
        <v>0</v>
      </c>
      <c r="Q60" s="21"/>
      <c r="R60" s="21">
        <v>0</v>
      </c>
      <c r="S60" s="21">
        <v>0</v>
      </c>
      <c r="T60" s="21">
        <v>0</v>
      </c>
      <c r="U60" s="21"/>
      <c r="V60" s="21">
        <v>0</v>
      </c>
      <c r="W60" s="21">
        <v>0</v>
      </c>
      <c r="X60" s="21">
        <v>0</v>
      </c>
      <c r="Y60" s="21"/>
      <c r="Z60" s="21">
        <v>0</v>
      </c>
      <c r="AA60" s="21">
        <v>0</v>
      </c>
      <c r="AB60" s="21">
        <v>0</v>
      </c>
      <c r="AC60" s="21"/>
      <c r="AD60" s="26"/>
    </row>
    <row r="61" spans="1:30" s="8" customFormat="1" ht="14.25" customHeight="1" x14ac:dyDescent="0.35">
      <c r="A61" s="17" t="s">
        <v>185</v>
      </c>
      <c r="B61" s="21">
        <v>0</v>
      </c>
      <c r="C61" s="21">
        <v>0</v>
      </c>
      <c r="D61" s="21">
        <v>0</v>
      </c>
      <c r="E61" s="21"/>
      <c r="F61" s="21">
        <v>0</v>
      </c>
      <c r="G61" s="21">
        <v>0</v>
      </c>
      <c r="H61" s="21">
        <v>0</v>
      </c>
      <c r="I61" s="21"/>
      <c r="J61" s="21">
        <v>0</v>
      </c>
      <c r="K61" s="21">
        <v>0</v>
      </c>
      <c r="L61" s="21">
        <v>0</v>
      </c>
      <c r="M61" s="21"/>
      <c r="N61" s="21">
        <v>0</v>
      </c>
      <c r="O61" s="21">
        <v>0</v>
      </c>
      <c r="P61" s="21">
        <v>0</v>
      </c>
      <c r="Q61" s="21"/>
      <c r="R61" s="21">
        <v>0</v>
      </c>
      <c r="S61" s="21">
        <v>0</v>
      </c>
      <c r="T61" s="21">
        <v>0</v>
      </c>
      <c r="U61" s="21"/>
      <c r="V61" s="21">
        <v>0</v>
      </c>
      <c r="W61" s="21">
        <v>0</v>
      </c>
      <c r="X61" s="21">
        <v>0</v>
      </c>
      <c r="Y61" s="21"/>
      <c r="Z61" s="21">
        <v>0</v>
      </c>
      <c r="AA61" s="21">
        <v>0</v>
      </c>
      <c r="AB61" s="21">
        <v>0</v>
      </c>
      <c r="AC61" s="21"/>
      <c r="AD61" s="26"/>
    </row>
    <row r="62" spans="1:30" s="8" customFormat="1" ht="14.25" customHeight="1" x14ac:dyDescent="0.35">
      <c r="A62" s="17" t="s">
        <v>186</v>
      </c>
      <c r="B62" s="21">
        <v>0</v>
      </c>
      <c r="C62" s="21">
        <v>0</v>
      </c>
      <c r="D62" s="21">
        <v>0</v>
      </c>
      <c r="E62" s="21"/>
      <c r="F62" s="21">
        <v>0</v>
      </c>
      <c r="G62" s="21">
        <v>0</v>
      </c>
      <c r="H62" s="21">
        <v>0</v>
      </c>
      <c r="I62" s="21"/>
      <c r="J62" s="21">
        <v>0</v>
      </c>
      <c r="K62" s="21">
        <v>0</v>
      </c>
      <c r="L62" s="21">
        <v>0</v>
      </c>
      <c r="M62" s="21"/>
      <c r="N62" s="21">
        <v>0</v>
      </c>
      <c r="O62" s="21">
        <v>0</v>
      </c>
      <c r="P62" s="21">
        <v>0</v>
      </c>
      <c r="Q62" s="21"/>
      <c r="R62" s="21">
        <v>0</v>
      </c>
      <c r="S62" s="21">
        <v>0</v>
      </c>
      <c r="T62" s="21">
        <v>0</v>
      </c>
      <c r="U62" s="21"/>
      <c r="V62" s="21">
        <v>0</v>
      </c>
      <c r="W62" s="21">
        <v>0</v>
      </c>
      <c r="X62" s="21">
        <v>0</v>
      </c>
      <c r="Y62" s="21"/>
      <c r="Z62" s="21">
        <v>0</v>
      </c>
      <c r="AA62" s="21">
        <v>0</v>
      </c>
      <c r="AB62" s="21">
        <v>0</v>
      </c>
      <c r="AC62" s="21"/>
      <c r="AD62" s="26"/>
    </row>
    <row r="63" spans="1:30" s="8" customFormat="1" ht="14.25" customHeight="1" x14ac:dyDescent="0.35">
      <c r="A63" s="17" t="s">
        <v>187</v>
      </c>
      <c r="B63" s="21">
        <v>0</v>
      </c>
      <c r="C63" s="21">
        <v>0</v>
      </c>
      <c r="D63" s="21">
        <v>0</v>
      </c>
      <c r="E63" s="21"/>
      <c r="F63" s="21">
        <v>0</v>
      </c>
      <c r="G63" s="21">
        <v>0</v>
      </c>
      <c r="H63" s="21">
        <v>0</v>
      </c>
      <c r="I63" s="21"/>
      <c r="J63" s="21">
        <v>0</v>
      </c>
      <c r="K63" s="21">
        <v>0</v>
      </c>
      <c r="L63" s="21">
        <v>0</v>
      </c>
      <c r="M63" s="21"/>
      <c r="N63" s="21">
        <v>0</v>
      </c>
      <c r="O63" s="21">
        <v>0</v>
      </c>
      <c r="P63" s="21">
        <v>0</v>
      </c>
      <c r="Q63" s="21"/>
      <c r="R63" s="21">
        <v>0</v>
      </c>
      <c r="S63" s="21">
        <v>0</v>
      </c>
      <c r="T63" s="21">
        <v>0</v>
      </c>
      <c r="U63" s="21"/>
      <c r="V63" s="21">
        <v>0</v>
      </c>
      <c r="W63" s="21">
        <v>0</v>
      </c>
      <c r="X63" s="21">
        <v>0</v>
      </c>
      <c r="Y63" s="21"/>
      <c r="Z63" s="21">
        <v>0</v>
      </c>
      <c r="AA63" s="21">
        <v>0</v>
      </c>
      <c r="AB63" s="21">
        <v>0</v>
      </c>
      <c r="AC63" s="21"/>
      <c r="AD63" s="26"/>
    </row>
    <row r="64" spans="1:30" s="8" customFormat="1" ht="14.25" customHeight="1" x14ac:dyDescent="0.35">
      <c r="A64" s="17" t="s">
        <v>188</v>
      </c>
      <c r="B64" s="21">
        <v>0</v>
      </c>
      <c r="C64" s="21">
        <v>0</v>
      </c>
      <c r="D64" s="21">
        <v>0</v>
      </c>
      <c r="E64" s="21"/>
      <c r="F64" s="21">
        <v>0</v>
      </c>
      <c r="G64" s="21">
        <v>0</v>
      </c>
      <c r="H64" s="21">
        <v>0</v>
      </c>
      <c r="I64" s="21"/>
      <c r="J64" s="21">
        <v>0</v>
      </c>
      <c r="K64" s="21">
        <v>0</v>
      </c>
      <c r="L64" s="21">
        <v>0</v>
      </c>
      <c r="M64" s="21"/>
      <c r="N64" s="21">
        <v>0</v>
      </c>
      <c r="O64" s="21">
        <v>0</v>
      </c>
      <c r="P64" s="21">
        <v>0</v>
      </c>
      <c r="Q64" s="21"/>
      <c r="R64" s="21">
        <v>0</v>
      </c>
      <c r="S64" s="21">
        <v>0</v>
      </c>
      <c r="T64" s="21">
        <v>0</v>
      </c>
      <c r="U64" s="21"/>
      <c r="V64" s="21">
        <v>0</v>
      </c>
      <c r="W64" s="21">
        <v>0</v>
      </c>
      <c r="X64" s="21">
        <v>0</v>
      </c>
      <c r="Y64" s="21"/>
      <c r="Z64" s="21">
        <v>0</v>
      </c>
      <c r="AA64" s="21">
        <v>0</v>
      </c>
      <c r="AB64" s="21">
        <v>0</v>
      </c>
      <c r="AC64" s="21"/>
      <c r="AD64" s="26"/>
    </row>
    <row r="65" spans="1:30" s="8" customFormat="1" ht="14.25" customHeight="1" x14ac:dyDescent="0.35">
      <c r="A65" s="17" t="s">
        <v>189</v>
      </c>
      <c r="B65" s="21">
        <v>0</v>
      </c>
      <c r="C65" s="21">
        <v>0</v>
      </c>
      <c r="D65" s="21">
        <v>0</v>
      </c>
      <c r="E65" s="21"/>
      <c r="F65" s="21">
        <v>0</v>
      </c>
      <c r="G65" s="21">
        <v>0</v>
      </c>
      <c r="H65" s="21">
        <v>0</v>
      </c>
      <c r="I65" s="21"/>
      <c r="J65" s="21">
        <v>0</v>
      </c>
      <c r="K65" s="21">
        <v>0</v>
      </c>
      <c r="L65" s="21">
        <v>0</v>
      </c>
      <c r="M65" s="21"/>
      <c r="N65" s="21">
        <v>0</v>
      </c>
      <c r="O65" s="21">
        <v>0</v>
      </c>
      <c r="P65" s="21">
        <v>0</v>
      </c>
      <c r="Q65" s="21"/>
      <c r="R65" s="21">
        <v>0</v>
      </c>
      <c r="S65" s="21">
        <v>0</v>
      </c>
      <c r="T65" s="21">
        <v>0</v>
      </c>
      <c r="U65" s="21"/>
      <c r="V65" s="21">
        <v>0</v>
      </c>
      <c r="W65" s="21">
        <v>0</v>
      </c>
      <c r="X65" s="21">
        <v>0</v>
      </c>
      <c r="Y65" s="21"/>
      <c r="Z65" s="21">
        <v>0</v>
      </c>
      <c r="AA65" s="21">
        <v>0</v>
      </c>
      <c r="AB65" s="21">
        <v>0</v>
      </c>
      <c r="AC65" s="21"/>
      <c r="AD65" s="26"/>
    </row>
    <row r="66" spans="1:30" s="8" customFormat="1" ht="14.25" customHeight="1" x14ac:dyDescent="0.35">
      <c r="A66" s="17" t="s">
        <v>190</v>
      </c>
      <c r="B66" s="21">
        <v>0</v>
      </c>
      <c r="C66" s="21">
        <v>0</v>
      </c>
      <c r="D66" s="21">
        <v>0</v>
      </c>
      <c r="E66" s="21"/>
      <c r="F66" s="21">
        <v>0</v>
      </c>
      <c r="G66" s="21">
        <v>0</v>
      </c>
      <c r="H66" s="21">
        <v>0</v>
      </c>
      <c r="I66" s="21"/>
      <c r="J66" s="21">
        <v>0</v>
      </c>
      <c r="K66" s="21">
        <v>0</v>
      </c>
      <c r="L66" s="21">
        <v>0</v>
      </c>
      <c r="M66" s="21"/>
      <c r="N66" s="21">
        <v>0</v>
      </c>
      <c r="O66" s="21">
        <v>0</v>
      </c>
      <c r="P66" s="21">
        <v>0</v>
      </c>
      <c r="Q66" s="21"/>
      <c r="R66" s="21">
        <v>0</v>
      </c>
      <c r="S66" s="21">
        <v>0</v>
      </c>
      <c r="T66" s="21">
        <v>0</v>
      </c>
      <c r="U66" s="21"/>
      <c r="V66" s="21">
        <v>0</v>
      </c>
      <c r="W66" s="21">
        <v>0</v>
      </c>
      <c r="X66" s="21">
        <v>0</v>
      </c>
      <c r="Y66" s="21"/>
      <c r="Z66" s="21">
        <v>0</v>
      </c>
      <c r="AA66" s="21">
        <v>0</v>
      </c>
      <c r="AB66" s="21">
        <v>0</v>
      </c>
      <c r="AC66" s="21"/>
      <c r="AD66" s="26"/>
    </row>
    <row r="67" spans="1:30" s="8" customFormat="1" ht="14.25" customHeight="1" x14ac:dyDescent="0.35">
      <c r="A67" s="17" t="s">
        <v>191</v>
      </c>
      <c r="B67" s="21">
        <v>0</v>
      </c>
      <c r="C67" s="21">
        <v>0</v>
      </c>
      <c r="D67" s="21">
        <v>0</v>
      </c>
      <c r="E67" s="21"/>
      <c r="F67" s="21">
        <v>0</v>
      </c>
      <c r="G67" s="21">
        <v>0</v>
      </c>
      <c r="H67" s="21">
        <v>0</v>
      </c>
      <c r="I67" s="21"/>
      <c r="J67" s="21">
        <v>0</v>
      </c>
      <c r="K67" s="21">
        <v>0</v>
      </c>
      <c r="L67" s="21">
        <v>0</v>
      </c>
      <c r="M67" s="21"/>
      <c r="N67" s="21">
        <v>0</v>
      </c>
      <c r="O67" s="21">
        <v>0</v>
      </c>
      <c r="P67" s="21">
        <v>0</v>
      </c>
      <c r="Q67" s="21"/>
      <c r="R67" s="21">
        <v>0</v>
      </c>
      <c r="S67" s="21">
        <v>0</v>
      </c>
      <c r="T67" s="21">
        <v>0</v>
      </c>
      <c r="U67" s="21"/>
      <c r="V67" s="21">
        <v>0</v>
      </c>
      <c r="W67" s="21">
        <v>0</v>
      </c>
      <c r="X67" s="21">
        <v>0</v>
      </c>
      <c r="Y67" s="21"/>
      <c r="Z67" s="21">
        <v>0</v>
      </c>
      <c r="AA67" s="21">
        <v>0</v>
      </c>
      <c r="AB67" s="21">
        <v>0</v>
      </c>
      <c r="AC67" s="21"/>
      <c r="AD67" s="26"/>
    </row>
    <row r="68" spans="1:30" s="8" customFormat="1" ht="14.25" customHeight="1" x14ac:dyDescent="0.35">
      <c r="A68" s="17" t="s">
        <v>192</v>
      </c>
      <c r="B68" s="21">
        <v>0.22148394241417496</v>
      </c>
      <c r="C68" s="21">
        <v>0</v>
      </c>
      <c r="D68" s="21">
        <v>0.46296296296296291</v>
      </c>
      <c r="E68" s="21"/>
      <c r="F68" s="21">
        <v>0</v>
      </c>
      <c r="G68" s="21">
        <v>0</v>
      </c>
      <c r="H68" s="21">
        <v>0</v>
      </c>
      <c r="I68" s="21"/>
      <c r="J68" s="21">
        <v>1.3793103448275863</v>
      </c>
      <c r="K68" s="21">
        <v>0</v>
      </c>
      <c r="L68" s="21">
        <v>3.225806451612903</v>
      </c>
      <c r="M68" s="21"/>
      <c r="N68" s="21">
        <v>0</v>
      </c>
      <c r="O68" s="21">
        <v>0</v>
      </c>
      <c r="P68" s="21">
        <v>0</v>
      </c>
      <c r="Q68" s="21"/>
      <c r="R68" s="21">
        <v>0</v>
      </c>
      <c r="S68" s="21">
        <v>0</v>
      </c>
      <c r="T68" s="21">
        <v>0</v>
      </c>
      <c r="U68" s="21"/>
      <c r="V68" s="21">
        <v>0</v>
      </c>
      <c r="W68" s="21">
        <v>0</v>
      </c>
      <c r="X68" s="21">
        <v>0</v>
      </c>
      <c r="Y68" s="21"/>
      <c r="Z68" s="21">
        <v>0</v>
      </c>
      <c r="AA68" s="21">
        <v>0</v>
      </c>
      <c r="AB68" s="21">
        <v>0</v>
      </c>
      <c r="AC68" s="21"/>
      <c r="AD68" s="26"/>
    </row>
    <row r="69" spans="1:30" s="8" customFormat="1" ht="14.25" customHeight="1" thickBot="1" x14ac:dyDescent="0.4">
      <c r="A69" s="17" t="s">
        <v>193</v>
      </c>
      <c r="B69" s="21">
        <v>0</v>
      </c>
      <c r="C69" s="21">
        <v>0</v>
      </c>
      <c r="D69" s="21">
        <v>0</v>
      </c>
      <c r="E69" s="21"/>
      <c r="F69" s="21">
        <v>0</v>
      </c>
      <c r="G69" s="21">
        <v>0</v>
      </c>
      <c r="H69" s="21">
        <v>0</v>
      </c>
      <c r="I69" s="21"/>
      <c r="J69" s="21">
        <v>0</v>
      </c>
      <c r="K69" s="21">
        <v>0</v>
      </c>
      <c r="L69" s="21">
        <v>0</v>
      </c>
      <c r="M69" s="21"/>
      <c r="N69" s="21">
        <v>0</v>
      </c>
      <c r="O69" s="21">
        <v>0</v>
      </c>
      <c r="P69" s="21">
        <v>0</v>
      </c>
      <c r="Q69" s="21"/>
      <c r="R69" s="21">
        <v>0</v>
      </c>
      <c r="S69" s="21">
        <v>0</v>
      </c>
      <c r="T69" s="21">
        <v>0</v>
      </c>
      <c r="U69" s="21"/>
      <c r="V69" s="21">
        <v>0</v>
      </c>
      <c r="W69" s="21">
        <v>0</v>
      </c>
      <c r="X69" s="21">
        <v>0</v>
      </c>
      <c r="Y69" s="21"/>
      <c r="Z69" s="21">
        <v>0</v>
      </c>
      <c r="AA69" s="21">
        <v>0</v>
      </c>
      <c r="AB69" s="21">
        <v>0</v>
      </c>
      <c r="AC69" s="21"/>
      <c r="AD69" s="26"/>
    </row>
    <row r="70" spans="1:30" s="8" customFormat="1" ht="14.25" customHeight="1" x14ac:dyDescent="0.3">
      <c r="A70" s="110" t="s">
        <v>398</v>
      </c>
      <c r="B70" s="91"/>
      <c r="C70" s="91"/>
      <c r="D70" s="91"/>
      <c r="E70" s="91"/>
      <c r="F70" s="91"/>
      <c r="G70" s="91"/>
      <c r="H70" s="91"/>
      <c r="I70" s="91"/>
      <c r="J70" s="150"/>
      <c r="K70" s="150"/>
      <c r="L70" s="150"/>
      <c r="M70" s="91"/>
      <c r="N70" s="150"/>
      <c r="O70" s="15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D70" s="26"/>
    </row>
    <row r="71" spans="1:30" s="8" customFormat="1" ht="14.25" customHeight="1" x14ac:dyDescent="0.3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26"/>
    </row>
    <row r="72" spans="1:30" s="8" customFormat="1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26"/>
    </row>
    <row r="73" spans="1:30" s="8" customForma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26"/>
    </row>
  </sheetData>
  <mergeCells count="38">
    <mergeCell ref="U42:U43"/>
    <mergeCell ref="V42:X42"/>
    <mergeCell ref="Y42:Y43"/>
    <mergeCell ref="Z42:AB42"/>
    <mergeCell ref="J42:L42"/>
    <mergeCell ref="M42:M43"/>
    <mergeCell ref="N42:P42"/>
    <mergeCell ref="Q42:Q43"/>
    <mergeCell ref="R42:T42"/>
    <mergeCell ref="A42:A43"/>
    <mergeCell ref="B42:D42"/>
    <mergeCell ref="E42:E43"/>
    <mergeCell ref="F42:H42"/>
    <mergeCell ref="I42:I43"/>
    <mergeCell ref="A37:AB37"/>
    <mergeCell ref="A38:AB38"/>
    <mergeCell ref="A39:AB39"/>
    <mergeCell ref="A40:AB40"/>
    <mergeCell ref="A41:AB41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2" location="Contenido!A1" display="Contenido" xr:uid="{FA42C9CB-1279-4E61-B124-E5BBFE3BE99B}"/>
    <hyperlink ref="AD38" location="Contenido!A1" display="Contenido" xr:uid="{0B89FB6E-7180-41DA-A441-A3B8DB863668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6" max="27" man="1"/>
  </rowBreaks>
  <colBreaks count="1" manualBreakCount="1">
    <brk id="2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2AFE-213A-4799-9AEB-A79EA144DF61}">
  <sheetPr>
    <tabColor theme="0" tint="-0.14999847407452621"/>
    <pageSetUpPr fitToPage="1"/>
  </sheetPr>
  <dimension ref="A1:AD39"/>
  <sheetViews>
    <sheetView showGridLines="0" topLeftCell="B1" zoomScale="90" zoomScaleNormal="90" zoomScaleSheetLayoutView="90" workbookViewId="0">
      <selection activeCell="AD2" sqref="AD2"/>
    </sheetView>
  </sheetViews>
  <sheetFormatPr baseColWidth="10" defaultColWidth="11.453125" defaultRowHeight="14" x14ac:dyDescent="0.35"/>
  <cols>
    <col min="1" max="1" width="17.54296875" style="8" customWidth="1"/>
    <col min="2" max="4" width="7.453125" style="8" customWidth="1"/>
    <col min="5" max="5" width="1.54296875" style="8" customWidth="1"/>
    <col min="6" max="8" width="7.453125" style="8" customWidth="1"/>
    <col min="9" max="9" width="1.54296875" style="8" customWidth="1"/>
    <col min="10" max="12" width="7.453125" style="8" customWidth="1"/>
    <col min="13" max="13" width="1.54296875" style="8" customWidth="1"/>
    <col min="14" max="16" width="7.453125" style="8" customWidth="1"/>
    <col min="17" max="17" width="1.54296875" style="8" customWidth="1"/>
    <col min="18" max="20" width="7.453125" style="8" customWidth="1"/>
    <col min="21" max="21" width="1.54296875" style="8" customWidth="1"/>
    <col min="22" max="24" width="7.453125" style="8" customWidth="1"/>
    <col min="25" max="25" width="1.54296875" style="8" customWidth="1"/>
    <col min="26" max="28" width="7.453125" style="8" customWidth="1"/>
    <col min="29" max="29" width="5.7265625" style="8" customWidth="1"/>
    <col min="30" max="30" width="13.453125" style="26" customWidth="1"/>
    <col min="31" max="31" width="11.453125" style="8"/>
    <col min="32" max="32" width="9.54296875" style="8" bestFit="1" customWidth="1"/>
    <col min="33" max="59" width="11.453125" style="8"/>
    <col min="60" max="60" width="16.1796875" style="8" customWidth="1"/>
    <col min="61" max="61" width="6" style="8" customWidth="1"/>
    <col min="62" max="62" width="6" style="8" bestFit="1" customWidth="1"/>
    <col min="63" max="63" width="5.54296875" style="8" bestFit="1" customWidth="1"/>
    <col min="64" max="64" width="1.54296875" style="8" customWidth="1"/>
    <col min="65" max="65" width="6" style="8" bestFit="1" customWidth="1"/>
    <col min="66" max="67" width="5" style="8" customWidth="1"/>
    <col min="68" max="68" width="1.54296875" style="8" customWidth="1"/>
    <col min="69" max="71" width="5" style="8" customWidth="1"/>
    <col min="72" max="72" width="1.54296875" style="8" customWidth="1"/>
    <col min="73" max="75" width="5.1796875" style="8" bestFit="1" customWidth="1"/>
    <col min="76" max="76" width="1.54296875" style="8" customWidth="1"/>
    <col min="77" max="79" width="5.1796875" style="8" bestFit="1" customWidth="1"/>
    <col min="80" max="80" width="1.54296875" style="8" customWidth="1"/>
    <col min="81" max="83" width="5.1796875" style="8" bestFit="1" customWidth="1"/>
    <col min="84" max="84" width="1.54296875" style="8" customWidth="1"/>
    <col min="85" max="85" width="4.81640625" style="8" bestFit="1" customWidth="1"/>
    <col min="86" max="87" width="4.453125" style="8" customWidth="1"/>
    <col min="88" max="88" width="8.81640625" style="8" customWidth="1"/>
    <col min="89" max="89" width="12" style="8" customWidth="1"/>
    <col min="90" max="92" width="6" style="8" customWidth="1"/>
    <col min="93" max="93" width="1.54296875" style="8" customWidth="1"/>
    <col min="94" max="94" width="6.1796875" style="8" customWidth="1"/>
    <col min="95" max="96" width="5.1796875" style="8" customWidth="1"/>
    <col min="97" max="97" width="1.54296875" style="8" customWidth="1"/>
    <col min="98" max="100" width="5" style="8" customWidth="1"/>
    <col min="101" max="101" width="1.54296875" style="8" customWidth="1"/>
    <col min="102" max="104" width="5" style="8" customWidth="1"/>
    <col min="105" max="105" width="1.54296875" style="8" customWidth="1"/>
    <col min="106" max="108" width="5" style="8" customWidth="1"/>
    <col min="109" max="109" width="1.54296875" style="8" customWidth="1"/>
    <col min="110" max="112" width="5.1796875" style="8" customWidth="1"/>
    <col min="113" max="113" width="1.54296875" style="8" customWidth="1"/>
    <col min="114" max="115" width="5" style="8" customWidth="1"/>
    <col min="116" max="116" width="5.453125" style="8" customWidth="1"/>
    <col min="117" max="16384" width="11.453125" style="8"/>
  </cols>
  <sheetData>
    <row r="1" spans="1:30" ht="15.75" customHeight="1" x14ac:dyDescent="0.35">
      <c r="A1" s="345" t="s">
        <v>260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1"/>
      <c r="AD1" s="29"/>
    </row>
    <row r="2" spans="1:30" ht="15.75" customHeight="1" x14ac:dyDescent="0.35">
      <c r="A2" s="345" t="s">
        <v>127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1"/>
      <c r="AD3" s="29"/>
    </row>
    <row r="4" spans="1:30" ht="15.75" customHeight="1" x14ac:dyDescent="0.35">
      <c r="A4" s="345" t="s">
        <v>261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1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1"/>
    </row>
    <row r="6" spans="1:30" ht="21" customHeight="1" x14ac:dyDescent="0.35">
      <c r="A6" s="340" t="s">
        <v>253</v>
      </c>
      <c r="B6" s="342" t="s">
        <v>130</v>
      </c>
      <c r="C6" s="342"/>
      <c r="D6" s="342"/>
      <c r="E6" s="344"/>
      <c r="F6" s="342" t="s">
        <v>244</v>
      </c>
      <c r="G6" s="342"/>
      <c r="H6" s="342"/>
      <c r="I6" s="344"/>
      <c r="J6" s="342" t="s">
        <v>245</v>
      </c>
      <c r="K6" s="342"/>
      <c r="L6" s="342"/>
      <c r="M6" s="344"/>
      <c r="N6" s="342" t="s">
        <v>246</v>
      </c>
      <c r="O6" s="342"/>
      <c r="P6" s="342"/>
      <c r="Q6" s="344"/>
      <c r="R6" s="342" t="s">
        <v>247</v>
      </c>
      <c r="S6" s="342"/>
      <c r="T6" s="342"/>
      <c r="U6" s="344"/>
      <c r="V6" s="342" t="s">
        <v>248</v>
      </c>
      <c r="W6" s="342"/>
      <c r="X6" s="342"/>
      <c r="Y6" s="344"/>
      <c r="Z6" s="342" t="s">
        <v>249</v>
      </c>
      <c r="AA6" s="342"/>
      <c r="AB6" s="342"/>
      <c r="AC6" s="6"/>
    </row>
    <row r="7" spans="1:30" ht="21" customHeight="1" x14ac:dyDescent="0.35">
      <c r="A7" s="341"/>
      <c r="B7" s="9" t="s">
        <v>130</v>
      </c>
      <c r="C7" s="9" t="s">
        <v>233</v>
      </c>
      <c r="D7" s="9" t="s">
        <v>234</v>
      </c>
      <c r="E7" s="344"/>
      <c r="F7" s="9" t="s">
        <v>130</v>
      </c>
      <c r="G7" s="9" t="s">
        <v>233</v>
      </c>
      <c r="H7" s="9" t="s">
        <v>234</v>
      </c>
      <c r="I7" s="344"/>
      <c r="J7" s="9" t="s">
        <v>130</v>
      </c>
      <c r="K7" s="9" t="s">
        <v>233</v>
      </c>
      <c r="L7" s="9" t="s">
        <v>234</v>
      </c>
      <c r="M7" s="344"/>
      <c r="N7" s="9" t="s">
        <v>130</v>
      </c>
      <c r="O7" s="9" t="s">
        <v>233</v>
      </c>
      <c r="P7" s="9" t="s">
        <v>234</v>
      </c>
      <c r="Q7" s="344"/>
      <c r="R7" s="9" t="s">
        <v>130</v>
      </c>
      <c r="S7" s="9" t="s">
        <v>233</v>
      </c>
      <c r="T7" s="9" t="s">
        <v>234</v>
      </c>
      <c r="U7" s="344"/>
      <c r="V7" s="9" t="s">
        <v>130</v>
      </c>
      <c r="W7" s="9" t="s">
        <v>233</v>
      </c>
      <c r="X7" s="9" t="s">
        <v>234</v>
      </c>
      <c r="Y7" s="344"/>
      <c r="Z7" s="9" t="s">
        <v>130</v>
      </c>
      <c r="AA7" s="9" t="s">
        <v>233</v>
      </c>
      <c r="AB7" s="9" t="s">
        <v>234</v>
      </c>
      <c r="AC7" s="10"/>
    </row>
    <row r="8" spans="1:30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</row>
    <row r="9" spans="1:30" ht="14.25" customHeight="1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13"/>
    </row>
    <row r="10" spans="1:30" s="135" customFormat="1" ht="14.25" customHeight="1" x14ac:dyDescent="0.35">
      <c r="A10" s="64" t="s">
        <v>130</v>
      </c>
      <c r="B10" s="16">
        <v>3</v>
      </c>
      <c r="C10" s="16">
        <v>2</v>
      </c>
      <c r="D10" s="16">
        <v>1</v>
      </c>
      <c r="E10" s="16"/>
      <c r="F10" s="16">
        <v>0</v>
      </c>
      <c r="G10" s="16">
        <v>0</v>
      </c>
      <c r="H10" s="16">
        <v>0</v>
      </c>
      <c r="I10" s="16"/>
      <c r="J10" s="16">
        <v>1</v>
      </c>
      <c r="K10" s="16">
        <v>0</v>
      </c>
      <c r="L10" s="16">
        <v>1</v>
      </c>
      <c r="M10" s="16"/>
      <c r="N10" s="16">
        <v>0</v>
      </c>
      <c r="O10" s="16">
        <v>0</v>
      </c>
      <c r="P10" s="16">
        <v>0</v>
      </c>
      <c r="Q10" s="16"/>
      <c r="R10" s="16">
        <v>1</v>
      </c>
      <c r="S10" s="16">
        <v>1</v>
      </c>
      <c r="T10" s="16">
        <v>0</v>
      </c>
      <c r="U10" s="16"/>
      <c r="V10" s="16">
        <v>1</v>
      </c>
      <c r="W10" s="16">
        <v>1</v>
      </c>
      <c r="X10" s="16">
        <v>0</v>
      </c>
      <c r="Y10" s="16"/>
      <c r="Z10" s="16">
        <v>0</v>
      </c>
      <c r="AA10" s="16">
        <v>0</v>
      </c>
      <c r="AB10" s="16">
        <v>0</v>
      </c>
      <c r="AC10" s="16"/>
      <c r="AD10" s="26"/>
    </row>
    <row r="11" spans="1:30" ht="14.25" customHeight="1" x14ac:dyDescent="0.35">
      <c r="A11" s="17" t="s">
        <v>168</v>
      </c>
      <c r="B11" s="18">
        <v>0</v>
      </c>
      <c r="C11" s="18">
        <v>0</v>
      </c>
      <c r="D11" s="18">
        <v>0</v>
      </c>
      <c r="E11" s="18"/>
      <c r="F11" s="18">
        <v>0</v>
      </c>
      <c r="G11" s="18">
        <v>0</v>
      </c>
      <c r="H11" s="18">
        <v>0</v>
      </c>
      <c r="I11" s="18"/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/>
      <c r="R11" s="18">
        <v>0</v>
      </c>
      <c r="S11" s="18">
        <v>0</v>
      </c>
      <c r="T11" s="18">
        <v>0</v>
      </c>
      <c r="U11" s="18"/>
      <c r="V11" s="18">
        <v>0</v>
      </c>
      <c r="W11" s="18">
        <v>0</v>
      </c>
      <c r="X11" s="18">
        <v>0</v>
      </c>
      <c r="Y11" s="18"/>
      <c r="Z11" s="18">
        <v>0</v>
      </c>
      <c r="AA11" s="18">
        <v>0</v>
      </c>
      <c r="AB11" s="18">
        <v>0</v>
      </c>
      <c r="AC11" s="18"/>
    </row>
    <row r="12" spans="1:30" ht="14.25" customHeight="1" x14ac:dyDescent="0.35">
      <c r="A12" s="131" t="s">
        <v>169</v>
      </c>
      <c r="B12" s="18">
        <v>3</v>
      </c>
      <c r="C12" s="18">
        <v>2</v>
      </c>
      <c r="D12" s="18">
        <v>1</v>
      </c>
      <c r="E12" s="18"/>
      <c r="F12" s="18">
        <v>0</v>
      </c>
      <c r="G12" s="18">
        <v>0</v>
      </c>
      <c r="H12" s="18">
        <v>0</v>
      </c>
      <c r="I12" s="18"/>
      <c r="J12" s="18">
        <v>1</v>
      </c>
      <c r="K12" s="18">
        <v>0</v>
      </c>
      <c r="L12" s="18">
        <v>1</v>
      </c>
      <c r="M12" s="18"/>
      <c r="N12" s="18">
        <v>0</v>
      </c>
      <c r="O12" s="18">
        <v>0</v>
      </c>
      <c r="P12" s="18">
        <v>0</v>
      </c>
      <c r="Q12" s="18"/>
      <c r="R12" s="18">
        <v>1</v>
      </c>
      <c r="S12" s="18">
        <v>1</v>
      </c>
      <c r="T12" s="18">
        <v>0</v>
      </c>
      <c r="U12" s="18"/>
      <c r="V12" s="18">
        <v>1</v>
      </c>
      <c r="W12" s="18">
        <v>1</v>
      </c>
      <c r="X12" s="18">
        <v>0</v>
      </c>
      <c r="Y12" s="18"/>
      <c r="Z12" s="18">
        <v>0</v>
      </c>
      <c r="AA12" s="18">
        <v>0</v>
      </c>
      <c r="AB12" s="18">
        <v>0</v>
      </c>
      <c r="AC12" s="18"/>
    </row>
    <row r="13" spans="1:30" ht="14.25" customHeight="1" x14ac:dyDescent="0.35">
      <c r="A13" s="131" t="s">
        <v>170</v>
      </c>
      <c r="B13" s="18">
        <v>0</v>
      </c>
      <c r="C13" s="18">
        <v>0</v>
      </c>
      <c r="D13" s="18">
        <v>0</v>
      </c>
      <c r="E13" s="18"/>
      <c r="F13" s="18">
        <v>0</v>
      </c>
      <c r="G13" s="18">
        <v>0</v>
      </c>
      <c r="H13" s="18">
        <v>0</v>
      </c>
      <c r="I13" s="18"/>
      <c r="J13" s="18">
        <v>0</v>
      </c>
      <c r="K13" s="18">
        <v>0</v>
      </c>
      <c r="L13" s="18">
        <v>0</v>
      </c>
      <c r="M13" s="18"/>
      <c r="N13" s="18">
        <v>0</v>
      </c>
      <c r="O13" s="18">
        <v>0</v>
      </c>
      <c r="P13" s="18">
        <v>0</v>
      </c>
      <c r="Q13" s="18"/>
      <c r="R13" s="18">
        <v>0</v>
      </c>
      <c r="S13" s="18">
        <v>0</v>
      </c>
      <c r="T13" s="18">
        <v>0</v>
      </c>
      <c r="U13" s="18"/>
      <c r="V13" s="18">
        <v>0</v>
      </c>
      <c r="W13" s="18">
        <v>0</v>
      </c>
      <c r="X13" s="18">
        <v>0</v>
      </c>
      <c r="Y13" s="18"/>
      <c r="Z13" s="18">
        <v>0</v>
      </c>
      <c r="AA13" s="18">
        <v>0</v>
      </c>
      <c r="AB13" s="18">
        <v>0</v>
      </c>
      <c r="AC13" s="18"/>
    </row>
    <row r="14" spans="1:30" ht="14.25" customHeight="1" x14ac:dyDescent="0.35">
      <c r="A14" s="131" t="s">
        <v>173</v>
      </c>
      <c r="B14" s="18">
        <v>0</v>
      </c>
      <c r="C14" s="18">
        <v>0</v>
      </c>
      <c r="D14" s="18">
        <v>0</v>
      </c>
      <c r="E14" s="18"/>
      <c r="F14" s="18">
        <v>0</v>
      </c>
      <c r="G14" s="18">
        <v>0</v>
      </c>
      <c r="H14" s="18">
        <v>0</v>
      </c>
      <c r="I14" s="18"/>
      <c r="J14" s="18">
        <v>0</v>
      </c>
      <c r="K14" s="18">
        <v>0</v>
      </c>
      <c r="L14" s="18">
        <v>0</v>
      </c>
      <c r="M14" s="18"/>
      <c r="N14" s="18">
        <v>0</v>
      </c>
      <c r="O14" s="18">
        <v>0</v>
      </c>
      <c r="P14" s="18">
        <v>0</v>
      </c>
      <c r="Q14" s="18"/>
      <c r="R14" s="18">
        <v>0</v>
      </c>
      <c r="S14" s="18">
        <v>0</v>
      </c>
      <c r="T14" s="18">
        <v>0</v>
      </c>
      <c r="U14" s="18"/>
      <c r="V14" s="18">
        <v>0</v>
      </c>
      <c r="W14" s="18">
        <v>0</v>
      </c>
      <c r="X14" s="18">
        <v>0</v>
      </c>
      <c r="Y14" s="18"/>
      <c r="Z14" s="18">
        <v>0</v>
      </c>
      <c r="AA14" s="18">
        <v>0</v>
      </c>
      <c r="AB14" s="18">
        <v>0</v>
      </c>
      <c r="AC14" s="18"/>
    </row>
    <row r="15" spans="1:30" ht="14.25" customHeight="1" x14ac:dyDescent="0.35">
      <c r="A15" s="131" t="s">
        <v>175</v>
      </c>
      <c r="B15" s="18">
        <v>0</v>
      </c>
      <c r="C15" s="18">
        <v>0</v>
      </c>
      <c r="D15" s="18">
        <v>0</v>
      </c>
      <c r="E15" s="18"/>
      <c r="F15" s="18">
        <v>0</v>
      </c>
      <c r="G15" s="18">
        <v>0</v>
      </c>
      <c r="H15" s="18">
        <v>0</v>
      </c>
      <c r="I15" s="18"/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/>
      <c r="R15" s="18">
        <v>0</v>
      </c>
      <c r="S15" s="18">
        <v>0</v>
      </c>
      <c r="T15" s="18">
        <v>0</v>
      </c>
      <c r="U15" s="18"/>
      <c r="V15" s="18">
        <v>0</v>
      </c>
      <c r="W15" s="18">
        <v>0</v>
      </c>
      <c r="X15" s="18">
        <v>0</v>
      </c>
      <c r="Y15" s="18"/>
      <c r="Z15" s="18">
        <v>0</v>
      </c>
      <c r="AA15" s="18">
        <v>0</v>
      </c>
      <c r="AB15" s="18">
        <v>0</v>
      </c>
      <c r="AC15" s="18"/>
    </row>
    <row r="16" spans="1:30" ht="14.25" customHeight="1" x14ac:dyDescent="0.35">
      <c r="A16" s="131" t="s">
        <v>176</v>
      </c>
      <c r="B16" s="18">
        <v>0</v>
      </c>
      <c r="C16" s="18">
        <v>0</v>
      </c>
      <c r="D16" s="18">
        <v>0</v>
      </c>
      <c r="E16" s="18"/>
      <c r="F16" s="18">
        <v>0</v>
      </c>
      <c r="G16" s="18">
        <v>0</v>
      </c>
      <c r="H16" s="18">
        <v>0</v>
      </c>
      <c r="I16" s="18"/>
      <c r="J16" s="18">
        <v>0</v>
      </c>
      <c r="K16" s="18">
        <v>0</v>
      </c>
      <c r="L16" s="18">
        <v>0</v>
      </c>
      <c r="M16" s="18"/>
      <c r="N16" s="18">
        <v>0</v>
      </c>
      <c r="O16" s="18">
        <v>0</v>
      </c>
      <c r="P16" s="18">
        <v>0</v>
      </c>
      <c r="Q16" s="18"/>
      <c r="R16" s="18">
        <v>0</v>
      </c>
      <c r="S16" s="18">
        <v>0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8"/>
    </row>
    <row r="17" spans="1:30" ht="14.25" customHeight="1" x14ac:dyDescent="0.35">
      <c r="A17" s="131" t="s">
        <v>177</v>
      </c>
      <c r="B17" s="18">
        <v>0</v>
      </c>
      <c r="C17" s="18">
        <v>0</v>
      </c>
      <c r="D17" s="18">
        <v>0</v>
      </c>
      <c r="E17" s="18"/>
      <c r="F17" s="18">
        <v>0</v>
      </c>
      <c r="G17" s="18">
        <v>0</v>
      </c>
      <c r="H17" s="18">
        <v>0</v>
      </c>
      <c r="I17" s="18"/>
      <c r="J17" s="18">
        <v>0</v>
      </c>
      <c r="K17" s="18">
        <v>0</v>
      </c>
      <c r="L17" s="18">
        <v>0</v>
      </c>
      <c r="M17" s="18"/>
      <c r="N17" s="18">
        <v>0</v>
      </c>
      <c r="O17" s="18">
        <v>0</v>
      </c>
      <c r="P17" s="18">
        <v>0</v>
      </c>
      <c r="Q17" s="18"/>
      <c r="R17" s="18">
        <v>0</v>
      </c>
      <c r="S17" s="18">
        <v>0</v>
      </c>
      <c r="T17" s="18">
        <v>0</v>
      </c>
      <c r="U17" s="18"/>
      <c r="V17" s="18">
        <v>0</v>
      </c>
      <c r="W17" s="18">
        <v>0</v>
      </c>
      <c r="X17" s="18">
        <v>0</v>
      </c>
      <c r="Y17" s="18"/>
      <c r="Z17" s="18">
        <v>0</v>
      </c>
      <c r="AA17" s="18">
        <v>0</v>
      </c>
      <c r="AB17" s="18">
        <v>0</v>
      </c>
      <c r="AC17" s="18"/>
    </row>
    <row r="18" spans="1:30" ht="14.25" customHeight="1" x14ac:dyDescent="0.35">
      <c r="A18" s="131" t="s">
        <v>180</v>
      </c>
      <c r="B18" s="18">
        <v>0</v>
      </c>
      <c r="C18" s="18">
        <v>0</v>
      </c>
      <c r="D18" s="18">
        <v>0</v>
      </c>
      <c r="E18" s="18"/>
      <c r="F18" s="18">
        <v>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/>
      <c r="N18" s="18">
        <v>0</v>
      </c>
      <c r="O18" s="18">
        <v>0</v>
      </c>
      <c r="P18" s="18">
        <v>0</v>
      </c>
      <c r="Q18" s="18"/>
      <c r="R18" s="18">
        <v>0</v>
      </c>
      <c r="S18" s="18">
        <v>0</v>
      </c>
      <c r="T18" s="18">
        <v>0</v>
      </c>
      <c r="U18" s="18"/>
      <c r="V18" s="18">
        <v>0</v>
      </c>
      <c r="W18" s="18">
        <v>0</v>
      </c>
      <c r="X18" s="18">
        <v>0</v>
      </c>
      <c r="Y18" s="18"/>
      <c r="Z18" s="18">
        <v>0</v>
      </c>
      <c r="AA18" s="18">
        <v>0</v>
      </c>
      <c r="AB18" s="18">
        <v>0</v>
      </c>
      <c r="AC18" s="18"/>
    </row>
    <row r="19" spans="1:30" ht="14.25" customHeight="1" x14ac:dyDescent="0.35">
      <c r="A19" s="131" t="s">
        <v>181</v>
      </c>
      <c r="B19" s="18">
        <v>0</v>
      </c>
      <c r="C19" s="18">
        <v>0</v>
      </c>
      <c r="D19" s="18">
        <v>0</v>
      </c>
      <c r="E19" s="18"/>
      <c r="F19" s="18">
        <v>0</v>
      </c>
      <c r="G19" s="18">
        <v>0</v>
      </c>
      <c r="H19" s="18">
        <v>0</v>
      </c>
      <c r="I19" s="18"/>
      <c r="J19" s="18">
        <v>0</v>
      </c>
      <c r="K19" s="18">
        <v>0</v>
      </c>
      <c r="L19" s="18">
        <v>0</v>
      </c>
      <c r="M19" s="18"/>
      <c r="N19" s="18">
        <v>0</v>
      </c>
      <c r="O19" s="18">
        <v>0</v>
      </c>
      <c r="P19" s="18">
        <v>0</v>
      </c>
      <c r="Q19" s="18"/>
      <c r="R19" s="18">
        <v>0</v>
      </c>
      <c r="S19" s="18">
        <v>0</v>
      </c>
      <c r="T19" s="18">
        <v>0</v>
      </c>
      <c r="U19" s="18"/>
      <c r="V19" s="18">
        <v>0</v>
      </c>
      <c r="W19" s="18">
        <v>0</v>
      </c>
      <c r="X19" s="18">
        <v>0</v>
      </c>
      <c r="Y19" s="18"/>
      <c r="Z19" s="18">
        <v>0</v>
      </c>
      <c r="AA19" s="18">
        <v>0</v>
      </c>
      <c r="AB19" s="18">
        <v>0</v>
      </c>
      <c r="AC19" s="18"/>
    </row>
    <row r="20" spans="1:30" ht="14.25" customHeight="1" x14ac:dyDescent="0.35">
      <c r="A20" s="131" t="s">
        <v>184</v>
      </c>
      <c r="B20" s="18">
        <v>0</v>
      </c>
      <c r="C20" s="18">
        <v>0</v>
      </c>
      <c r="D20" s="18">
        <v>0</v>
      </c>
      <c r="E20" s="18"/>
      <c r="F20" s="18">
        <v>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/>
      <c r="N20" s="18">
        <v>0</v>
      </c>
      <c r="O20" s="18">
        <v>0</v>
      </c>
      <c r="P20" s="18">
        <v>0</v>
      </c>
      <c r="Q20" s="18"/>
      <c r="R20" s="18">
        <v>0</v>
      </c>
      <c r="S20" s="18">
        <v>0</v>
      </c>
      <c r="T20" s="18">
        <v>0</v>
      </c>
      <c r="U20" s="18"/>
      <c r="V20" s="18">
        <v>0</v>
      </c>
      <c r="W20" s="18">
        <v>0</v>
      </c>
      <c r="X20" s="18">
        <v>0</v>
      </c>
      <c r="Y20" s="18"/>
      <c r="Z20" s="18">
        <v>0</v>
      </c>
      <c r="AA20" s="18">
        <v>0</v>
      </c>
      <c r="AB20" s="18">
        <v>0</v>
      </c>
      <c r="AC20" s="18"/>
    </row>
    <row r="21" spans="1:30" ht="14.25" customHeight="1" x14ac:dyDescent="0.35">
      <c r="A21" s="131" t="s">
        <v>185</v>
      </c>
      <c r="B21" s="18">
        <v>0</v>
      </c>
      <c r="C21" s="18">
        <v>0</v>
      </c>
      <c r="D21" s="18">
        <v>0</v>
      </c>
      <c r="E21" s="18"/>
      <c r="F21" s="18">
        <v>0</v>
      </c>
      <c r="G21" s="18">
        <v>0</v>
      </c>
      <c r="H21" s="18">
        <v>0</v>
      </c>
      <c r="I21" s="18"/>
      <c r="J21" s="18">
        <v>0</v>
      </c>
      <c r="K21" s="18">
        <v>0</v>
      </c>
      <c r="L21" s="18">
        <v>0</v>
      </c>
      <c r="M21" s="18"/>
      <c r="N21" s="18">
        <v>0</v>
      </c>
      <c r="O21" s="18">
        <v>0</v>
      </c>
      <c r="P21" s="18">
        <v>0</v>
      </c>
      <c r="Q21" s="18"/>
      <c r="R21" s="18">
        <v>0</v>
      </c>
      <c r="S21" s="18">
        <v>0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8"/>
    </row>
    <row r="22" spans="1:30" ht="14.25" customHeight="1" x14ac:dyDescent="0.35">
      <c r="A22" s="131" t="s">
        <v>187</v>
      </c>
      <c r="B22" s="18">
        <v>0</v>
      </c>
      <c r="C22" s="18">
        <v>0</v>
      </c>
      <c r="D22" s="18">
        <v>0</v>
      </c>
      <c r="E22" s="18"/>
      <c r="F22" s="18">
        <v>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8"/>
      <c r="R22" s="18">
        <v>0</v>
      </c>
      <c r="S22" s="18">
        <v>0</v>
      </c>
      <c r="T22" s="18">
        <v>0</v>
      </c>
      <c r="U22" s="18"/>
      <c r="V22" s="18">
        <v>0</v>
      </c>
      <c r="W22" s="18">
        <v>0</v>
      </c>
      <c r="X22" s="18">
        <v>0</v>
      </c>
      <c r="Y22" s="18"/>
      <c r="Z22" s="18">
        <v>0</v>
      </c>
      <c r="AA22" s="18">
        <v>0</v>
      </c>
      <c r="AB22" s="18">
        <v>0</v>
      </c>
      <c r="AC22" s="18"/>
    </row>
    <row r="23" spans="1:30" x14ac:dyDescent="0.35">
      <c r="A23" s="190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30" ht="14.25" customHeight="1" x14ac:dyDescent="0.35">
      <c r="A24" s="334" t="s">
        <v>125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13"/>
    </row>
    <row r="25" spans="1:30" s="135" customFormat="1" ht="14.25" customHeight="1" x14ac:dyDescent="0.35">
      <c r="A25" s="64" t="s">
        <v>130</v>
      </c>
      <c r="B25" s="20">
        <v>6.2617407639323733E-2</v>
      </c>
      <c r="C25" s="20">
        <v>8.9405453732677692E-2</v>
      </c>
      <c r="D25" s="20">
        <v>3.9154267815191858E-2</v>
      </c>
      <c r="E25" s="20"/>
      <c r="F25" s="20">
        <v>0</v>
      </c>
      <c r="G25" s="20">
        <v>0</v>
      </c>
      <c r="H25" s="20">
        <v>0</v>
      </c>
      <c r="I25" s="20"/>
      <c r="J25" s="20">
        <v>0.13089005235602094</v>
      </c>
      <c r="K25" s="20">
        <v>0</v>
      </c>
      <c r="L25" s="20">
        <v>0.24271844660194172</v>
      </c>
      <c r="M25" s="20"/>
      <c r="N25" s="20">
        <v>0</v>
      </c>
      <c r="O25" s="20">
        <v>0</v>
      </c>
      <c r="P25" s="20">
        <v>0</v>
      </c>
      <c r="Q25" s="20"/>
      <c r="R25" s="20">
        <v>0.12165450121654502</v>
      </c>
      <c r="S25" s="20">
        <v>0.25188916876574308</v>
      </c>
      <c r="T25" s="20">
        <v>0</v>
      </c>
      <c r="U25" s="20"/>
      <c r="V25" s="20">
        <v>0.10989010989010989</v>
      </c>
      <c r="W25" s="20">
        <v>0.24038461538461539</v>
      </c>
      <c r="X25" s="20">
        <v>0</v>
      </c>
      <c r="Y25" s="20"/>
      <c r="Z25" s="20">
        <v>0</v>
      </c>
      <c r="AA25" s="20">
        <v>0</v>
      </c>
      <c r="AB25" s="20">
        <v>0</v>
      </c>
      <c r="AC25" s="20"/>
      <c r="AD25" s="26"/>
    </row>
    <row r="26" spans="1:30" ht="14.25" customHeight="1" x14ac:dyDescent="0.35">
      <c r="A26" s="131" t="s">
        <v>168</v>
      </c>
      <c r="B26" s="21">
        <v>0</v>
      </c>
      <c r="C26" s="21">
        <v>0</v>
      </c>
      <c r="D26" s="21">
        <v>0</v>
      </c>
      <c r="E26" s="21"/>
      <c r="F26" s="21">
        <v>0</v>
      </c>
      <c r="G26" s="21">
        <v>0</v>
      </c>
      <c r="H26" s="21">
        <v>0</v>
      </c>
      <c r="I26" s="21"/>
      <c r="J26" s="21">
        <v>0</v>
      </c>
      <c r="K26" s="21">
        <v>0</v>
      </c>
      <c r="L26" s="21">
        <v>0</v>
      </c>
      <c r="M26" s="21"/>
      <c r="N26" s="21">
        <v>0</v>
      </c>
      <c r="O26" s="21">
        <v>0</v>
      </c>
      <c r="P26" s="21">
        <v>0</v>
      </c>
      <c r="Q26" s="21"/>
      <c r="R26" s="21">
        <v>0</v>
      </c>
      <c r="S26" s="21">
        <v>0</v>
      </c>
      <c r="T26" s="21">
        <v>0</v>
      </c>
      <c r="U26" s="21"/>
      <c r="V26" s="21">
        <v>0</v>
      </c>
      <c r="W26" s="21">
        <v>0</v>
      </c>
      <c r="X26" s="21">
        <v>0</v>
      </c>
      <c r="Y26" s="21"/>
      <c r="Z26" s="21">
        <v>0</v>
      </c>
      <c r="AA26" s="21">
        <v>0</v>
      </c>
      <c r="AB26" s="21">
        <v>0</v>
      </c>
      <c r="AC26" s="21"/>
    </row>
    <row r="27" spans="1:30" ht="14.25" customHeight="1" x14ac:dyDescent="0.35">
      <c r="A27" s="131" t="s">
        <v>169</v>
      </c>
      <c r="B27" s="21">
        <v>0.30303030303030304</v>
      </c>
      <c r="C27" s="21">
        <v>0.46620046620046618</v>
      </c>
      <c r="D27" s="21">
        <v>0.17825311942959002</v>
      </c>
      <c r="E27" s="21"/>
      <c r="F27" s="21">
        <v>0</v>
      </c>
      <c r="G27" s="21">
        <v>0</v>
      </c>
      <c r="H27" s="21">
        <v>0</v>
      </c>
      <c r="I27" s="21"/>
      <c r="J27" s="21">
        <v>0.67114093959731547</v>
      </c>
      <c r="K27" s="21">
        <v>0</v>
      </c>
      <c r="L27" s="21">
        <v>1.0752688172043012</v>
      </c>
      <c r="M27" s="21"/>
      <c r="N27" s="21">
        <v>0</v>
      </c>
      <c r="O27" s="21">
        <v>0</v>
      </c>
      <c r="P27" s="21">
        <v>0</v>
      </c>
      <c r="Q27" s="21"/>
      <c r="R27" s="21">
        <v>0.60606060606060608</v>
      </c>
      <c r="S27" s="21">
        <v>1.2820512820512819</v>
      </c>
      <c r="T27" s="21">
        <v>0</v>
      </c>
      <c r="U27" s="21"/>
      <c r="V27" s="21">
        <v>0.52631578947368418</v>
      </c>
      <c r="W27" s="21">
        <v>1.1363636363636365</v>
      </c>
      <c r="X27" s="21">
        <v>0</v>
      </c>
      <c r="Y27" s="21"/>
      <c r="Z27" s="21">
        <v>0</v>
      </c>
      <c r="AA27" s="21">
        <v>0</v>
      </c>
      <c r="AB27" s="21">
        <v>0</v>
      </c>
      <c r="AC27" s="21"/>
    </row>
    <row r="28" spans="1:30" ht="14.25" customHeight="1" x14ac:dyDescent="0.35">
      <c r="A28" s="131" t="s">
        <v>170</v>
      </c>
      <c r="B28" s="21">
        <v>0</v>
      </c>
      <c r="C28" s="21">
        <v>0</v>
      </c>
      <c r="D28" s="21">
        <v>0</v>
      </c>
      <c r="E28" s="21"/>
      <c r="F28" s="21">
        <v>0</v>
      </c>
      <c r="G28" s="21">
        <v>0</v>
      </c>
      <c r="H28" s="21">
        <v>0</v>
      </c>
      <c r="I28" s="21"/>
      <c r="J28" s="21">
        <v>0</v>
      </c>
      <c r="K28" s="21">
        <v>0</v>
      </c>
      <c r="L28" s="21">
        <v>0</v>
      </c>
      <c r="M28" s="21"/>
      <c r="N28" s="21">
        <v>0</v>
      </c>
      <c r="O28" s="21">
        <v>0</v>
      </c>
      <c r="P28" s="21">
        <v>0</v>
      </c>
      <c r="Q28" s="21"/>
      <c r="R28" s="21">
        <v>0</v>
      </c>
      <c r="S28" s="21">
        <v>0</v>
      </c>
      <c r="T28" s="21">
        <v>0</v>
      </c>
      <c r="U28" s="21"/>
      <c r="V28" s="21">
        <v>0</v>
      </c>
      <c r="W28" s="21">
        <v>0</v>
      </c>
      <c r="X28" s="21">
        <v>0</v>
      </c>
      <c r="Y28" s="21"/>
      <c r="Z28" s="21">
        <v>0</v>
      </c>
      <c r="AA28" s="21">
        <v>0</v>
      </c>
      <c r="AB28" s="21">
        <v>0</v>
      </c>
      <c r="AC28" s="21"/>
    </row>
    <row r="29" spans="1:30" ht="14.25" customHeight="1" x14ac:dyDescent="0.35">
      <c r="A29" s="131" t="s">
        <v>173</v>
      </c>
      <c r="B29" s="21">
        <v>0</v>
      </c>
      <c r="C29" s="21">
        <v>0</v>
      </c>
      <c r="D29" s="21">
        <v>0</v>
      </c>
      <c r="E29" s="21"/>
      <c r="F29" s="21">
        <v>0</v>
      </c>
      <c r="G29" s="21">
        <v>0</v>
      </c>
      <c r="H29" s="21">
        <v>0</v>
      </c>
      <c r="I29" s="21"/>
      <c r="J29" s="21">
        <v>0</v>
      </c>
      <c r="K29" s="21">
        <v>0</v>
      </c>
      <c r="L29" s="21">
        <v>0</v>
      </c>
      <c r="M29" s="21"/>
      <c r="N29" s="21">
        <v>0</v>
      </c>
      <c r="O29" s="21">
        <v>0</v>
      </c>
      <c r="P29" s="21">
        <v>0</v>
      </c>
      <c r="Q29" s="21"/>
      <c r="R29" s="21">
        <v>0</v>
      </c>
      <c r="S29" s="21">
        <v>0</v>
      </c>
      <c r="T29" s="21">
        <v>0</v>
      </c>
      <c r="U29" s="21"/>
      <c r="V29" s="21">
        <v>0</v>
      </c>
      <c r="W29" s="21">
        <v>0</v>
      </c>
      <c r="X29" s="21">
        <v>0</v>
      </c>
      <c r="Y29" s="21"/>
      <c r="Z29" s="21">
        <v>0</v>
      </c>
      <c r="AA29" s="21">
        <v>0</v>
      </c>
      <c r="AB29" s="21">
        <v>0</v>
      </c>
      <c r="AC29" s="21"/>
    </row>
    <row r="30" spans="1:30" ht="14.25" customHeight="1" x14ac:dyDescent="0.35">
      <c r="A30" s="131" t="s">
        <v>175</v>
      </c>
      <c r="B30" s="21">
        <v>0</v>
      </c>
      <c r="C30" s="21">
        <v>0</v>
      </c>
      <c r="D30" s="21">
        <v>0</v>
      </c>
      <c r="E30" s="21"/>
      <c r="F30" s="21">
        <v>0</v>
      </c>
      <c r="G30" s="21">
        <v>0</v>
      </c>
      <c r="H30" s="21">
        <v>0</v>
      </c>
      <c r="I30" s="21"/>
      <c r="J30" s="21">
        <v>0</v>
      </c>
      <c r="K30" s="21">
        <v>0</v>
      </c>
      <c r="L30" s="21">
        <v>0</v>
      </c>
      <c r="M30" s="21"/>
      <c r="N30" s="21">
        <v>0</v>
      </c>
      <c r="O30" s="21">
        <v>0</v>
      </c>
      <c r="P30" s="21">
        <v>0</v>
      </c>
      <c r="Q30" s="21"/>
      <c r="R30" s="21">
        <v>0</v>
      </c>
      <c r="S30" s="21">
        <v>0</v>
      </c>
      <c r="T30" s="21">
        <v>0</v>
      </c>
      <c r="U30" s="21"/>
      <c r="V30" s="21">
        <v>0</v>
      </c>
      <c r="W30" s="21">
        <v>0</v>
      </c>
      <c r="X30" s="21">
        <v>0</v>
      </c>
      <c r="Y30" s="21"/>
      <c r="Z30" s="21">
        <v>0</v>
      </c>
      <c r="AA30" s="21">
        <v>0</v>
      </c>
      <c r="AB30" s="21">
        <v>0</v>
      </c>
      <c r="AC30" s="21"/>
    </row>
    <row r="31" spans="1:30" ht="14.25" customHeight="1" x14ac:dyDescent="0.35">
      <c r="A31" s="131" t="s">
        <v>176</v>
      </c>
      <c r="B31" s="21">
        <v>0</v>
      </c>
      <c r="C31" s="21">
        <v>0</v>
      </c>
      <c r="D31" s="21">
        <v>0</v>
      </c>
      <c r="E31" s="21"/>
      <c r="F31" s="21">
        <v>0</v>
      </c>
      <c r="G31" s="21">
        <v>0</v>
      </c>
      <c r="H31" s="21">
        <v>0</v>
      </c>
      <c r="I31" s="21"/>
      <c r="J31" s="21">
        <v>0</v>
      </c>
      <c r="K31" s="21">
        <v>0</v>
      </c>
      <c r="L31" s="21">
        <v>0</v>
      </c>
      <c r="M31" s="21"/>
      <c r="N31" s="21">
        <v>0</v>
      </c>
      <c r="O31" s="21">
        <v>0</v>
      </c>
      <c r="P31" s="21">
        <v>0</v>
      </c>
      <c r="Q31" s="21"/>
      <c r="R31" s="21">
        <v>0</v>
      </c>
      <c r="S31" s="21">
        <v>0</v>
      </c>
      <c r="T31" s="21">
        <v>0</v>
      </c>
      <c r="U31" s="21"/>
      <c r="V31" s="21">
        <v>0</v>
      </c>
      <c r="W31" s="21">
        <v>0</v>
      </c>
      <c r="X31" s="21">
        <v>0</v>
      </c>
      <c r="Y31" s="21"/>
      <c r="Z31" s="21">
        <v>0</v>
      </c>
      <c r="AA31" s="21">
        <v>0</v>
      </c>
      <c r="AB31" s="21">
        <v>0</v>
      </c>
      <c r="AC31" s="21"/>
    </row>
    <row r="32" spans="1:30" ht="14.25" customHeight="1" x14ac:dyDescent="0.35">
      <c r="A32" s="131" t="s">
        <v>177</v>
      </c>
      <c r="B32" s="21">
        <v>0</v>
      </c>
      <c r="C32" s="21">
        <v>0</v>
      </c>
      <c r="D32" s="21">
        <v>0</v>
      </c>
      <c r="E32" s="21"/>
      <c r="F32" s="21">
        <v>0</v>
      </c>
      <c r="G32" s="21">
        <v>0</v>
      </c>
      <c r="H32" s="21">
        <v>0</v>
      </c>
      <c r="I32" s="21"/>
      <c r="J32" s="21">
        <v>0</v>
      </c>
      <c r="K32" s="21">
        <v>0</v>
      </c>
      <c r="L32" s="21">
        <v>0</v>
      </c>
      <c r="M32" s="21"/>
      <c r="N32" s="21">
        <v>0</v>
      </c>
      <c r="O32" s="21">
        <v>0</v>
      </c>
      <c r="P32" s="21">
        <v>0</v>
      </c>
      <c r="Q32" s="21"/>
      <c r="R32" s="21">
        <v>0</v>
      </c>
      <c r="S32" s="21">
        <v>0</v>
      </c>
      <c r="T32" s="21">
        <v>0</v>
      </c>
      <c r="U32" s="21"/>
      <c r="V32" s="21">
        <v>0</v>
      </c>
      <c r="W32" s="21">
        <v>0</v>
      </c>
      <c r="X32" s="21">
        <v>0</v>
      </c>
      <c r="Y32" s="21"/>
      <c r="Z32" s="21">
        <v>0</v>
      </c>
      <c r="AA32" s="21">
        <v>0</v>
      </c>
      <c r="AB32" s="21">
        <v>0</v>
      </c>
      <c r="AC32" s="21"/>
    </row>
    <row r="33" spans="1:29" ht="14.25" customHeight="1" x14ac:dyDescent="0.35">
      <c r="A33" s="131" t="s">
        <v>180</v>
      </c>
      <c r="B33" s="21">
        <v>0</v>
      </c>
      <c r="C33" s="21">
        <v>0</v>
      </c>
      <c r="D33" s="21">
        <v>0</v>
      </c>
      <c r="E33" s="21"/>
      <c r="F33" s="21">
        <v>0</v>
      </c>
      <c r="G33" s="21">
        <v>0</v>
      </c>
      <c r="H33" s="21">
        <v>0</v>
      </c>
      <c r="I33" s="21"/>
      <c r="J33" s="21">
        <v>0</v>
      </c>
      <c r="K33" s="21">
        <v>0</v>
      </c>
      <c r="L33" s="21">
        <v>0</v>
      </c>
      <c r="M33" s="21"/>
      <c r="N33" s="21">
        <v>0</v>
      </c>
      <c r="O33" s="21">
        <v>0</v>
      </c>
      <c r="P33" s="21">
        <v>0</v>
      </c>
      <c r="Q33" s="21"/>
      <c r="R33" s="21">
        <v>0</v>
      </c>
      <c r="S33" s="21">
        <v>0</v>
      </c>
      <c r="T33" s="21">
        <v>0</v>
      </c>
      <c r="U33" s="21"/>
      <c r="V33" s="21">
        <v>0</v>
      </c>
      <c r="W33" s="21">
        <v>0</v>
      </c>
      <c r="X33" s="21">
        <v>0</v>
      </c>
      <c r="Y33" s="21"/>
      <c r="Z33" s="21">
        <v>0</v>
      </c>
      <c r="AA33" s="21">
        <v>0</v>
      </c>
      <c r="AB33" s="21">
        <v>0</v>
      </c>
      <c r="AC33" s="21"/>
    </row>
    <row r="34" spans="1:29" ht="14.25" customHeight="1" x14ac:dyDescent="0.35">
      <c r="A34" s="131" t="s">
        <v>181</v>
      </c>
      <c r="B34" s="21">
        <v>0</v>
      </c>
      <c r="C34" s="21">
        <v>0</v>
      </c>
      <c r="D34" s="21">
        <v>0</v>
      </c>
      <c r="E34" s="21"/>
      <c r="F34" s="21">
        <v>0</v>
      </c>
      <c r="G34" s="21">
        <v>0</v>
      </c>
      <c r="H34" s="21">
        <v>0</v>
      </c>
      <c r="I34" s="21"/>
      <c r="J34" s="21">
        <v>0</v>
      </c>
      <c r="K34" s="21">
        <v>0</v>
      </c>
      <c r="L34" s="21">
        <v>0</v>
      </c>
      <c r="M34" s="21"/>
      <c r="N34" s="21">
        <v>0</v>
      </c>
      <c r="O34" s="21">
        <v>0</v>
      </c>
      <c r="P34" s="21">
        <v>0</v>
      </c>
      <c r="Q34" s="21"/>
      <c r="R34" s="21">
        <v>0</v>
      </c>
      <c r="S34" s="21">
        <v>0</v>
      </c>
      <c r="T34" s="21">
        <v>0</v>
      </c>
      <c r="U34" s="21"/>
      <c r="V34" s="21">
        <v>0</v>
      </c>
      <c r="W34" s="21">
        <v>0</v>
      </c>
      <c r="X34" s="21">
        <v>0</v>
      </c>
      <c r="Y34" s="21"/>
      <c r="Z34" s="21">
        <v>0</v>
      </c>
      <c r="AA34" s="21">
        <v>0</v>
      </c>
      <c r="AB34" s="21">
        <v>0</v>
      </c>
      <c r="AC34" s="21"/>
    </row>
    <row r="35" spans="1:29" ht="14.25" customHeight="1" x14ac:dyDescent="0.35">
      <c r="A35" s="131" t="s">
        <v>184</v>
      </c>
      <c r="B35" s="21">
        <v>0</v>
      </c>
      <c r="C35" s="21">
        <v>0</v>
      </c>
      <c r="D35" s="21">
        <v>0</v>
      </c>
      <c r="E35" s="21"/>
      <c r="F35" s="21">
        <v>0</v>
      </c>
      <c r="G35" s="21">
        <v>0</v>
      </c>
      <c r="H35" s="21">
        <v>0</v>
      </c>
      <c r="I35" s="21"/>
      <c r="J35" s="21">
        <v>0</v>
      </c>
      <c r="K35" s="21">
        <v>0</v>
      </c>
      <c r="L35" s="21">
        <v>0</v>
      </c>
      <c r="M35" s="21"/>
      <c r="N35" s="21">
        <v>0</v>
      </c>
      <c r="O35" s="21">
        <v>0</v>
      </c>
      <c r="P35" s="21">
        <v>0</v>
      </c>
      <c r="Q35" s="21"/>
      <c r="R35" s="21">
        <v>0</v>
      </c>
      <c r="S35" s="21">
        <v>0</v>
      </c>
      <c r="T35" s="21">
        <v>0</v>
      </c>
      <c r="U35" s="21"/>
      <c r="V35" s="21">
        <v>0</v>
      </c>
      <c r="W35" s="21">
        <v>0</v>
      </c>
      <c r="X35" s="21">
        <v>0</v>
      </c>
      <c r="Y35" s="21"/>
      <c r="Z35" s="21">
        <v>0</v>
      </c>
      <c r="AA35" s="21">
        <v>0</v>
      </c>
      <c r="AB35" s="21">
        <v>0</v>
      </c>
      <c r="AC35" s="21"/>
    </row>
    <row r="36" spans="1:29" ht="14.25" customHeight="1" x14ac:dyDescent="0.35">
      <c r="A36" s="131" t="s">
        <v>185</v>
      </c>
      <c r="B36" s="21">
        <v>0</v>
      </c>
      <c r="C36" s="21">
        <v>0</v>
      </c>
      <c r="D36" s="21">
        <v>0</v>
      </c>
      <c r="E36" s="21"/>
      <c r="F36" s="21">
        <v>0</v>
      </c>
      <c r="G36" s="21">
        <v>0</v>
      </c>
      <c r="H36" s="21">
        <v>0</v>
      </c>
      <c r="I36" s="21"/>
      <c r="J36" s="21">
        <v>0</v>
      </c>
      <c r="K36" s="21">
        <v>0</v>
      </c>
      <c r="L36" s="21">
        <v>0</v>
      </c>
      <c r="M36" s="21"/>
      <c r="N36" s="21">
        <v>0</v>
      </c>
      <c r="O36" s="21">
        <v>0</v>
      </c>
      <c r="P36" s="21">
        <v>0</v>
      </c>
      <c r="Q36" s="21"/>
      <c r="R36" s="21">
        <v>0</v>
      </c>
      <c r="S36" s="21">
        <v>0</v>
      </c>
      <c r="T36" s="21">
        <v>0</v>
      </c>
      <c r="U36" s="21"/>
      <c r="V36" s="21">
        <v>0</v>
      </c>
      <c r="W36" s="21">
        <v>0</v>
      </c>
      <c r="X36" s="21">
        <v>0</v>
      </c>
      <c r="Y36" s="21"/>
      <c r="Z36" s="21">
        <v>0</v>
      </c>
      <c r="AA36" s="21">
        <v>0</v>
      </c>
      <c r="AB36" s="21">
        <v>0</v>
      </c>
      <c r="AC36" s="21"/>
    </row>
    <row r="37" spans="1:29" ht="14.25" customHeight="1" thickBot="1" x14ac:dyDescent="0.4">
      <c r="A37" s="131" t="s">
        <v>187</v>
      </c>
      <c r="B37" s="21">
        <v>0</v>
      </c>
      <c r="C37" s="21">
        <v>0</v>
      </c>
      <c r="D37" s="21">
        <v>0</v>
      </c>
      <c r="E37" s="21"/>
      <c r="F37" s="21">
        <v>0</v>
      </c>
      <c r="G37" s="21">
        <v>0</v>
      </c>
      <c r="H37" s="21">
        <v>0</v>
      </c>
      <c r="I37" s="21"/>
      <c r="J37" s="21">
        <v>0</v>
      </c>
      <c r="K37" s="21">
        <v>0</v>
      </c>
      <c r="L37" s="21">
        <v>0</v>
      </c>
      <c r="M37" s="21"/>
      <c r="N37" s="21">
        <v>0</v>
      </c>
      <c r="O37" s="21">
        <v>0</v>
      </c>
      <c r="P37" s="21">
        <v>0</v>
      </c>
      <c r="Q37" s="21"/>
      <c r="R37" s="21">
        <v>0</v>
      </c>
      <c r="S37" s="21">
        <v>0</v>
      </c>
      <c r="T37" s="21">
        <v>0</v>
      </c>
      <c r="U37" s="21"/>
      <c r="V37" s="21">
        <v>0</v>
      </c>
      <c r="W37" s="21">
        <v>0</v>
      </c>
      <c r="X37" s="21">
        <v>0</v>
      </c>
      <c r="Y37" s="21"/>
      <c r="Z37" s="21">
        <v>0</v>
      </c>
      <c r="AA37" s="21">
        <v>0</v>
      </c>
      <c r="AB37" s="21">
        <v>0</v>
      </c>
      <c r="AC37" s="21"/>
    </row>
    <row r="38" spans="1:29" ht="14.25" customHeight="1" x14ac:dyDescent="0.3">
      <c r="A38" s="110" t="s">
        <v>398</v>
      </c>
      <c r="B38" s="91"/>
      <c r="C38" s="91"/>
      <c r="D38" s="91"/>
      <c r="E38" s="91"/>
      <c r="F38" s="91"/>
      <c r="G38" s="91"/>
      <c r="H38" s="91"/>
      <c r="I38" s="91"/>
      <c r="J38" s="150"/>
      <c r="K38" s="150"/>
      <c r="L38" s="150"/>
      <c r="M38" s="91"/>
      <c r="N38" s="150"/>
      <c r="O38" s="15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9" x14ac:dyDescent="0.3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</sheetData>
  <mergeCells count="21">
    <mergeCell ref="A9:AB9"/>
    <mergeCell ref="A24:AB24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2" location="Contenido!A1" display="Contenido" xr:uid="{18388503-3B1A-486F-89EE-457C2BD488A1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  <colBreaks count="1" manualBreakCount="1">
    <brk id="2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C27D-4F14-477C-84EB-05D06AD2E213}">
  <sheetPr>
    <tabColor theme="0" tint="-0.14999847407452621"/>
  </sheetPr>
  <dimension ref="A1:AF72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"/>
  <cols>
    <col min="1" max="1" width="16.453125" style="115" customWidth="1"/>
    <col min="2" max="4" width="7.453125" style="72" customWidth="1"/>
    <col min="5" max="5" width="1.54296875" style="72" customWidth="1"/>
    <col min="6" max="8" width="7.453125" style="72" customWidth="1"/>
    <col min="9" max="9" width="1.54296875" style="72" customWidth="1"/>
    <col min="10" max="12" width="7.453125" style="72" customWidth="1"/>
    <col min="13" max="13" width="1.54296875" style="72" customWidth="1"/>
    <col min="14" max="16" width="7.453125" style="72" customWidth="1"/>
    <col min="17" max="17" width="1.54296875" style="72" customWidth="1"/>
    <col min="18" max="20" width="7.453125" style="72" customWidth="1"/>
    <col min="21" max="21" width="1.54296875" style="72" customWidth="1"/>
    <col min="22" max="24" width="7.453125" style="72" customWidth="1"/>
    <col min="25" max="25" width="1.54296875" style="72" customWidth="1"/>
    <col min="26" max="28" width="7.453125" style="72" customWidth="1"/>
    <col min="29" max="29" width="5.7265625" style="72" customWidth="1"/>
    <col min="30" max="30" width="13.453125" style="26" customWidth="1"/>
    <col min="31" max="31" width="5.1796875" style="152" bestFit="1" customWidth="1"/>
    <col min="32" max="32" width="5.453125" style="152" bestFit="1" customWidth="1"/>
    <col min="33" max="16384" width="11.453125" style="8"/>
  </cols>
  <sheetData>
    <row r="1" spans="1:32" ht="15.75" customHeight="1" x14ac:dyDescent="0.35">
      <c r="A1" s="347" t="s">
        <v>262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93"/>
      <c r="AD1" s="29"/>
    </row>
    <row r="2" spans="1:32" ht="15.75" customHeight="1" x14ac:dyDescent="0.35">
      <c r="A2" s="345" t="s">
        <v>127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2" ht="15.75" customHeight="1" x14ac:dyDescent="0.35">
      <c r="A3" s="347" t="s">
        <v>263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93"/>
      <c r="AD3" s="29"/>
    </row>
    <row r="4" spans="1:32" ht="15.75" customHeight="1" x14ac:dyDescent="0.35">
      <c r="A4" s="347" t="s">
        <v>112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93"/>
    </row>
    <row r="5" spans="1:32" ht="15.75" customHeight="1" x14ac:dyDescent="0.35">
      <c r="A5" s="347" t="s">
        <v>377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93"/>
    </row>
    <row r="6" spans="1:32" ht="21" customHeight="1" x14ac:dyDescent="0.35">
      <c r="A6" s="340" t="s">
        <v>264</v>
      </c>
      <c r="B6" s="342" t="s">
        <v>130</v>
      </c>
      <c r="C6" s="342"/>
      <c r="D6" s="342"/>
      <c r="E6" s="344"/>
      <c r="F6" s="342" t="s">
        <v>244</v>
      </c>
      <c r="G6" s="342"/>
      <c r="H6" s="342"/>
      <c r="I6" s="344"/>
      <c r="J6" s="342" t="s">
        <v>245</v>
      </c>
      <c r="K6" s="342"/>
      <c r="L6" s="342"/>
      <c r="M6" s="344"/>
      <c r="N6" s="342" t="s">
        <v>246</v>
      </c>
      <c r="O6" s="342"/>
      <c r="P6" s="342"/>
      <c r="Q6" s="344"/>
      <c r="R6" s="342" t="s">
        <v>247</v>
      </c>
      <c r="S6" s="342"/>
      <c r="T6" s="342"/>
      <c r="U6" s="344"/>
      <c r="V6" s="342" t="s">
        <v>248</v>
      </c>
      <c r="W6" s="342"/>
      <c r="X6" s="342"/>
      <c r="Y6" s="344"/>
      <c r="Z6" s="342" t="s">
        <v>249</v>
      </c>
      <c r="AA6" s="342"/>
      <c r="AB6" s="342"/>
      <c r="AC6" s="6"/>
      <c r="AE6" s="8"/>
      <c r="AF6" s="8"/>
    </row>
    <row r="7" spans="1:32" ht="21" customHeight="1" x14ac:dyDescent="0.35">
      <c r="A7" s="341"/>
      <c r="B7" s="9" t="s">
        <v>130</v>
      </c>
      <c r="C7" s="9" t="s">
        <v>233</v>
      </c>
      <c r="D7" s="9" t="s">
        <v>234</v>
      </c>
      <c r="E7" s="344"/>
      <c r="F7" s="9" t="s">
        <v>130</v>
      </c>
      <c r="G7" s="9" t="s">
        <v>233</v>
      </c>
      <c r="H7" s="9" t="s">
        <v>234</v>
      </c>
      <c r="I7" s="344"/>
      <c r="J7" s="9" t="s">
        <v>130</v>
      </c>
      <c r="K7" s="9" t="s">
        <v>233</v>
      </c>
      <c r="L7" s="9" t="s">
        <v>234</v>
      </c>
      <c r="M7" s="344"/>
      <c r="N7" s="9" t="s">
        <v>130</v>
      </c>
      <c r="O7" s="9" t="s">
        <v>233</v>
      </c>
      <c r="P7" s="9" t="s">
        <v>234</v>
      </c>
      <c r="Q7" s="344"/>
      <c r="R7" s="9" t="s">
        <v>130</v>
      </c>
      <c r="S7" s="9" t="s">
        <v>233</v>
      </c>
      <c r="T7" s="9" t="s">
        <v>234</v>
      </c>
      <c r="U7" s="344"/>
      <c r="V7" s="9" t="s">
        <v>130</v>
      </c>
      <c r="W7" s="9" t="s">
        <v>233</v>
      </c>
      <c r="X7" s="9" t="s">
        <v>234</v>
      </c>
      <c r="Y7" s="344"/>
      <c r="Z7" s="9" t="s">
        <v>130</v>
      </c>
      <c r="AA7" s="9" t="s">
        <v>233</v>
      </c>
      <c r="AB7" s="9" t="s">
        <v>234</v>
      </c>
      <c r="AC7" s="10"/>
      <c r="AE7" s="8"/>
      <c r="AF7" s="8"/>
    </row>
    <row r="9" spans="1:32" ht="14.25" customHeight="1" x14ac:dyDescent="0.3">
      <c r="A9" s="100" t="s">
        <v>130</v>
      </c>
      <c r="B9" s="16">
        <v>7349</v>
      </c>
      <c r="C9" s="16">
        <v>4133</v>
      </c>
      <c r="D9" s="16">
        <v>3216</v>
      </c>
      <c r="E9" s="16"/>
      <c r="F9" s="16">
        <v>307</v>
      </c>
      <c r="G9" s="16">
        <v>172</v>
      </c>
      <c r="H9" s="16">
        <v>135</v>
      </c>
      <c r="I9" s="16"/>
      <c r="J9" s="16">
        <v>2664</v>
      </c>
      <c r="K9" s="16">
        <v>1511</v>
      </c>
      <c r="L9" s="16">
        <v>1153</v>
      </c>
      <c r="M9" s="16"/>
      <c r="N9" s="16">
        <v>2454</v>
      </c>
      <c r="O9" s="16">
        <v>1388</v>
      </c>
      <c r="P9" s="16">
        <v>1066</v>
      </c>
      <c r="Q9" s="16"/>
      <c r="R9" s="16">
        <v>1017</v>
      </c>
      <c r="S9" s="16">
        <v>567</v>
      </c>
      <c r="T9" s="16">
        <v>450</v>
      </c>
      <c r="U9" s="16"/>
      <c r="V9" s="16">
        <v>753</v>
      </c>
      <c r="W9" s="16">
        <v>405</v>
      </c>
      <c r="X9" s="16">
        <v>348</v>
      </c>
      <c r="Y9" s="16"/>
      <c r="Z9" s="16">
        <v>154</v>
      </c>
      <c r="AA9" s="16">
        <v>90</v>
      </c>
      <c r="AB9" s="16">
        <v>64</v>
      </c>
      <c r="AC9" s="16"/>
    </row>
    <row r="10" spans="1:32" ht="14.25" customHeight="1" x14ac:dyDescent="0.35">
      <c r="A10" s="17" t="s">
        <v>265</v>
      </c>
      <c r="B10" s="18">
        <v>2430</v>
      </c>
      <c r="C10" s="18">
        <v>1350</v>
      </c>
      <c r="D10" s="18">
        <v>1080</v>
      </c>
      <c r="E10" s="18"/>
      <c r="F10" s="18">
        <v>106</v>
      </c>
      <c r="G10" s="18">
        <v>61</v>
      </c>
      <c r="H10" s="18">
        <v>45</v>
      </c>
      <c r="I10" s="18"/>
      <c r="J10" s="18">
        <v>852</v>
      </c>
      <c r="K10" s="18">
        <v>468</v>
      </c>
      <c r="L10" s="18">
        <v>384</v>
      </c>
      <c r="M10" s="18"/>
      <c r="N10" s="18">
        <v>803</v>
      </c>
      <c r="O10" s="18">
        <v>460</v>
      </c>
      <c r="P10" s="18">
        <v>343</v>
      </c>
      <c r="Q10" s="18"/>
      <c r="R10" s="18">
        <v>356</v>
      </c>
      <c r="S10" s="18">
        <v>189</v>
      </c>
      <c r="T10" s="18">
        <v>167</v>
      </c>
      <c r="U10" s="18"/>
      <c r="V10" s="18">
        <v>264</v>
      </c>
      <c r="W10" s="18">
        <v>149</v>
      </c>
      <c r="X10" s="18">
        <v>115</v>
      </c>
      <c r="Y10" s="18"/>
      <c r="Z10" s="18">
        <v>49</v>
      </c>
      <c r="AA10" s="18">
        <v>23</v>
      </c>
      <c r="AB10" s="18">
        <v>26</v>
      </c>
      <c r="AC10" s="18"/>
    </row>
    <row r="11" spans="1:32" ht="14.25" customHeight="1" x14ac:dyDescent="0.35">
      <c r="A11" s="17" t="s">
        <v>266</v>
      </c>
      <c r="B11" s="18">
        <v>1645</v>
      </c>
      <c r="C11" s="18">
        <v>953</v>
      </c>
      <c r="D11" s="18">
        <v>692</v>
      </c>
      <c r="E11" s="18"/>
      <c r="F11" s="18">
        <v>69</v>
      </c>
      <c r="G11" s="18">
        <v>35</v>
      </c>
      <c r="H11" s="18">
        <v>34</v>
      </c>
      <c r="I11" s="18"/>
      <c r="J11" s="18">
        <v>606</v>
      </c>
      <c r="K11" s="18">
        <v>366</v>
      </c>
      <c r="L11" s="18">
        <v>240</v>
      </c>
      <c r="M11" s="18"/>
      <c r="N11" s="18">
        <v>524</v>
      </c>
      <c r="O11" s="18">
        <v>296</v>
      </c>
      <c r="P11" s="18">
        <v>228</v>
      </c>
      <c r="Q11" s="18"/>
      <c r="R11" s="18">
        <v>217</v>
      </c>
      <c r="S11" s="18">
        <v>130</v>
      </c>
      <c r="T11" s="18">
        <v>87</v>
      </c>
      <c r="U11" s="18"/>
      <c r="V11" s="18">
        <v>200</v>
      </c>
      <c r="W11" s="18">
        <v>103</v>
      </c>
      <c r="X11" s="18">
        <v>97</v>
      </c>
      <c r="Y11" s="18"/>
      <c r="Z11" s="18">
        <v>29</v>
      </c>
      <c r="AA11" s="18">
        <v>23</v>
      </c>
      <c r="AB11" s="18">
        <v>6</v>
      </c>
      <c r="AC11" s="18"/>
    </row>
    <row r="12" spans="1:32" ht="14.25" customHeight="1" x14ac:dyDescent="0.35">
      <c r="A12" s="17" t="s">
        <v>267</v>
      </c>
      <c r="B12" s="18">
        <v>711</v>
      </c>
      <c r="C12" s="18">
        <v>396</v>
      </c>
      <c r="D12" s="18">
        <v>315</v>
      </c>
      <c r="E12" s="18"/>
      <c r="F12" s="18">
        <v>73</v>
      </c>
      <c r="G12" s="18">
        <v>42</v>
      </c>
      <c r="H12" s="18">
        <v>31</v>
      </c>
      <c r="I12" s="18"/>
      <c r="J12" s="18">
        <v>323</v>
      </c>
      <c r="K12" s="18">
        <v>184</v>
      </c>
      <c r="L12" s="18">
        <v>139</v>
      </c>
      <c r="M12" s="18"/>
      <c r="N12" s="18">
        <v>180</v>
      </c>
      <c r="O12" s="18">
        <v>105</v>
      </c>
      <c r="P12" s="18">
        <v>75</v>
      </c>
      <c r="Q12" s="18"/>
      <c r="R12" s="18">
        <v>60</v>
      </c>
      <c r="S12" s="18">
        <v>31</v>
      </c>
      <c r="T12" s="18">
        <v>29</v>
      </c>
      <c r="U12" s="18"/>
      <c r="V12" s="18">
        <v>59</v>
      </c>
      <c r="W12" s="18">
        <v>30</v>
      </c>
      <c r="X12" s="18">
        <v>29</v>
      </c>
      <c r="Y12" s="18"/>
      <c r="Z12" s="18">
        <v>16</v>
      </c>
      <c r="AA12" s="18">
        <v>4</v>
      </c>
      <c r="AB12" s="18">
        <v>12</v>
      </c>
      <c r="AC12" s="18"/>
    </row>
    <row r="13" spans="1:32" ht="14.25" customHeight="1" x14ac:dyDescent="0.35">
      <c r="A13" s="17" t="s">
        <v>268</v>
      </c>
      <c r="B13" s="18">
        <v>512</v>
      </c>
      <c r="C13" s="18">
        <v>251</v>
      </c>
      <c r="D13" s="18">
        <v>261</v>
      </c>
      <c r="E13" s="18"/>
      <c r="F13" s="18">
        <v>13</v>
      </c>
      <c r="G13" s="18">
        <v>8</v>
      </c>
      <c r="H13" s="18">
        <v>5</v>
      </c>
      <c r="I13" s="18"/>
      <c r="J13" s="18">
        <v>211</v>
      </c>
      <c r="K13" s="18">
        <v>99</v>
      </c>
      <c r="L13" s="18">
        <v>112</v>
      </c>
      <c r="M13" s="18"/>
      <c r="N13" s="18">
        <v>180</v>
      </c>
      <c r="O13" s="18">
        <v>91</v>
      </c>
      <c r="P13" s="18">
        <v>89</v>
      </c>
      <c r="Q13" s="18"/>
      <c r="R13" s="18">
        <v>60</v>
      </c>
      <c r="S13" s="18">
        <v>29</v>
      </c>
      <c r="T13" s="18">
        <v>31</v>
      </c>
      <c r="U13" s="18"/>
      <c r="V13" s="18">
        <v>45</v>
      </c>
      <c r="W13" s="18">
        <v>22</v>
      </c>
      <c r="X13" s="18">
        <v>23</v>
      </c>
      <c r="Y13" s="18"/>
      <c r="Z13" s="18">
        <v>3</v>
      </c>
      <c r="AA13" s="18">
        <v>2</v>
      </c>
      <c r="AB13" s="18">
        <v>1</v>
      </c>
      <c r="AC13" s="18"/>
    </row>
    <row r="14" spans="1:32" ht="14.25" customHeight="1" x14ac:dyDescent="0.35">
      <c r="A14" s="17" t="s">
        <v>269</v>
      </c>
      <c r="B14" s="18">
        <v>463</v>
      </c>
      <c r="C14" s="18">
        <v>269</v>
      </c>
      <c r="D14" s="18">
        <v>194</v>
      </c>
      <c r="E14" s="18"/>
      <c r="F14" s="18">
        <v>30</v>
      </c>
      <c r="G14" s="18">
        <v>14</v>
      </c>
      <c r="H14" s="18">
        <v>16</v>
      </c>
      <c r="I14" s="18"/>
      <c r="J14" s="18">
        <v>142</v>
      </c>
      <c r="K14" s="18">
        <v>90</v>
      </c>
      <c r="L14" s="18">
        <v>52</v>
      </c>
      <c r="M14" s="18"/>
      <c r="N14" s="18">
        <v>148</v>
      </c>
      <c r="O14" s="18">
        <v>86</v>
      </c>
      <c r="P14" s="18">
        <v>62</v>
      </c>
      <c r="Q14" s="18"/>
      <c r="R14" s="18">
        <v>83</v>
      </c>
      <c r="S14" s="18">
        <v>48</v>
      </c>
      <c r="T14" s="18">
        <v>35</v>
      </c>
      <c r="U14" s="18"/>
      <c r="V14" s="18">
        <v>47</v>
      </c>
      <c r="W14" s="18">
        <v>24</v>
      </c>
      <c r="X14" s="18">
        <v>23</v>
      </c>
      <c r="Y14" s="18"/>
      <c r="Z14" s="18">
        <v>13</v>
      </c>
      <c r="AA14" s="18">
        <v>7</v>
      </c>
      <c r="AB14" s="18">
        <v>6</v>
      </c>
      <c r="AC14" s="18"/>
    </row>
    <row r="15" spans="1:32" ht="14.25" customHeight="1" x14ac:dyDescent="0.35">
      <c r="A15" s="17" t="s">
        <v>270</v>
      </c>
      <c r="B15" s="18">
        <v>833</v>
      </c>
      <c r="C15" s="18">
        <v>488</v>
      </c>
      <c r="D15" s="18">
        <v>345</v>
      </c>
      <c r="E15" s="18"/>
      <c r="F15" s="18">
        <v>12</v>
      </c>
      <c r="G15" s="18">
        <v>9</v>
      </c>
      <c r="H15" s="18">
        <v>3</v>
      </c>
      <c r="I15" s="18"/>
      <c r="J15" s="18">
        <v>312</v>
      </c>
      <c r="K15" s="18">
        <v>180</v>
      </c>
      <c r="L15" s="18">
        <v>132</v>
      </c>
      <c r="M15" s="18"/>
      <c r="N15" s="18">
        <v>341</v>
      </c>
      <c r="O15" s="18">
        <v>198</v>
      </c>
      <c r="P15" s="18">
        <v>143</v>
      </c>
      <c r="Q15" s="18"/>
      <c r="R15" s="18">
        <v>110</v>
      </c>
      <c r="S15" s="18">
        <v>65</v>
      </c>
      <c r="T15" s="18">
        <v>45</v>
      </c>
      <c r="U15" s="18"/>
      <c r="V15" s="18">
        <v>55</v>
      </c>
      <c r="W15" s="18">
        <v>33</v>
      </c>
      <c r="X15" s="18">
        <v>22</v>
      </c>
      <c r="Y15" s="18"/>
      <c r="Z15" s="18">
        <v>3</v>
      </c>
      <c r="AA15" s="18">
        <v>3</v>
      </c>
      <c r="AB15" s="18">
        <v>0</v>
      </c>
      <c r="AC15" s="18"/>
    </row>
    <row r="16" spans="1:32" ht="14.25" customHeight="1" x14ac:dyDescent="0.35">
      <c r="A16" s="17" t="s">
        <v>271</v>
      </c>
      <c r="B16" s="18">
        <v>755</v>
      </c>
      <c r="C16" s="18">
        <v>426</v>
      </c>
      <c r="D16" s="18">
        <v>329</v>
      </c>
      <c r="E16" s="18"/>
      <c r="F16" s="18">
        <v>4</v>
      </c>
      <c r="G16" s="18">
        <v>3</v>
      </c>
      <c r="H16" s="18">
        <v>1</v>
      </c>
      <c r="I16" s="18"/>
      <c r="J16" s="18">
        <v>218</v>
      </c>
      <c r="K16" s="18">
        <v>124</v>
      </c>
      <c r="L16" s="18">
        <v>94</v>
      </c>
      <c r="M16" s="18"/>
      <c r="N16" s="18">
        <v>278</v>
      </c>
      <c r="O16" s="18">
        <v>152</v>
      </c>
      <c r="P16" s="18">
        <v>126</v>
      </c>
      <c r="Q16" s="18"/>
      <c r="R16" s="18">
        <v>131</v>
      </c>
      <c r="S16" s="18">
        <v>75</v>
      </c>
      <c r="T16" s="18">
        <v>56</v>
      </c>
      <c r="U16" s="18"/>
      <c r="V16" s="18">
        <v>83</v>
      </c>
      <c r="W16" s="18">
        <v>44</v>
      </c>
      <c r="X16" s="18">
        <v>39</v>
      </c>
      <c r="Y16" s="18"/>
      <c r="Z16" s="18">
        <v>41</v>
      </c>
      <c r="AA16" s="18">
        <v>28</v>
      </c>
      <c r="AB16" s="18">
        <v>13</v>
      </c>
      <c r="AC16" s="18"/>
    </row>
    <row r="17" spans="1:32" ht="14.25" customHeight="1" x14ac:dyDescent="0.3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32" ht="14.25" customHeight="1" x14ac:dyDescent="0.3">
      <c r="A18" s="100" t="s">
        <v>238</v>
      </c>
      <c r="B18" s="16">
        <v>5124</v>
      </c>
      <c r="C18" s="16">
        <v>2876</v>
      </c>
      <c r="D18" s="16">
        <v>2248</v>
      </c>
      <c r="E18" s="16"/>
      <c r="F18" s="16">
        <v>240</v>
      </c>
      <c r="G18" s="16">
        <v>140</v>
      </c>
      <c r="H18" s="16">
        <v>100</v>
      </c>
      <c r="I18" s="16"/>
      <c r="J18" s="16">
        <v>1904</v>
      </c>
      <c r="K18" s="16">
        <v>1082</v>
      </c>
      <c r="L18" s="16">
        <v>822</v>
      </c>
      <c r="M18" s="16"/>
      <c r="N18" s="16">
        <v>1666</v>
      </c>
      <c r="O18" s="16">
        <v>942</v>
      </c>
      <c r="P18" s="16">
        <v>724</v>
      </c>
      <c r="Q18" s="16"/>
      <c r="R18" s="16">
        <v>701</v>
      </c>
      <c r="S18" s="16">
        <v>387</v>
      </c>
      <c r="T18" s="16">
        <v>314</v>
      </c>
      <c r="U18" s="16"/>
      <c r="V18" s="16">
        <v>532</v>
      </c>
      <c r="W18" s="16">
        <v>285</v>
      </c>
      <c r="X18" s="16">
        <v>247</v>
      </c>
      <c r="Y18" s="16"/>
      <c r="Z18" s="16">
        <v>81</v>
      </c>
      <c r="AA18" s="16">
        <v>40</v>
      </c>
      <c r="AB18" s="16">
        <v>41</v>
      </c>
      <c r="AC18" s="16"/>
    </row>
    <row r="19" spans="1:32" ht="14.25" customHeight="1" x14ac:dyDescent="0.35">
      <c r="A19" s="17" t="s">
        <v>265</v>
      </c>
      <c r="B19" s="18">
        <v>2252</v>
      </c>
      <c r="C19" s="18">
        <v>1254</v>
      </c>
      <c r="D19" s="18">
        <v>998</v>
      </c>
      <c r="E19" s="18"/>
      <c r="F19" s="18">
        <v>102</v>
      </c>
      <c r="G19" s="18">
        <v>60</v>
      </c>
      <c r="H19" s="18">
        <v>42</v>
      </c>
      <c r="I19" s="18"/>
      <c r="J19" s="18">
        <v>784</v>
      </c>
      <c r="K19" s="18">
        <v>432</v>
      </c>
      <c r="L19" s="18">
        <v>352</v>
      </c>
      <c r="M19" s="18"/>
      <c r="N19" s="18">
        <v>742</v>
      </c>
      <c r="O19" s="18">
        <v>424</v>
      </c>
      <c r="P19" s="18">
        <v>318</v>
      </c>
      <c r="Q19" s="18"/>
      <c r="R19" s="18">
        <v>343</v>
      </c>
      <c r="S19" s="18">
        <v>185</v>
      </c>
      <c r="T19" s="18">
        <v>158</v>
      </c>
      <c r="U19" s="18"/>
      <c r="V19" s="18">
        <v>239</v>
      </c>
      <c r="W19" s="18">
        <v>135</v>
      </c>
      <c r="X19" s="18">
        <v>104</v>
      </c>
      <c r="Y19" s="18"/>
      <c r="Z19" s="18">
        <v>42</v>
      </c>
      <c r="AA19" s="18">
        <v>18</v>
      </c>
      <c r="AB19" s="18">
        <v>24</v>
      </c>
      <c r="AC19" s="18"/>
    </row>
    <row r="20" spans="1:32" ht="14.25" customHeight="1" x14ac:dyDescent="0.35">
      <c r="A20" s="17" t="s">
        <v>266</v>
      </c>
      <c r="B20" s="18">
        <v>853</v>
      </c>
      <c r="C20" s="18">
        <v>501</v>
      </c>
      <c r="D20" s="18">
        <v>352</v>
      </c>
      <c r="E20" s="18"/>
      <c r="F20" s="18">
        <v>28</v>
      </c>
      <c r="G20" s="18">
        <v>17</v>
      </c>
      <c r="H20" s="18">
        <v>11</v>
      </c>
      <c r="I20" s="18"/>
      <c r="J20" s="18">
        <v>330</v>
      </c>
      <c r="K20" s="18">
        <v>205</v>
      </c>
      <c r="L20" s="18">
        <v>125</v>
      </c>
      <c r="M20" s="18"/>
      <c r="N20" s="18">
        <v>266</v>
      </c>
      <c r="O20" s="18">
        <v>146</v>
      </c>
      <c r="P20" s="18">
        <v>120</v>
      </c>
      <c r="Q20" s="18"/>
      <c r="R20" s="18">
        <v>109</v>
      </c>
      <c r="S20" s="18">
        <v>66</v>
      </c>
      <c r="T20" s="18">
        <v>43</v>
      </c>
      <c r="U20" s="18"/>
      <c r="V20" s="18">
        <v>111</v>
      </c>
      <c r="W20" s="18">
        <v>59</v>
      </c>
      <c r="X20" s="18">
        <v>52</v>
      </c>
      <c r="Y20" s="18"/>
      <c r="Z20" s="18">
        <v>9</v>
      </c>
      <c r="AA20" s="18">
        <v>8</v>
      </c>
      <c r="AB20" s="18">
        <v>1</v>
      </c>
      <c r="AC20" s="18"/>
    </row>
    <row r="21" spans="1:32" ht="14.25" customHeight="1" x14ac:dyDescent="0.35">
      <c r="A21" s="17" t="s">
        <v>267</v>
      </c>
      <c r="B21" s="18">
        <v>597</v>
      </c>
      <c r="C21" s="18">
        <v>329</v>
      </c>
      <c r="D21" s="18">
        <v>268</v>
      </c>
      <c r="E21" s="18"/>
      <c r="F21" s="18">
        <v>67</v>
      </c>
      <c r="G21" s="18">
        <v>38</v>
      </c>
      <c r="H21" s="18">
        <v>29</v>
      </c>
      <c r="I21" s="18"/>
      <c r="J21" s="18">
        <v>286</v>
      </c>
      <c r="K21" s="18">
        <v>165</v>
      </c>
      <c r="L21" s="18">
        <v>121</v>
      </c>
      <c r="M21" s="18"/>
      <c r="N21" s="18">
        <v>140</v>
      </c>
      <c r="O21" s="18">
        <v>77</v>
      </c>
      <c r="P21" s="18">
        <v>63</v>
      </c>
      <c r="Q21" s="18"/>
      <c r="R21" s="18">
        <v>42</v>
      </c>
      <c r="S21" s="18">
        <v>22</v>
      </c>
      <c r="T21" s="18">
        <v>20</v>
      </c>
      <c r="U21" s="18"/>
      <c r="V21" s="18">
        <v>51</v>
      </c>
      <c r="W21" s="18">
        <v>24</v>
      </c>
      <c r="X21" s="18">
        <v>27</v>
      </c>
      <c r="Y21" s="18"/>
      <c r="Z21" s="18">
        <v>11</v>
      </c>
      <c r="AA21" s="18">
        <v>3</v>
      </c>
      <c r="AB21" s="18">
        <v>8</v>
      </c>
      <c r="AC21" s="18"/>
    </row>
    <row r="22" spans="1:32" ht="14.25" customHeight="1" x14ac:dyDescent="0.35">
      <c r="A22" s="17" t="s">
        <v>268</v>
      </c>
      <c r="B22" s="18">
        <v>372</v>
      </c>
      <c r="C22" s="18">
        <v>178</v>
      </c>
      <c r="D22" s="18">
        <v>194</v>
      </c>
      <c r="E22" s="18"/>
      <c r="F22" s="18">
        <v>9</v>
      </c>
      <c r="G22" s="18">
        <v>6</v>
      </c>
      <c r="H22" s="18">
        <v>3</v>
      </c>
      <c r="I22" s="18"/>
      <c r="J22" s="18">
        <v>157</v>
      </c>
      <c r="K22" s="18">
        <v>72</v>
      </c>
      <c r="L22" s="18">
        <v>85</v>
      </c>
      <c r="M22" s="18"/>
      <c r="N22" s="18">
        <v>125</v>
      </c>
      <c r="O22" s="18">
        <v>64</v>
      </c>
      <c r="P22" s="18">
        <v>61</v>
      </c>
      <c r="Q22" s="18"/>
      <c r="R22" s="18">
        <v>42</v>
      </c>
      <c r="S22" s="18">
        <v>17</v>
      </c>
      <c r="T22" s="18">
        <v>25</v>
      </c>
      <c r="U22" s="18"/>
      <c r="V22" s="18">
        <v>36</v>
      </c>
      <c r="W22" s="18">
        <v>17</v>
      </c>
      <c r="X22" s="18">
        <v>19</v>
      </c>
      <c r="Y22" s="18"/>
      <c r="Z22" s="18">
        <v>3</v>
      </c>
      <c r="AA22" s="18">
        <v>2</v>
      </c>
      <c r="AB22" s="18">
        <v>1</v>
      </c>
      <c r="AC22" s="18"/>
    </row>
    <row r="23" spans="1:32" ht="14.25" customHeight="1" x14ac:dyDescent="0.35">
      <c r="A23" s="17" t="s">
        <v>269</v>
      </c>
      <c r="B23" s="18">
        <v>327</v>
      </c>
      <c r="C23" s="18">
        <v>189</v>
      </c>
      <c r="D23" s="18">
        <v>138</v>
      </c>
      <c r="E23" s="18"/>
      <c r="F23" s="18">
        <v>25</v>
      </c>
      <c r="G23" s="18">
        <v>12</v>
      </c>
      <c r="H23" s="18">
        <v>13</v>
      </c>
      <c r="I23" s="18"/>
      <c r="J23" s="18">
        <v>89</v>
      </c>
      <c r="K23" s="18">
        <v>55</v>
      </c>
      <c r="L23" s="18">
        <v>34</v>
      </c>
      <c r="M23" s="18"/>
      <c r="N23" s="18">
        <v>104</v>
      </c>
      <c r="O23" s="18">
        <v>62</v>
      </c>
      <c r="P23" s="18">
        <v>42</v>
      </c>
      <c r="Q23" s="18"/>
      <c r="R23" s="18">
        <v>67</v>
      </c>
      <c r="S23" s="18">
        <v>40</v>
      </c>
      <c r="T23" s="18">
        <v>27</v>
      </c>
      <c r="U23" s="18"/>
      <c r="V23" s="18">
        <v>33</v>
      </c>
      <c r="W23" s="18">
        <v>16</v>
      </c>
      <c r="X23" s="18">
        <v>17</v>
      </c>
      <c r="Y23" s="18"/>
      <c r="Z23" s="18">
        <v>9</v>
      </c>
      <c r="AA23" s="18">
        <v>4</v>
      </c>
      <c r="AB23" s="18">
        <v>5</v>
      </c>
      <c r="AC23" s="18"/>
    </row>
    <row r="24" spans="1:32" ht="14.25" customHeight="1" x14ac:dyDescent="0.35">
      <c r="A24" s="17" t="s">
        <v>270</v>
      </c>
      <c r="B24" s="18">
        <v>493</v>
      </c>
      <c r="C24" s="18">
        <v>297</v>
      </c>
      <c r="D24" s="18">
        <v>196</v>
      </c>
      <c r="E24" s="18"/>
      <c r="F24" s="18">
        <v>9</v>
      </c>
      <c r="G24" s="18">
        <v>7</v>
      </c>
      <c r="H24" s="18">
        <v>2</v>
      </c>
      <c r="I24" s="18"/>
      <c r="J24" s="18">
        <v>180</v>
      </c>
      <c r="K24" s="18">
        <v>106</v>
      </c>
      <c r="L24" s="18">
        <v>74</v>
      </c>
      <c r="M24" s="18"/>
      <c r="N24" s="18">
        <v>193</v>
      </c>
      <c r="O24" s="18">
        <v>118</v>
      </c>
      <c r="P24" s="18">
        <v>75</v>
      </c>
      <c r="Q24" s="18"/>
      <c r="R24" s="18">
        <v>70</v>
      </c>
      <c r="S24" s="18">
        <v>43</v>
      </c>
      <c r="T24" s="18">
        <v>27</v>
      </c>
      <c r="U24" s="18"/>
      <c r="V24" s="18">
        <v>40</v>
      </c>
      <c r="W24" s="18">
        <v>22</v>
      </c>
      <c r="X24" s="18">
        <v>18</v>
      </c>
      <c r="Y24" s="18"/>
      <c r="Z24" s="18">
        <v>1</v>
      </c>
      <c r="AA24" s="18">
        <v>1</v>
      </c>
      <c r="AB24" s="18">
        <v>0</v>
      </c>
      <c r="AC24" s="18"/>
    </row>
    <row r="25" spans="1:32" ht="14.25" customHeight="1" x14ac:dyDescent="0.35">
      <c r="A25" s="17" t="s">
        <v>271</v>
      </c>
      <c r="B25" s="18">
        <v>230</v>
      </c>
      <c r="C25" s="18">
        <v>128</v>
      </c>
      <c r="D25" s="18">
        <v>102</v>
      </c>
      <c r="E25" s="18"/>
      <c r="F25" s="18">
        <v>0</v>
      </c>
      <c r="G25" s="18">
        <v>0</v>
      </c>
      <c r="H25" s="18">
        <v>0</v>
      </c>
      <c r="I25" s="18"/>
      <c r="J25" s="18">
        <v>78</v>
      </c>
      <c r="K25" s="18">
        <v>47</v>
      </c>
      <c r="L25" s="18">
        <v>31</v>
      </c>
      <c r="M25" s="18"/>
      <c r="N25" s="18">
        <v>96</v>
      </c>
      <c r="O25" s="18">
        <v>51</v>
      </c>
      <c r="P25" s="18">
        <v>45</v>
      </c>
      <c r="Q25" s="18"/>
      <c r="R25" s="18">
        <v>28</v>
      </c>
      <c r="S25" s="18">
        <v>14</v>
      </c>
      <c r="T25" s="18">
        <v>14</v>
      </c>
      <c r="U25" s="18"/>
      <c r="V25" s="18">
        <v>22</v>
      </c>
      <c r="W25" s="18">
        <v>12</v>
      </c>
      <c r="X25" s="18">
        <v>10</v>
      </c>
      <c r="Y25" s="18"/>
      <c r="Z25" s="18">
        <v>6</v>
      </c>
      <c r="AA25" s="18">
        <v>4</v>
      </c>
      <c r="AB25" s="18">
        <v>2</v>
      </c>
      <c r="AC25" s="18"/>
    </row>
    <row r="26" spans="1:32" ht="14.25" customHeight="1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32" s="135" customFormat="1" ht="14.25" customHeight="1" x14ac:dyDescent="0.3">
      <c r="A27" s="115" t="s">
        <v>239</v>
      </c>
      <c r="B27" s="16">
        <v>2225</v>
      </c>
      <c r="C27" s="16">
        <v>1257</v>
      </c>
      <c r="D27" s="16">
        <v>968</v>
      </c>
      <c r="E27" s="16"/>
      <c r="F27" s="16">
        <v>67</v>
      </c>
      <c r="G27" s="16">
        <v>32</v>
      </c>
      <c r="H27" s="16">
        <v>35</v>
      </c>
      <c r="I27" s="16"/>
      <c r="J27" s="16">
        <v>760</v>
      </c>
      <c r="K27" s="16">
        <v>429</v>
      </c>
      <c r="L27" s="16">
        <v>331</v>
      </c>
      <c r="M27" s="16"/>
      <c r="N27" s="16">
        <v>788</v>
      </c>
      <c r="O27" s="16">
        <v>446</v>
      </c>
      <c r="P27" s="16">
        <v>342</v>
      </c>
      <c r="Q27" s="16"/>
      <c r="R27" s="16">
        <v>316</v>
      </c>
      <c r="S27" s="16">
        <v>180</v>
      </c>
      <c r="T27" s="16">
        <v>136</v>
      </c>
      <c r="U27" s="16"/>
      <c r="V27" s="16">
        <v>221</v>
      </c>
      <c r="W27" s="16">
        <v>120</v>
      </c>
      <c r="X27" s="16">
        <v>101</v>
      </c>
      <c r="Y27" s="16"/>
      <c r="Z27" s="16">
        <v>73</v>
      </c>
      <c r="AA27" s="16">
        <v>50</v>
      </c>
      <c r="AB27" s="16">
        <v>23</v>
      </c>
      <c r="AC27" s="16"/>
      <c r="AD27" s="26"/>
      <c r="AE27" s="188"/>
      <c r="AF27" s="188"/>
    </row>
    <row r="28" spans="1:32" ht="14.25" customHeight="1" x14ac:dyDescent="0.35">
      <c r="A28" s="17" t="s">
        <v>265</v>
      </c>
      <c r="B28" s="18">
        <v>178</v>
      </c>
      <c r="C28" s="18">
        <v>96</v>
      </c>
      <c r="D28" s="18">
        <v>82</v>
      </c>
      <c r="E28" s="18"/>
      <c r="F28" s="18">
        <v>4</v>
      </c>
      <c r="G28" s="18">
        <v>1</v>
      </c>
      <c r="H28" s="18">
        <v>3</v>
      </c>
      <c r="I28" s="18"/>
      <c r="J28" s="18">
        <v>68</v>
      </c>
      <c r="K28" s="18">
        <v>36</v>
      </c>
      <c r="L28" s="18">
        <v>32</v>
      </c>
      <c r="M28" s="18"/>
      <c r="N28" s="18">
        <v>61</v>
      </c>
      <c r="O28" s="18">
        <v>36</v>
      </c>
      <c r="P28" s="18">
        <v>25</v>
      </c>
      <c r="Q28" s="18"/>
      <c r="R28" s="18">
        <v>13</v>
      </c>
      <c r="S28" s="18">
        <v>4</v>
      </c>
      <c r="T28" s="18">
        <v>9</v>
      </c>
      <c r="U28" s="18"/>
      <c r="V28" s="18">
        <v>25</v>
      </c>
      <c r="W28" s="18">
        <v>14</v>
      </c>
      <c r="X28" s="18">
        <v>11</v>
      </c>
      <c r="Y28" s="18"/>
      <c r="Z28" s="18">
        <v>7</v>
      </c>
      <c r="AA28" s="18">
        <v>5</v>
      </c>
      <c r="AB28" s="18">
        <v>2</v>
      </c>
      <c r="AC28" s="18"/>
    </row>
    <row r="29" spans="1:32" ht="14.25" customHeight="1" x14ac:dyDescent="0.35">
      <c r="A29" s="17" t="s">
        <v>266</v>
      </c>
      <c r="B29" s="18">
        <v>792</v>
      </c>
      <c r="C29" s="18">
        <v>452</v>
      </c>
      <c r="D29" s="18">
        <v>340</v>
      </c>
      <c r="E29" s="18"/>
      <c r="F29" s="18">
        <v>41</v>
      </c>
      <c r="G29" s="18">
        <v>18</v>
      </c>
      <c r="H29" s="18">
        <v>23</v>
      </c>
      <c r="I29" s="18"/>
      <c r="J29" s="18">
        <v>276</v>
      </c>
      <c r="K29" s="18">
        <v>161</v>
      </c>
      <c r="L29" s="18">
        <v>115</v>
      </c>
      <c r="M29" s="18"/>
      <c r="N29" s="18">
        <v>258</v>
      </c>
      <c r="O29" s="18">
        <v>150</v>
      </c>
      <c r="P29" s="18">
        <v>108</v>
      </c>
      <c r="Q29" s="18"/>
      <c r="R29" s="18">
        <v>108</v>
      </c>
      <c r="S29" s="18">
        <v>64</v>
      </c>
      <c r="T29" s="18">
        <v>44</v>
      </c>
      <c r="U29" s="18"/>
      <c r="V29" s="18">
        <v>89</v>
      </c>
      <c r="W29" s="18">
        <v>44</v>
      </c>
      <c r="X29" s="18">
        <v>45</v>
      </c>
      <c r="Y29" s="18"/>
      <c r="Z29" s="18">
        <v>20</v>
      </c>
      <c r="AA29" s="18">
        <v>15</v>
      </c>
      <c r="AB29" s="18">
        <v>5</v>
      </c>
      <c r="AC29" s="18"/>
    </row>
    <row r="30" spans="1:32" ht="14.25" customHeight="1" x14ac:dyDescent="0.35">
      <c r="A30" s="17" t="s">
        <v>267</v>
      </c>
      <c r="B30" s="18">
        <v>114</v>
      </c>
      <c r="C30" s="18">
        <v>67</v>
      </c>
      <c r="D30" s="18">
        <v>47</v>
      </c>
      <c r="E30" s="18"/>
      <c r="F30" s="18">
        <v>6</v>
      </c>
      <c r="G30" s="18">
        <v>4</v>
      </c>
      <c r="H30" s="18">
        <v>2</v>
      </c>
      <c r="I30" s="18"/>
      <c r="J30" s="18">
        <v>37</v>
      </c>
      <c r="K30" s="18">
        <v>19</v>
      </c>
      <c r="L30" s="18">
        <v>18</v>
      </c>
      <c r="M30" s="18"/>
      <c r="N30" s="18">
        <v>40</v>
      </c>
      <c r="O30" s="18">
        <v>28</v>
      </c>
      <c r="P30" s="18">
        <v>12</v>
      </c>
      <c r="Q30" s="18"/>
      <c r="R30" s="18">
        <v>18</v>
      </c>
      <c r="S30" s="18">
        <v>9</v>
      </c>
      <c r="T30" s="18">
        <v>9</v>
      </c>
      <c r="U30" s="18"/>
      <c r="V30" s="18">
        <v>8</v>
      </c>
      <c r="W30" s="18">
        <v>6</v>
      </c>
      <c r="X30" s="18">
        <v>2</v>
      </c>
      <c r="Y30" s="18"/>
      <c r="Z30" s="18">
        <v>5</v>
      </c>
      <c r="AA30" s="18">
        <v>1</v>
      </c>
      <c r="AB30" s="18">
        <v>4</v>
      </c>
      <c r="AC30" s="18"/>
    </row>
    <row r="31" spans="1:32" ht="14.25" customHeight="1" x14ac:dyDescent="0.35">
      <c r="A31" s="17" t="s">
        <v>268</v>
      </c>
      <c r="B31" s="18">
        <v>140</v>
      </c>
      <c r="C31" s="18">
        <v>73</v>
      </c>
      <c r="D31" s="18">
        <v>67</v>
      </c>
      <c r="E31" s="18"/>
      <c r="F31" s="18">
        <v>4</v>
      </c>
      <c r="G31" s="18">
        <v>2</v>
      </c>
      <c r="H31" s="18">
        <v>2</v>
      </c>
      <c r="I31" s="18"/>
      <c r="J31" s="18">
        <v>54</v>
      </c>
      <c r="K31" s="18">
        <v>27</v>
      </c>
      <c r="L31" s="18">
        <v>27</v>
      </c>
      <c r="M31" s="18"/>
      <c r="N31" s="18">
        <v>55</v>
      </c>
      <c r="O31" s="18">
        <v>27</v>
      </c>
      <c r="P31" s="18">
        <v>28</v>
      </c>
      <c r="Q31" s="18"/>
      <c r="R31" s="18">
        <v>18</v>
      </c>
      <c r="S31" s="18">
        <v>12</v>
      </c>
      <c r="T31" s="18">
        <v>6</v>
      </c>
      <c r="U31" s="18"/>
      <c r="V31" s="18">
        <v>9</v>
      </c>
      <c r="W31" s="18">
        <v>5</v>
      </c>
      <c r="X31" s="18">
        <v>4</v>
      </c>
      <c r="Y31" s="18"/>
      <c r="Z31" s="18">
        <v>0</v>
      </c>
      <c r="AA31" s="18">
        <v>0</v>
      </c>
      <c r="AB31" s="18">
        <v>0</v>
      </c>
      <c r="AC31" s="18"/>
    </row>
    <row r="32" spans="1:32" ht="14.25" customHeight="1" x14ac:dyDescent="0.35">
      <c r="A32" s="17" t="s">
        <v>269</v>
      </c>
      <c r="B32" s="18">
        <v>136</v>
      </c>
      <c r="C32" s="18">
        <v>80</v>
      </c>
      <c r="D32" s="18">
        <v>56</v>
      </c>
      <c r="E32" s="18"/>
      <c r="F32" s="18">
        <v>5</v>
      </c>
      <c r="G32" s="18">
        <v>2</v>
      </c>
      <c r="H32" s="18">
        <v>3</v>
      </c>
      <c r="I32" s="18"/>
      <c r="J32" s="18">
        <v>53</v>
      </c>
      <c r="K32" s="18">
        <v>35</v>
      </c>
      <c r="L32" s="18">
        <v>18</v>
      </c>
      <c r="M32" s="18"/>
      <c r="N32" s="18">
        <v>44</v>
      </c>
      <c r="O32" s="18">
        <v>24</v>
      </c>
      <c r="P32" s="18">
        <v>20</v>
      </c>
      <c r="Q32" s="18"/>
      <c r="R32" s="18">
        <v>16</v>
      </c>
      <c r="S32" s="18">
        <v>8</v>
      </c>
      <c r="T32" s="18">
        <v>8</v>
      </c>
      <c r="U32" s="18"/>
      <c r="V32" s="18">
        <v>14</v>
      </c>
      <c r="W32" s="18">
        <v>8</v>
      </c>
      <c r="X32" s="18">
        <v>6</v>
      </c>
      <c r="Y32" s="18"/>
      <c r="Z32" s="18">
        <v>4</v>
      </c>
      <c r="AA32" s="18">
        <v>3</v>
      </c>
      <c r="AB32" s="18">
        <v>1</v>
      </c>
      <c r="AC32" s="18"/>
    </row>
    <row r="33" spans="1:32" ht="14.25" customHeight="1" x14ac:dyDescent="0.35">
      <c r="A33" s="17" t="s">
        <v>270</v>
      </c>
      <c r="B33" s="18">
        <v>340</v>
      </c>
      <c r="C33" s="18">
        <v>191</v>
      </c>
      <c r="D33" s="18">
        <v>149</v>
      </c>
      <c r="E33" s="18"/>
      <c r="F33" s="18">
        <v>3</v>
      </c>
      <c r="G33" s="18">
        <v>2</v>
      </c>
      <c r="H33" s="18">
        <v>1</v>
      </c>
      <c r="I33" s="18"/>
      <c r="J33" s="18">
        <v>132</v>
      </c>
      <c r="K33" s="18">
        <v>74</v>
      </c>
      <c r="L33" s="18">
        <v>58</v>
      </c>
      <c r="M33" s="18"/>
      <c r="N33" s="18">
        <v>148</v>
      </c>
      <c r="O33" s="18">
        <v>80</v>
      </c>
      <c r="P33" s="18">
        <v>68</v>
      </c>
      <c r="Q33" s="18"/>
      <c r="R33" s="18">
        <v>40</v>
      </c>
      <c r="S33" s="18">
        <v>22</v>
      </c>
      <c r="T33" s="18">
        <v>18</v>
      </c>
      <c r="U33" s="18"/>
      <c r="V33" s="18">
        <v>15</v>
      </c>
      <c r="W33" s="18">
        <v>11</v>
      </c>
      <c r="X33" s="18">
        <v>4</v>
      </c>
      <c r="Y33" s="18"/>
      <c r="Z33" s="18">
        <v>2</v>
      </c>
      <c r="AA33" s="18">
        <v>2</v>
      </c>
      <c r="AB33" s="18">
        <v>0</v>
      </c>
      <c r="AC33" s="18"/>
    </row>
    <row r="34" spans="1:32" ht="14.25" customHeight="1" thickBot="1" x14ac:dyDescent="0.4">
      <c r="A34" s="17" t="s">
        <v>271</v>
      </c>
      <c r="B34" s="18">
        <v>525</v>
      </c>
      <c r="C34" s="18">
        <v>298</v>
      </c>
      <c r="D34" s="18">
        <v>227</v>
      </c>
      <c r="E34" s="18"/>
      <c r="F34" s="18">
        <v>4</v>
      </c>
      <c r="G34" s="18">
        <v>3</v>
      </c>
      <c r="H34" s="18">
        <v>1</v>
      </c>
      <c r="I34" s="18"/>
      <c r="J34" s="18">
        <v>140</v>
      </c>
      <c r="K34" s="18">
        <v>77</v>
      </c>
      <c r="L34" s="18">
        <v>63</v>
      </c>
      <c r="M34" s="18"/>
      <c r="N34" s="18">
        <v>182</v>
      </c>
      <c r="O34" s="18">
        <v>101</v>
      </c>
      <c r="P34" s="18">
        <v>81</v>
      </c>
      <c r="Q34" s="18"/>
      <c r="R34" s="18">
        <v>103</v>
      </c>
      <c r="S34" s="18">
        <v>61</v>
      </c>
      <c r="T34" s="18">
        <v>42</v>
      </c>
      <c r="U34" s="18"/>
      <c r="V34" s="18">
        <v>61</v>
      </c>
      <c r="W34" s="18">
        <v>32</v>
      </c>
      <c r="X34" s="18">
        <v>29</v>
      </c>
      <c r="Y34" s="18"/>
      <c r="Z34" s="18">
        <v>35</v>
      </c>
      <c r="AA34" s="18">
        <v>24</v>
      </c>
      <c r="AB34" s="18">
        <v>11</v>
      </c>
      <c r="AC34" s="18"/>
    </row>
    <row r="35" spans="1:32" ht="14.25" customHeight="1" x14ac:dyDescent="0.3">
      <c r="A35" s="110" t="s">
        <v>398</v>
      </c>
      <c r="B35" s="91"/>
      <c r="C35" s="91"/>
      <c r="D35" s="91"/>
      <c r="E35" s="91"/>
      <c r="F35" s="91"/>
      <c r="G35" s="91"/>
      <c r="H35" s="91"/>
      <c r="I35" s="91"/>
      <c r="J35" s="150"/>
      <c r="K35" s="150"/>
      <c r="L35" s="150"/>
      <c r="M35" s="91"/>
      <c r="N35" s="150"/>
      <c r="O35" s="15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8"/>
      <c r="AE35" s="8"/>
      <c r="AF35" s="8"/>
    </row>
    <row r="36" spans="1:32" ht="15.75" customHeight="1" x14ac:dyDescent="0.3">
      <c r="A36" s="24"/>
      <c r="B36" s="8"/>
      <c r="C36" s="8"/>
      <c r="D36" s="8"/>
      <c r="E36" s="8"/>
      <c r="F36" s="8"/>
      <c r="G36" s="8"/>
      <c r="H36" s="8"/>
      <c r="I36" s="8"/>
      <c r="J36" s="189"/>
      <c r="K36" s="189"/>
      <c r="L36" s="189"/>
      <c r="M36" s="8"/>
      <c r="N36" s="189"/>
      <c r="O36" s="11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E36" s="8"/>
      <c r="AF36" s="8"/>
    </row>
    <row r="37" spans="1:32" ht="15.75" customHeight="1" x14ac:dyDescent="0.35">
      <c r="A37" s="19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32" ht="15.75" customHeight="1" x14ac:dyDescent="0.35">
      <c r="A38" s="347" t="s">
        <v>272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93"/>
    </row>
    <row r="39" spans="1:32" ht="15.75" customHeight="1" x14ac:dyDescent="0.35">
      <c r="A39" s="345" t="s">
        <v>165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1"/>
      <c r="AD39" s="272" t="s">
        <v>375</v>
      </c>
    </row>
    <row r="40" spans="1:32" ht="15.75" customHeight="1" x14ac:dyDescent="0.35">
      <c r="A40" s="347" t="s">
        <v>263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93"/>
    </row>
    <row r="41" spans="1:32" ht="15.75" customHeight="1" x14ac:dyDescent="0.35">
      <c r="A41" s="347" t="s">
        <v>112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93"/>
    </row>
    <row r="42" spans="1:32" ht="15.75" customHeight="1" x14ac:dyDescent="0.35">
      <c r="A42" s="347" t="s">
        <v>377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93"/>
    </row>
    <row r="43" spans="1:32" ht="21" customHeight="1" x14ac:dyDescent="0.35">
      <c r="A43" s="340" t="s">
        <v>264</v>
      </c>
      <c r="B43" s="342" t="s">
        <v>130</v>
      </c>
      <c r="C43" s="342"/>
      <c r="D43" s="342"/>
      <c r="E43" s="344"/>
      <c r="F43" s="342" t="s">
        <v>244</v>
      </c>
      <c r="G43" s="342"/>
      <c r="H43" s="342"/>
      <c r="I43" s="344"/>
      <c r="J43" s="342" t="s">
        <v>245</v>
      </c>
      <c r="K43" s="342"/>
      <c r="L43" s="342"/>
      <c r="M43" s="344"/>
      <c r="N43" s="342" t="s">
        <v>246</v>
      </c>
      <c r="O43" s="342"/>
      <c r="P43" s="342"/>
      <c r="Q43" s="344"/>
      <c r="R43" s="342" t="s">
        <v>247</v>
      </c>
      <c r="S43" s="342"/>
      <c r="T43" s="342"/>
      <c r="U43" s="344"/>
      <c r="V43" s="342" t="s">
        <v>248</v>
      </c>
      <c r="W43" s="342"/>
      <c r="X43" s="342"/>
      <c r="Y43" s="344"/>
      <c r="Z43" s="342" t="s">
        <v>249</v>
      </c>
      <c r="AA43" s="342"/>
      <c r="AB43" s="342"/>
      <c r="AC43" s="6"/>
      <c r="AE43" s="8"/>
      <c r="AF43" s="8"/>
    </row>
    <row r="44" spans="1:32" ht="21" customHeight="1" x14ac:dyDescent="0.35">
      <c r="A44" s="341"/>
      <c r="B44" s="9" t="s">
        <v>130</v>
      </c>
      <c r="C44" s="9" t="s">
        <v>233</v>
      </c>
      <c r="D44" s="9" t="s">
        <v>234</v>
      </c>
      <c r="E44" s="344"/>
      <c r="F44" s="9" t="s">
        <v>130</v>
      </c>
      <c r="G44" s="9" t="s">
        <v>233</v>
      </c>
      <c r="H44" s="9" t="s">
        <v>234</v>
      </c>
      <c r="I44" s="344"/>
      <c r="J44" s="9" t="s">
        <v>130</v>
      </c>
      <c r="K44" s="9" t="s">
        <v>233</v>
      </c>
      <c r="L44" s="9" t="s">
        <v>234</v>
      </c>
      <c r="M44" s="344"/>
      <c r="N44" s="9" t="s">
        <v>130</v>
      </c>
      <c r="O44" s="9" t="s">
        <v>233</v>
      </c>
      <c r="P44" s="9" t="s">
        <v>234</v>
      </c>
      <c r="Q44" s="344"/>
      <c r="R44" s="9" t="s">
        <v>130</v>
      </c>
      <c r="S44" s="9" t="s">
        <v>233</v>
      </c>
      <c r="T44" s="9" t="s">
        <v>234</v>
      </c>
      <c r="U44" s="344"/>
      <c r="V44" s="9" t="s">
        <v>130</v>
      </c>
      <c r="W44" s="9" t="s">
        <v>233</v>
      </c>
      <c r="X44" s="9" t="s">
        <v>234</v>
      </c>
      <c r="Y44" s="344"/>
      <c r="Z44" s="9" t="s">
        <v>130</v>
      </c>
      <c r="AA44" s="9" t="s">
        <v>233</v>
      </c>
      <c r="AB44" s="9" t="s">
        <v>234</v>
      </c>
      <c r="AC44" s="10"/>
      <c r="AE44" s="8"/>
      <c r="AF44" s="8"/>
    </row>
    <row r="45" spans="1:32" ht="14.25" customHeight="1" x14ac:dyDescent="0.3">
      <c r="A45" s="166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</row>
    <row r="46" spans="1:32" s="135" customFormat="1" ht="14.25" customHeight="1" x14ac:dyDescent="0.3">
      <c r="A46" s="100" t="s">
        <v>130</v>
      </c>
      <c r="B46" s="20">
        <v>1.6118561019796722</v>
      </c>
      <c r="C46" s="20">
        <v>1.7653189362810844</v>
      </c>
      <c r="D46" s="20">
        <v>1.4498764719672514</v>
      </c>
      <c r="E46" s="20" t="s">
        <v>273</v>
      </c>
      <c r="F46" s="20">
        <v>0.42354174714419729</v>
      </c>
      <c r="G46" s="20">
        <v>0.46244017852341773</v>
      </c>
      <c r="H46" s="20">
        <v>0.38254463020685747</v>
      </c>
      <c r="I46" s="20" t="s">
        <v>273</v>
      </c>
      <c r="J46" s="20">
        <v>3.5143727820798651</v>
      </c>
      <c r="K46" s="20">
        <v>3.8819237488439011</v>
      </c>
      <c r="L46" s="20">
        <v>3.1264405217061197</v>
      </c>
      <c r="M46" s="20" t="s">
        <v>273</v>
      </c>
      <c r="N46" s="20">
        <v>3.4087594282618663</v>
      </c>
      <c r="O46" s="20">
        <v>3.7468955836302777</v>
      </c>
      <c r="P46" s="20">
        <v>3.050333361948093</v>
      </c>
      <c r="Q46" s="20" t="s">
        <v>273</v>
      </c>
      <c r="R46" s="20">
        <v>1.2012189360294812</v>
      </c>
      <c r="S46" s="20">
        <v>1.2987012987012987</v>
      </c>
      <c r="T46" s="20">
        <v>1.0974271430313376</v>
      </c>
      <c r="U46" s="20" t="s">
        <v>273</v>
      </c>
      <c r="V46" s="20">
        <v>0.9602877037263754</v>
      </c>
      <c r="W46" s="20">
        <v>1.0117917457779555</v>
      </c>
      <c r="X46" s="20">
        <v>0.90658052414942947</v>
      </c>
      <c r="Y46" s="20" t="s">
        <v>273</v>
      </c>
      <c r="Z46" s="20">
        <v>0.21218551076083661</v>
      </c>
      <c r="AA46" s="20">
        <v>0.24146164784160118</v>
      </c>
      <c r="AB46" s="20">
        <v>0.18127743945616767</v>
      </c>
      <c r="AC46" s="20"/>
      <c r="AD46" s="26"/>
    </row>
    <row r="47" spans="1:32" ht="14.25" customHeight="1" x14ac:dyDescent="0.35">
      <c r="A47" s="190" t="s">
        <v>265</v>
      </c>
      <c r="B47" s="21">
        <v>1.9488174768026563</v>
      </c>
      <c r="C47" s="21">
        <v>2.1239439278803038</v>
      </c>
      <c r="D47" s="21">
        <v>1.7667266481269424</v>
      </c>
      <c r="E47" s="21" t="s">
        <v>273</v>
      </c>
      <c r="F47" s="21">
        <v>0.54214402618657931</v>
      </c>
      <c r="G47" s="21">
        <v>0.6123883144262624</v>
      </c>
      <c r="H47" s="21">
        <v>0.46918986549890523</v>
      </c>
      <c r="I47" s="21" t="s">
        <v>273</v>
      </c>
      <c r="J47" s="21">
        <v>4.0916294482063105</v>
      </c>
      <c r="K47" s="21">
        <v>4.4101017715793445</v>
      </c>
      <c r="L47" s="21">
        <v>3.760650279110763</v>
      </c>
      <c r="M47" s="21" t="s">
        <v>273</v>
      </c>
      <c r="N47" s="21">
        <v>4.0746942710711931</v>
      </c>
      <c r="O47" s="21">
        <v>4.5454545454545459</v>
      </c>
      <c r="P47" s="21">
        <v>3.5777615521018049</v>
      </c>
      <c r="Q47" s="21" t="s">
        <v>273</v>
      </c>
      <c r="R47" s="21">
        <v>1.5386610191468211</v>
      </c>
      <c r="S47" s="21">
        <v>1.5918470479238607</v>
      </c>
      <c r="T47" s="21">
        <v>1.4825994318181819</v>
      </c>
      <c r="U47" s="21" t="s">
        <v>273</v>
      </c>
      <c r="V47" s="21">
        <v>1.2332414630728266</v>
      </c>
      <c r="W47" s="21">
        <v>1.3713759779107226</v>
      </c>
      <c r="X47" s="21">
        <v>1.0908745968506925</v>
      </c>
      <c r="Y47" s="21" t="s">
        <v>273</v>
      </c>
      <c r="Z47" s="21">
        <v>0.24420632942935461</v>
      </c>
      <c r="AA47" s="21">
        <v>0.22704837117472854</v>
      </c>
      <c r="AB47" s="21">
        <v>0.26170105686965273</v>
      </c>
      <c r="AC47" s="21"/>
      <c r="AE47" s="8"/>
      <c r="AF47" s="8"/>
    </row>
    <row r="48" spans="1:32" ht="14.25" customHeight="1" x14ac:dyDescent="0.35">
      <c r="A48" s="190" t="s">
        <v>266</v>
      </c>
      <c r="B48" s="21">
        <v>1.6863492844548325</v>
      </c>
      <c r="C48" s="21">
        <v>1.896102345755158</v>
      </c>
      <c r="D48" s="21">
        <v>1.4634043183115868</v>
      </c>
      <c r="E48" s="21" t="s">
        <v>273</v>
      </c>
      <c r="F48" s="21">
        <v>0.43566106831670665</v>
      </c>
      <c r="G48" s="21">
        <v>0.42955326460481102</v>
      </c>
      <c r="H48" s="21">
        <v>0.44213263979193762</v>
      </c>
      <c r="I48" s="21" t="s">
        <v>273</v>
      </c>
      <c r="J48" s="21">
        <v>3.6490636478593368</v>
      </c>
      <c r="K48" s="21">
        <v>4.2862161845649371</v>
      </c>
      <c r="L48" s="21">
        <v>2.974714923153198</v>
      </c>
      <c r="M48" s="21" t="s">
        <v>273</v>
      </c>
      <c r="N48" s="21">
        <v>3.4030393557604883</v>
      </c>
      <c r="O48" s="21">
        <v>3.7369019063249591</v>
      </c>
      <c r="P48" s="21">
        <v>3.0493513441219742</v>
      </c>
      <c r="Q48" s="21" t="s">
        <v>273</v>
      </c>
      <c r="R48" s="21">
        <v>1.22557325200497</v>
      </c>
      <c r="S48" s="21">
        <v>1.4155052264808363</v>
      </c>
      <c r="T48" s="21">
        <v>1.0208871157005397</v>
      </c>
      <c r="U48" s="21" t="s">
        <v>273</v>
      </c>
      <c r="V48" s="21">
        <v>1.2146978439113272</v>
      </c>
      <c r="W48" s="21">
        <v>1.2261904761904763</v>
      </c>
      <c r="X48" s="21">
        <v>1.2027278363298204</v>
      </c>
      <c r="Y48" s="21" t="s">
        <v>273</v>
      </c>
      <c r="Z48" s="21">
        <v>0.1866872666409167</v>
      </c>
      <c r="AA48" s="21">
        <v>0.28504151691659435</v>
      </c>
      <c r="AB48" s="21">
        <v>8.0375083724045546E-2</v>
      </c>
      <c r="AC48" s="21"/>
      <c r="AE48" s="8"/>
      <c r="AF48" s="8"/>
    </row>
    <row r="49" spans="1:32" ht="14.25" customHeight="1" x14ac:dyDescent="0.35">
      <c r="A49" s="190" t="s">
        <v>267</v>
      </c>
      <c r="B49" s="21">
        <v>1.4791545310809686</v>
      </c>
      <c r="C49" s="21">
        <v>1.6012939749292359</v>
      </c>
      <c r="D49" s="21">
        <v>1.3497300539892021</v>
      </c>
      <c r="E49" s="21" t="s">
        <v>273</v>
      </c>
      <c r="F49" s="21">
        <v>0.97528390113560459</v>
      </c>
      <c r="G49" s="21">
        <v>1.0986136541982736</v>
      </c>
      <c r="H49" s="21">
        <v>0.84653194975423274</v>
      </c>
      <c r="I49" s="21" t="s">
        <v>273</v>
      </c>
      <c r="J49" s="21">
        <v>4.10941475826972</v>
      </c>
      <c r="K49" s="21">
        <v>4.5578399801833047</v>
      </c>
      <c r="L49" s="21">
        <v>3.6358880460371439</v>
      </c>
      <c r="M49" s="21" t="s">
        <v>273</v>
      </c>
      <c r="N49" s="21">
        <v>2.4314467107929216</v>
      </c>
      <c r="O49" s="21">
        <v>2.7910685805422646</v>
      </c>
      <c r="P49" s="21">
        <v>2.0598736610821202</v>
      </c>
      <c r="Q49" s="21" t="s">
        <v>273</v>
      </c>
      <c r="R49" s="21">
        <v>0.64102564102564097</v>
      </c>
      <c r="S49" s="21">
        <v>0.64235391628677996</v>
      </c>
      <c r="T49" s="21">
        <v>0.63961182179091314</v>
      </c>
      <c r="U49" s="21" t="s">
        <v>273</v>
      </c>
      <c r="V49" s="21">
        <v>0.73182833043909701</v>
      </c>
      <c r="W49" s="21">
        <v>0.72028811524609848</v>
      </c>
      <c r="X49" s="21">
        <v>0.74416217603284585</v>
      </c>
      <c r="Y49" s="21" t="s">
        <v>273</v>
      </c>
      <c r="Z49" s="21">
        <v>0.20258293238794631</v>
      </c>
      <c r="AA49" s="21">
        <v>9.7158124848190433E-2</v>
      </c>
      <c r="AB49" s="21">
        <v>0.3173763554615181</v>
      </c>
      <c r="AC49" s="21"/>
      <c r="AE49" s="8"/>
      <c r="AF49" s="8"/>
    </row>
    <row r="50" spans="1:32" ht="14.25" customHeight="1" x14ac:dyDescent="0.35">
      <c r="A50" s="190" t="s">
        <v>268</v>
      </c>
      <c r="B50" s="21">
        <v>1.1868335651367641</v>
      </c>
      <c r="C50" s="21">
        <v>1.1401317283670225</v>
      </c>
      <c r="D50" s="21">
        <v>1.2355029585798816</v>
      </c>
      <c r="E50" s="21" t="s">
        <v>273</v>
      </c>
      <c r="F50" s="21">
        <v>0.18683529749928141</v>
      </c>
      <c r="G50" s="21">
        <v>0.22290331568682087</v>
      </c>
      <c r="H50" s="21">
        <v>0.14841199168892846</v>
      </c>
      <c r="I50" s="21" t="s">
        <v>273</v>
      </c>
      <c r="J50" s="21">
        <v>2.9722496126214959</v>
      </c>
      <c r="K50" s="21">
        <v>2.7538247566063978</v>
      </c>
      <c r="L50" s="21">
        <v>3.1963470319634704</v>
      </c>
      <c r="M50" s="21" t="s">
        <v>273</v>
      </c>
      <c r="N50" s="21">
        <v>2.640845070422535</v>
      </c>
      <c r="O50" s="21">
        <v>2.5822928490351873</v>
      </c>
      <c r="P50" s="21">
        <v>2.703523693803159</v>
      </c>
      <c r="Q50" s="21" t="s">
        <v>273</v>
      </c>
      <c r="R50" s="21">
        <v>0.75093867334167708</v>
      </c>
      <c r="S50" s="21">
        <v>0.71270582452691078</v>
      </c>
      <c r="T50" s="21">
        <v>0.79061463912267271</v>
      </c>
      <c r="U50" s="21" t="s">
        <v>273</v>
      </c>
      <c r="V50" s="21">
        <v>0.6124948958758677</v>
      </c>
      <c r="W50" s="21">
        <v>0.59044551798174993</v>
      </c>
      <c r="X50" s="21">
        <v>0.63518365092515872</v>
      </c>
      <c r="Y50" s="21" t="s">
        <v>273</v>
      </c>
      <c r="Z50" s="21">
        <v>4.3290043290043288E-2</v>
      </c>
      <c r="AA50" s="21">
        <v>5.6947608200455579E-2</v>
      </c>
      <c r="AB50" s="21">
        <v>2.9256875365710942E-2</v>
      </c>
      <c r="AC50" s="21"/>
      <c r="AE50" s="8"/>
      <c r="AF50" s="8"/>
    </row>
    <row r="51" spans="1:32" ht="14.25" customHeight="1" x14ac:dyDescent="0.35">
      <c r="A51" s="190" t="s">
        <v>269</v>
      </c>
      <c r="B51" s="21">
        <v>1.1704628763556386</v>
      </c>
      <c r="C51" s="21">
        <v>1.3313536253402622</v>
      </c>
      <c r="D51" s="21">
        <v>1.0024803637866886</v>
      </c>
      <c r="E51" s="21" t="s">
        <v>273</v>
      </c>
      <c r="F51" s="21">
        <v>0.47326076668244199</v>
      </c>
      <c r="G51" s="21">
        <v>0.42879019908116389</v>
      </c>
      <c r="H51" s="21">
        <v>0.52049446974625901</v>
      </c>
      <c r="I51" s="21" t="s">
        <v>273</v>
      </c>
      <c r="J51" s="21">
        <v>2.1689323354208034</v>
      </c>
      <c r="K51" s="21">
        <v>2.7141133896260552</v>
      </c>
      <c r="L51" s="21">
        <v>1.6094088517486844</v>
      </c>
      <c r="M51" s="21" t="s">
        <v>273</v>
      </c>
      <c r="N51" s="21">
        <v>2.3604465709728868</v>
      </c>
      <c r="O51" s="21">
        <v>2.6766262060379709</v>
      </c>
      <c r="P51" s="21">
        <v>2.0281321557082106</v>
      </c>
      <c r="Q51" s="21" t="s">
        <v>273</v>
      </c>
      <c r="R51" s="21">
        <v>1.1634426689094477</v>
      </c>
      <c r="S51" s="21">
        <v>1.3212221304706853</v>
      </c>
      <c r="T51" s="21">
        <v>0.99971436732362184</v>
      </c>
      <c r="U51" s="21" t="s">
        <v>273</v>
      </c>
      <c r="V51" s="21">
        <v>0.6704707560627674</v>
      </c>
      <c r="W51" s="21">
        <v>0.67758328627893849</v>
      </c>
      <c r="X51" s="21">
        <v>0.66320645905420994</v>
      </c>
      <c r="Y51" s="21" t="s">
        <v>273</v>
      </c>
      <c r="Z51" s="21">
        <v>0.20776730062330187</v>
      </c>
      <c r="AA51" s="21">
        <v>0.21631644004944375</v>
      </c>
      <c r="AB51" s="21">
        <v>0.19860973187686196</v>
      </c>
      <c r="AC51" s="21"/>
      <c r="AE51" s="8"/>
      <c r="AF51" s="8"/>
    </row>
    <row r="52" spans="1:32" ht="14.25" customHeight="1" x14ac:dyDescent="0.35">
      <c r="A52" s="190" t="s">
        <v>270</v>
      </c>
      <c r="B52" s="21">
        <v>1.6707784262992158</v>
      </c>
      <c r="C52" s="21">
        <v>1.8766343639440086</v>
      </c>
      <c r="D52" s="21">
        <v>1.4463589485599295</v>
      </c>
      <c r="E52" s="21" t="s">
        <v>273</v>
      </c>
      <c r="F52" s="21">
        <v>0.15321756894790603</v>
      </c>
      <c r="G52" s="21">
        <v>0.22134776192818495</v>
      </c>
      <c r="H52" s="21">
        <v>7.9660116834838021E-2</v>
      </c>
      <c r="I52" s="21" t="s">
        <v>273</v>
      </c>
      <c r="J52" s="21">
        <v>3.7722161770039895</v>
      </c>
      <c r="K52" s="21">
        <v>4.1180507892930676</v>
      </c>
      <c r="L52" s="21">
        <v>3.3846153846153846</v>
      </c>
      <c r="M52" s="21" t="s">
        <v>273</v>
      </c>
      <c r="N52" s="21">
        <v>4.3467176545570423</v>
      </c>
      <c r="O52" s="21">
        <v>4.8375274859516244</v>
      </c>
      <c r="P52" s="21">
        <v>3.8113006396588487</v>
      </c>
      <c r="Q52" s="21" t="s">
        <v>273</v>
      </c>
      <c r="R52" s="21">
        <v>1.1638980002116179</v>
      </c>
      <c r="S52" s="21">
        <v>1.3067953357458786</v>
      </c>
      <c r="T52" s="21">
        <v>1.0051373687737324</v>
      </c>
      <c r="U52" s="21" t="s">
        <v>273</v>
      </c>
      <c r="V52" s="21">
        <v>0.62301767104666972</v>
      </c>
      <c r="W52" s="21">
        <v>0.72447859495060374</v>
      </c>
      <c r="X52" s="21">
        <v>0.51486075356892114</v>
      </c>
      <c r="Y52" s="21" t="s">
        <v>273</v>
      </c>
      <c r="Z52" s="21">
        <v>3.9318479685452164E-2</v>
      </c>
      <c r="AA52" s="21">
        <v>7.6045627376425853E-2</v>
      </c>
      <c r="AB52" s="21">
        <v>0</v>
      </c>
      <c r="AC52" s="21"/>
      <c r="AE52" s="8"/>
      <c r="AF52" s="8"/>
    </row>
    <row r="53" spans="1:32" ht="14.25" customHeight="1" x14ac:dyDescent="0.35">
      <c r="A53" s="190" t="s">
        <v>271</v>
      </c>
      <c r="B53" s="21">
        <v>1.4225689145139713</v>
      </c>
      <c r="C53" s="21">
        <v>1.5578146712499086</v>
      </c>
      <c r="D53" s="21">
        <v>1.2788121428849069</v>
      </c>
      <c r="E53" s="21" t="s">
        <v>273</v>
      </c>
      <c r="F53" s="21">
        <v>4.716981132075472E-2</v>
      </c>
      <c r="G53" s="21">
        <v>6.9092584062643944E-2</v>
      </c>
      <c r="H53" s="21">
        <v>2.4166263895601739E-2</v>
      </c>
      <c r="I53" s="21" t="s">
        <v>273</v>
      </c>
      <c r="J53" s="21">
        <v>2.5360632852489533</v>
      </c>
      <c r="K53" s="21">
        <v>2.784014369106421</v>
      </c>
      <c r="L53" s="21">
        <v>2.2694350555287301</v>
      </c>
      <c r="M53" s="21" t="s">
        <v>273</v>
      </c>
      <c r="N53" s="21">
        <v>3.2507015902712815</v>
      </c>
      <c r="O53" s="21">
        <v>3.4459306279755157</v>
      </c>
      <c r="P53" s="21">
        <v>3.042743298720116</v>
      </c>
      <c r="Q53" s="21" t="s">
        <v>273</v>
      </c>
      <c r="R53" s="21">
        <v>1.3251062108031559</v>
      </c>
      <c r="S53" s="21">
        <v>1.4705882352941175</v>
      </c>
      <c r="T53" s="21">
        <v>1.1700793982448809</v>
      </c>
      <c r="U53" s="21" t="s">
        <v>273</v>
      </c>
      <c r="V53" s="21">
        <v>0.89295320064550832</v>
      </c>
      <c r="W53" s="21">
        <v>0.92146596858638741</v>
      </c>
      <c r="X53" s="21">
        <v>0.86283185840707965</v>
      </c>
      <c r="Y53" s="21" t="s">
        <v>273</v>
      </c>
      <c r="Z53" s="21">
        <v>0.49612778315585676</v>
      </c>
      <c r="AA53" s="21">
        <v>0.65666041275797382</v>
      </c>
      <c r="AB53" s="21">
        <v>0.32500000000000001</v>
      </c>
      <c r="AC53" s="21"/>
      <c r="AE53" s="8"/>
      <c r="AF53" s="8"/>
    </row>
    <row r="54" spans="1:32" ht="14.25" customHeight="1" x14ac:dyDescent="0.35">
      <c r="A54" s="19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E54" s="8"/>
      <c r="AF54" s="8"/>
    </row>
    <row r="55" spans="1:32" s="135" customFormat="1" ht="14.25" customHeight="1" x14ac:dyDescent="0.3">
      <c r="A55" s="100" t="s">
        <v>238</v>
      </c>
      <c r="B55" s="20">
        <v>1.6215497762615747</v>
      </c>
      <c r="C55" s="20">
        <v>1.7764271331332075</v>
      </c>
      <c r="D55" s="20">
        <v>1.4588308586854948</v>
      </c>
      <c r="E55" s="20" t="s">
        <v>273</v>
      </c>
      <c r="F55" s="20">
        <v>0.47891764611976928</v>
      </c>
      <c r="G55" s="20">
        <v>0.54478947778037201</v>
      </c>
      <c r="H55" s="20">
        <v>0.40958427196395653</v>
      </c>
      <c r="I55" s="20" t="s">
        <v>273</v>
      </c>
      <c r="J55" s="20">
        <v>3.6179147585839968</v>
      </c>
      <c r="K55" s="20">
        <v>4.0172272963540507</v>
      </c>
      <c r="L55" s="20">
        <v>3.1993149885182732</v>
      </c>
      <c r="M55" s="20" t="s">
        <v>273</v>
      </c>
      <c r="N55" s="20">
        <v>3.3519777876141807</v>
      </c>
      <c r="O55" s="20">
        <v>3.6834284820520842</v>
      </c>
      <c r="P55" s="20">
        <v>3.0006631299734745</v>
      </c>
      <c r="Q55" s="20" t="s">
        <v>273</v>
      </c>
      <c r="R55" s="20">
        <v>1.1965315945789097</v>
      </c>
      <c r="S55" s="20">
        <v>1.2873823226106915</v>
      </c>
      <c r="T55" s="20">
        <v>1.1007887817703768</v>
      </c>
      <c r="U55" s="20" t="s">
        <v>273</v>
      </c>
      <c r="V55" s="20">
        <v>0.9823110159163928</v>
      </c>
      <c r="W55" s="20">
        <v>1.0297730885966181</v>
      </c>
      <c r="X55" s="20">
        <v>0.93270900989351258</v>
      </c>
      <c r="Y55" s="20" t="s">
        <v>273</v>
      </c>
      <c r="Z55" s="20">
        <v>0.15942371280113368</v>
      </c>
      <c r="AA55" s="20">
        <v>0.1541128876902331</v>
      </c>
      <c r="AB55" s="20">
        <v>0.1649700237395888</v>
      </c>
      <c r="AC55" s="20"/>
      <c r="AD55" s="26"/>
    </row>
    <row r="56" spans="1:32" ht="14.25" customHeight="1" x14ac:dyDescent="0.35">
      <c r="A56" s="190" t="s">
        <v>265</v>
      </c>
      <c r="B56" s="21">
        <v>2.1092264608641087</v>
      </c>
      <c r="C56" s="21">
        <v>2.3055708769994485</v>
      </c>
      <c r="D56" s="21">
        <v>1.9053437446304815</v>
      </c>
      <c r="E56" s="21" t="s">
        <v>273</v>
      </c>
      <c r="F56" s="21">
        <v>0.60830152671755722</v>
      </c>
      <c r="G56" s="21">
        <v>0.70381231671554256</v>
      </c>
      <c r="H56" s="21">
        <v>0.50952323183307047</v>
      </c>
      <c r="I56" s="21" t="s">
        <v>273</v>
      </c>
      <c r="J56" s="21">
        <v>4.3865047837520281</v>
      </c>
      <c r="K56" s="21">
        <v>4.7223436816790549</v>
      </c>
      <c r="L56" s="21">
        <v>4.0343839541547277</v>
      </c>
      <c r="M56" s="21" t="s">
        <v>273</v>
      </c>
      <c r="N56" s="21">
        <v>4.3667608286252353</v>
      </c>
      <c r="O56" s="21">
        <v>4.8473762432834109</v>
      </c>
      <c r="P56" s="21">
        <v>3.8568829593693148</v>
      </c>
      <c r="Q56" s="21" t="s">
        <v>273</v>
      </c>
      <c r="R56" s="21">
        <v>1.7360935364680874</v>
      </c>
      <c r="S56" s="21">
        <v>1.8287860814551207</v>
      </c>
      <c r="T56" s="21">
        <v>1.6388341458354942</v>
      </c>
      <c r="U56" s="21" t="s">
        <v>273</v>
      </c>
      <c r="V56" s="21">
        <v>1.3096608033316894</v>
      </c>
      <c r="W56" s="21">
        <v>1.4600908500973393</v>
      </c>
      <c r="X56" s="21">
        <v>1.1551704987226481</v>
      </c>
      <c r="Y56" s="21" t="s">
        <v>273</v>
      </c>
      <c r="Z56" s="21">
        <v>0.24518388791593695</v>
      </c>
      <c r="AA56" s="21">
        <v>0.20910780669144979</v>
      </c>
      <c r="AB56" s="21">
        <v>0.28162403191739027</v>
      </c>
      <c r="AC56" s="21"/>
      <c r="AE56" s="8"/>
      <c r="AF56" s="8"/>
    </row>
    <row r="57" spans="1:32" ht="14.25" customHeight="1" x14ac:dyDescent="0.35">
      <c r="A57" s="190" t="s">
        <v>266</v>
      </c>
      <c r="B57" s="21">
        <v>1.6357604464302837</v>
      </c>
      <c r="C57" s="21">
        <v>1.8740181042866761</v>
      </c>
      <c r="D57" s="21">
        <v>1.3851178530673276</v>
      </c>
      <c r="E57" s="21" t="s">
        <v>273</v>
      </c>
      <c r="F57" s="21">
        <v>0.32668300081670754</v>
      </c>
      <c r="G57" s="21">
        <v>0.38830516217450894</v>
      </c>
      <c r="H57" s="21">
        <v>0.26234199856904367</v>
      </c>
      <c r="I57" s="21" t="s">
        <v>273</v>
      </c>
      <c r="J57" s="21">
        <v>3.7107837625098394</v>
      </c>
      <c r="K57" s="21">
        <v>4.5194003527336859</v>
      </c>
      <c r="L57" s="21">
        <v>2.8689465228368145</v>
      </c>
      <c r="M57" s="21" t="s">
        <v>273</v>
      </c>
      <c r="N57" s="21">
        <v>3.2622025999509447</v>
      </c>
      <c r="O57" s="21">
        <v>3.4995206136145733</v>
      </c>
      <c r="P57" s="21">
        <v>3.0135610246107487</v>
      </c>
      <c r="Q57" s="21" t="s">
        <v>273</v>
      </c>
      <c r="R57" s="21">
        <v>1.1733046286329385</v>
      </c>
      <c r="S57" s="21">
        <v>1.3830678960603522</v>
      </c>
      <c r="T57" s="21">
        <v>0.95174856131031438</v>
      </c>
      <c r="U57" s="21" t="s">
        <v>273</v>
      </c>
      <c r="V57" s="21">
        <v>1.2612203158731963</v>
      </c>
      <c r="W57" s="21">
        <v>1.3116940862605602</v>
      </c>
      <c r="X57" s="21">
        <v>1.2084592145015105</v>
      </c>
      <c r="Y57" s="21" t="s">
        <v>273</v>
      </c>
      <c r="Z57" s="21">
        <v>0.10666034605356721</v>
      </c>
      <c r="AA57" s="21">
        <v>0.18273184102329831</v>
      </c>
      <c r="AB57" s="21">
        <v>2.463054187192118E-2</v>
      </c>
      <c r="AC57" s="21"/>
      <c r="AE57" s="8"/>
      <c r="AF57" s="8"/>
    </row>
    <row r="58" spans="1:32" ht="14.25" customHeight="1" x14ac:dyDescent="0.35">
      <c r="A58" s="190" t="s">
        <v>267</v>
      </c>
      <c r="B58" s="21">
        <v>1.4235299728170157</v>
      </c>
      <c r="C58" s="21">
        <v>1.5241360140832021</v>
      </c>
      <c r="D58" s="21">
        <v>1.3168238993710693</v>
      </c>
      <c r="E58" s="21" t="s">
        <v>273</v>
      </c>
      <c r="F58" s="21">
        <v>1.0213414634146343</v>
      </c>
      <c r="G58" s="21">
        <v>1.1312890741292052</v>
      </c>
      <c r="H58" s="21">
        <v>0.90596688534832859</v>
      </c>
      <c r="I58" s="21" t="s">
        <v>273</v>
      </c>
      <c r="J58" s="21">
        <v>4.1509433962264151</v>
      </c>
      <c r="K58" s="21">
        <v>4.6597006495340301</v>
      </c>
      <c r="L58" s="21">
        <v>3.6130188115855479</v>
      </c>
      <c r="M58" s="21" t="s">
        <v>273</v>
      </c>
      <c r="N58" s="21">
        <v>2.1864750898016556</v>
      </c>
      <c r="O58" s="21">
        <v>2.3561811505507957</v>
      </c>
      <c r="P58" s="21">
        <v>2.0095693779904304</v>
      </c>
      <c r="Q58" s="21" t="s">
        <v>273</v>
      </c>
      <c r="R58" s="21">
        <v>0.51344743276283622</v>
      </c>
      <c r="S58" s="21">
        <v>0.5225653206650831</v>
      </c>
      <c r="T58" s="21">
        <v>0.50377833753148615</v>
      </c>
      <c r="U58" s="21" t="s">
        <v>273</v>
      </c>
      <c r="V58" s="21">
        <v>0.7306590257879656</v>
      </c>
      <c r="W58" s="21">
        <v>0.66537288605489331</v>
      </c>
      <c r="X58" s="21">
        <v>0.80047435517343613</v>
      </c>
      <c r="Y58" s="21" t="s">
        <v>273</v>
      </c>
      <c r="Z58" s="21">
        <v>0.1588447653429603</v>
      </c>
      <c r="AA58" s="21">
        <v>8.3310191613440707E-2</v>
      </c>
      <c r="AB58" s="21">
        <v>0.24067388688327318</v>
      </c>
      <c r="AC58" s="21"/>
      <c r="AE58" s="8"/>
      <c r="AF58" s="8"/>
    </row>
    <row r="59" spans="1:32" ht="14.25" customHeight="1" x14ac:dyDescent="0.35">
      <c r="A59" s="190" t="s">
        <v>268</v>
      </c>
      <c r="B59" s="21">
        <v>1.0721388016255007</v>
      </c>
      <c r="C59" s="21">
        <v>1.0113636363636362</v>
      </c>
      <c r="D59" s="21">
        <v>1.1347019945019594</v>
      </c>
      <c r="E59" s="21" t="s">
        <v>273</v>
      </c>
      <c r="F59" s="21">
        <v>0.16105941302791699</v>
      </c>
      <c r="G59" s="21">
        <v>0.20891364902506965</v>
      </c>
      <c r="H59" s="21">
        <v>0.11045655375552282</v>
      </c>
      <c r="I59" s="21" t="s">
        <v>273</v>
      </c>
      <c r="J59" s="21">
        <v>2.7342389411354926</v>
      </c>
      <c r="K59" s="21">
        <v>2.5139664804469275</v>
      </c>
      <c r="L59" s="21">
        <v>2.9534398888116749</v>
      </c>
      <c r="M59" s="21" t="s">
        <v>273</v>
      </c>
      <c r="N59" s="21">
        <v>2.2776967930029155</v>
      </c>
      <c r="O59" s="21">
        <v>2.2678951098511693</v>
      </c>
      <c r="P59" s="21">
        <v>2.2880720180045011</v>
      </c>
      <c r="Q59" s="21" t="s">
        <v>273</v>
      </c>
      <c r="R59" s="21">
        <v>0.6491499227202473</v>
      </c>
      <c r="S59" s="21">
        <v>0.51829268292682928</v>
      </c>
      <c r="T59" s="21">
        <v>0.7836990595611284</v>
      </c>
      <c r="U59" s="21" t="s">
        <v>273</v>
      </c>
      <c r="V59" s="21">
        <v>0.61876933654176691</v>
      </c>
      <c r="W59" s="21">
        <v>0.57490700033818054</v>
      </c>
      <c r="X59" s="21">
        <v>0.66410346032855649</v>
      </c>
      <c r="Y59" s="21" t="s">
        <v>273</v>
      </c>
      <c r="Z59" s="21">
        <v>5.3657664103022716E-2</v>
      </c>
      <c r="AA59" s="21">
        <v>7.130124777183601E-2</v>
      </c>
      <c r="AB59" s="21">
        <v>3.5893754486719311E-2</v>
      </c>
      <c r="AC59" s="21"/>
      <c r="AE59" s="8"/>
      <c r="AF59" s="8"/>
    </row>
    <row r="60" spans="1:32" ht="14.25" customHeight="1" x14ac:dyDescent="0.35">
      <c r="A60" s="190" t="s">
        <v>269</v>
      </c>
      <c r="B60" s="21">
        <v>1.2973616345963102</v>
      </c>
      <c r="C60" s="21">
        <v>1.4645486245641224</v>
      </c>
      <c r="D60" s="21">
        <v>1.121951219512195</v>
      </c>
      <c r="E60" s="21" t="s">
        <v>273</v>
      </c>
      <c r="F60" s="21">
        <v>0.62390816071874222</v>
      </c>
      <c r="G60" s="21">
        <v>0.57526366251198469</v>
      </c>
      <c r="H60" s="21">
        <v>0.67673086933888604</v>
      </c>
      <c r="I60" s="21" t="s">
        <v>273</v>
      </c>
      <c r="J60" s="21">
        <v>2.1160247265810743</v>
      </c>
      <c r="K60" s="21">
        <v>2.6140684410646391</v>
      </c>
      <c r="L60" s="21">
        <v>1.6175071360608944</v>
      </c>
      <c r="M60" s="21" t="s">
        <v>273</v>
      </c>
      <c r="N60" s="21">
        <v>2.6189876605389069</v>
      </c>
      <c r="O60" s="21">
        <v>3.0377266046055853</v>
      </c>
      <c r="P60" s="21">
        <v>2.1761658031088085</v>
      </c>
      <c r="Q60" s="21" t="s">
        <v>273</v>
      </c>
      <c r="R60" s="21">
        <v>1.4898821436513232</v>
      </c>
      <c r="S60" s="21">
        <v>1.7490161783996501</v>
      </c>
      <c r="T60" s="21">
        <v>1.2217194570135748</v>
      </c>
      <c r="U60" s="21" t="s">
        <v>273</v>
      </c>
      <c r="V60" s="21">
        <v>0.74391343552750233</v>
      </c>
      <c r="W60" s="21">
        <v>0.70237050043898153</v>
      </c>
      <c r="X60" s="21">
        <v>0.78776645041705273</v>
      </c>
      <c r="Y60" s="21" t="s">
        <v>273</v>
      </c>
      <c r="Z60" s="21">
        <v>0.22015655577299412</v>
      </c>
      <c r="AA60" s="21">
        <v>0.18966334755808439</v>
      </c>
      <c r="AB60" s="21">
        <v>0.25265285497726125</v>
      </c>
      <c r="AC60" s="21"/>
      <c r="AE60" s="8"/>
      <c r="AF60" s="8"/>
    </row>
    <row r="61" spans="1:32" ht="14.25" customHeight="1" x14ac:dyDescent="0.35">
      <c r="A61" s="190" t="s">
        <v>270</v>
      </c>
      <c r="B61" s="21">
        <v>1.7535747314505228</v>
      </c>
      <c r="C61" s="21">
        <v>2.0234364354816732</v>
      </c>
      <c r="D61" s="21">
        <v>1.4587674903245014</v>
      </c>
      <c r="E61" s="21" t="s">
        <v>273</v>
      </c>
      <c r="F61" s="21">
        <v>0.20440608675902794</v>
      </c>
      <c r="G61" s="21">
        <v>0.30224525043177897</v>
      </c>
      <c r="H61" s="21">
        <v>9.5831336847149021E-2</v>
      </c>
      <c r="I61" s="21" t="s">
        <v>273</v>
      </c>
      <c r="J61" s="21">
        <v>3.8610038610038608</v>
      </c>
      <c r="K61" s="21">
        <v>4.2793702058942271</v>
      </c>
      <c r="L61" s="21">
        <v>3.3867276887871856</v>
      </c>
      <c r="M61" s="21" t="s">
        <v>273</v>
      </c>
      <c r="N61" s="21">
        <v>4.4073989495318564</v>
      </c>
      <c r="O61" s="21">
        <v>5.1170858629661753</v>
      </c>
      <c r="P61" s="21">
        <v>3.6179450072358899</v>
      </c>
      <c r="Q61" s="21" t="s">
        <v>273</v>
      </c>
      <c r="R61" s="21">
        <v>1.3165318788790672</v>
      </c>
      <c r="S61" s="21">
        <v>1.5384615384615385</v>
      </c>
      <c r="T61" s="21">
        <v>1.070578905630452</v>
      </c>
      <c r="U61" s="21" t="s">
        <v>273</v>
      </c>
      <c r="V61" s="21">
        <v>0.79904115061925685</v>
      </c>
      <c r="W61" s="21">
        <v>0.85736554949337496</v>
      </c>
      <c r="X61" s="21">
        <v>0.73770491803278693</v>
      </c>
      <c r="Y61" s="21" t="s">
        <v>273</v>
      </c>
      <c r="Z61" s="21">
        <v>2.3004370830457786E-2</v>
      </c>
      <c r="AA61" s="21">
        <v>4.5085662759242556E-2</v>
      </c>
      <c r="AB61" s="21">
        <v>0</v>
      </c>
      <c r="AC61" s="21"/>
      <c r="AE61" s="8"/>
      <c r="AF61" s="8"/>
    </row>
    <row r="62" spans="1:32" ht="14.25" customHeight="1" x14ac:dyDescent="0.35">
      <c r="A62" s="190" t="s">
        <v>271</v>
      </c>
      <c r="B62" s="21">
        <v>0.84795752838814331</v>
      </c>
      <c r="C62" s="21">
        <v>0.91395930024991079</v>
      </c>
      <c r="D62" s="21">
        <v>0.77749828493025386</v>
      </c>
      <c r="E62" s="21" t="s">
        <v>273</v>
      </c>
      <c r="F62" s="21">
        <v>0</v>
      </c>
      <c r="G62" s="21">
        <v>0</v>
      </c>
      <c r="H62" s="21">
        <v>0</v>
      </c>
      <c r="I62" s="21" t="s">
        <v>273</v>
      </c>
      <c r="J62" s="21">
        <v>1.7885806007796374</v>
      </c>
      <c r="K62" s="21">
        <v>2.0759717314487629</v>
      </c>
      <c r="L62" s="21">
        <v>1.4783023366714354</v>
      </c>
      <c r="M62" s="21" t="s">
        <v>273</v>
      </c>
      <c r="N62" s="21">
        <v>2.2247972190034764</v>
      </c>
      <c r="O62" s="21">
        <v>2.2993688007213708</v>
      </c>
      <c r="P62" s="21">
        <v>2.1459227467811157</v>
      </c>
      <c r="Q62" s="21" t="s">
        <v>273</v>
      </c>
      <c r="R62" s="21">
        <v>0.55172413793103448</v>
      </c>
      <c r="S62" s="21">
        <v>0.5382545174932718</v>
      </c>
      <c r="T62" s="21">
        <v>0.56588520614389648</v>
      </c>
      <c r="U62" s="21" t="s">
        <v>273</v>
      </c>
      <c r="V62" s="21">
        <v>0.45193097781429747</v>
      </c>
      <c r="W62" s="21">
        <v>0.47543581616481778</v>
      </c>
      <c r="X62" s="21">
        <v>0.42662116040955633</v>
      </c>
      <c r="Y62" s="21" t="s">
        <v>273</v>
      </c>
      <c r="Z62" s="21">
        <v>0.13989274889251574</v>
      </c>
      <c r="AA62" s="21">
        <v>0.17889087656529518</v>
      </c>
      <c r="AB62" s="21">
        <v>9.7418412079883096E-2</v>
      </c>
      <c r="AC62" s="21"/>
      <c r="AE62" s="8"/>
      <c r="AF62" s="8"/>
    </row>
    <row r="63" spans="1:32" ht="14.25" customHeight="1" x14ac:dyDescent="0.35">
      <c r="A63" s="19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E63" s="8"/>
      <c r="AF63" s="8"/>
    </row>
    <row r="64" spans="1:32" s="135" customFormat="1" ht="14.25" customHeight="1" x14ac:dyDescent="0.3">
      <c r="A64" s="100" t="s">
        <v>239</v>
      </c>
      <c r="B64" s="20">
        <v>1.5899671287694725</v>
      </c>
      <c r="C64" s="20">
        <v>1.7404186973859106</v>
      </c>
      <c r="D64" s="20">
        <v>1.4294996751137101</v>
      </c>
      <c r="E64" s="20" t="s">
        <v>273</v>
      </c>
      <c r="F64" s="20">
        <v>0.2994948817665728</v>
      </c>
      <c r="G64" s="20">
        <v>0.27835768963117608</v>
      </c>
      <c r="H64" s="20">
        <v>0.32183908045977011</v>
      </c>
      <c r="I64" s="20" t="s">
        <v>273</v>
      </c>
      <c r="J64" s="20">
        <v>3.2792544011045908</v>
      </c>
      <c r="K64" s="20">
        <v>3.5779816513761471</v>
      </c>
      <c r="L64" s="20">
        <v>2.9590559628106563</v>
      </c>
      <c r="M64" s="20" t="s">
        <v>273</v>
      </c>
      <c r="N64" s="20">
        <v>3.535376194535421</v>
      </c>
      <c r="O64" s="20">
        <v>3.8884045335658235</v>
      </c>
      <c r="P64" s="20">
        <v>3.1611054626120709</v>
      </c>
      <c r="Q64" s="20" t="s">
        <v>273</v>
      </c>
      <c r="R64" s="20">
        <v>1.2117493672827671</v>
      </c>
      <c r="S64" s="20">
        <v>1.3237240770701575</v>
      </c>
      <c r="T64" s="20">
        <v>1.0897435897435896</v>
      </c>
      <c r="U64" s="20" t="s">
        <v>273</v>
      </c>
      <c r="V64" s="20">
        <v>0.91111477572559363</v>
      </c>
      <c r="W64" s="20">
        <v>0.97150259067357514</v>
      </c>
      <c r="X64" s="20">
        <v>0.84845430107526876</v>
      </c>
      <c r="Y64" s="20" t="s">
        <v>273</v>
      </c>
      <c r="Z64" s="20">
        <v>0.33532384014699124</v>
      </c>
      <c r="AA64" s="20">
        <v>0.44177416504682809</v>
      </c>
      <c r="AB64" s="20">
        <v>0.22005357826253347</v>
      </c>
      <c r="AC64" s="20"/>
      <c r="AD64" s="26"/>
    </row>
    <row r="65" spans="1:32" ht="14.25" customHeight="1" x14ac:dyDescent="0.35">
      <c r="A65" s="190" t="s">
        <v>265</v>
      </c>
      <c r="B65" s="21">
        <v>0.99319272402633629</v>
      </c>
      <c r="C65" s="21">
        <v>1.0467778868171411</v>
      </c>
      <c r="D65" s="21">
        <v>0.93703576734087535</v>
      </c>
      <c r="E65" s="21" t="s">
        <v>273</v>
      </c>
      <c r="F65" s="21">
        <v>0.14367816091954022</v>
      </c>
      <c r="G65" s="21">
        <v>6.9637883008356549E-2</v>
      </c>
      <c r="H65" s="21">
        <v>0.22255192878338279</v>
      </c>
      <c r="I65" s="21" t="s">
        <v>273</v>
      </c>
      <c r="J65" s="21">
        <v>2.3050847457627119</v>
      </c>
      <c r="K65" s="21">
        <v>2.459016393442623</v>
      </c>
      <c r="L65" s="21">
        <v>2.1534320323014806</v>
      </c>
      <c r="M65" s="21" t="s">
        <v>273</v>
      </c>
      <c r="N65" s="21">
        <v>2.2467771639042358</v>
      </c>
      <c r="O65" s="21">
        <v>2.6219956300072833</v>
      </c>
      <c r="P65" s="21">
        <v>1.8628912071535022</v>
      </c>
      <c r="Q65" s="21" t="s">
        <v>273</v>
      </c>
      <c r="R65" s="21">
        <v>0.38461538461538464</v>
      </c>
      <c r="S65" s="21">
        <v>0.22766078542970974</v>
      </c>
      <c r="T65" s="21">
        <v>0.55452865064695012</v>
      </c>
      <c r="U65" s="21" t="s">
        <v>273</v>
      </c>
      <c r="V65" s="21">
        <v>0.79164027865737818</v>
      </c>
      <c r="W65" s="21">
        <v>0.86473131562693017</v>
      </c>
      <c r="X65" s="21">
        <v>0.71474983755685506</v>
      </c>
      <c r="Y65" s="21" t="s">
        <v>273</v>
      </c>
      <c r="Z65" s="21">
        <v>0.23850085178875641</v>
      </c>
      <c r="AA65" s="21">
        <v>0.32851511169513797</v>
      </c>
      <c r="AB65" s="21">
        <v>0.14154281670205238</v>
      </c>
      <c r="AC65" s="21"/>
      <c r="AE65" s="8"/>
      <c r="AF65" s="8"/>
    </row>
    <row r="66" spans="1:32" ht="14.25" customHeight="1" x14ac:dyDescent="0.35">
      <c r="A66" s="190" t="s">
        <v>266</v>
      </c>
      <c r="B66" s="21">
        <v>1.7444549679522476</v>
      </c>
      <c r="C66" s="21">
        <v>1.9211969226845753</v>
      </c>
      <c r="D66" s="21">
        <v>1.5543567705952273</v>
      </c>
      <c r="E66" s="21" t="s">
        <v>273</v>
      </c>
      <c r="F66" s="21">
        <v>0.56419430301362317</v>
      </c>
      <c r="G66" s="21">
        <v>0.47745358090185674</v>
      </c>
      <c r="H66" s="21">
        <v>0.65770660566199601</v>
      </c>
      <c r="I66" s="21" t="s">
        <v>273</v>
      </c>
      <c r="J66" s="21">
        <v>3.5779102929738142</v>
      </c>
      <c r="K66" s="21">
        <v>4.0219835123657264</v>
      </c>
      <c r="L66" s="21">
        <v>3.0988951765022903</v>
      </c>
      <c r="M66" s="21" t="s">
        <v>273</v>
      </c>
      <c r="N66" s="21">
        <v>3.5615681943677528</v>
      </c>
      <c r="O66" s="21">
        <v>4.0010669511869832</v>
      </c>
      <c r="P66" s="21">
        <v>3.0901287553648067</v>
      </c>
      <c r="Q66" s="21" t="s">
        <v>273</v>
      </c>
      <c r="R66" s="21">
        <v>1.2832699619771863</v>
      </c>
      <c r="S66" s="21">
        <v>1.4505893019038985</v>
      </c>
      <c r="T66" s="21">
        <v>1.098901098901099</v>
      </c>
      <c r="U66" s="21" t="s">
        <v>273</v>
      </c>
      <c r="V66" s="21">
        <v>1.1612734864300627</v>
      </c>
      <c r="W66" s="21">
        <v>1.1276268580215274</v>
      </c>
      <c r="X66" s="21">
        <v>1.1961722488038278</v>
      </c>
      <c r="Y66" s="21" t="s">
        <v>273</v>
      </c>
      <c r="Z66" s="21">
        <v>0.28184892897406988</v>
      </c>
      <c r="AA66" s="21">
        <v>0.40639393118396094</v>
      </c>
      <c r="AB66" s="21">
        <v>0.14684287812041116</v>
      </c>
      <c r="AC66" s="21"/>
      <c r="AE66" s="8"/>
      <c r="AF66" s="8"/>
    </row>
    <row r="67" spans="1:32" ht="14.25" customHeight="1" x14ac:dyDescent="0.35">
      <c r="A67" s="190" t="s">
        <v>267</v>
      </c>
      <c r="B67" s="21">
        <v>1.8597063621533443</v>
      </c>
      <c r="C67" s="21">
        <v>2.1310432569974553</v>
      </c>
      <c r="D67" s="21">
        <v>1.5740120562625586</v>
      </c>
      <c r="E67" s="21" t="s">
        <v>273</v>
      </c>
      <c r="F67" s="21">
        <v>0.64864864864864857</v>
      </c>
      <c r="G67" s="21">
        <v>0.86206896551724133</v>
      </c>
      <c r="H67" s="21">
        <v>0.43383947939262474</v>
      </c>
      <c r="I67" s="21" t="s">
        <v>273</v>
      </c>
      <c r="J67" s="21">
        <v>3.8144329896907219</v>
      </c>
      <c r="K67" s="21">
        <v>3.8306451612903225</v>
      </c>
      <c r="L67" s="21">
        <v>3.79746835443038</v>
      </c>
      <c r="M67" s="21" t="s">
        <v>273</v>
      </c>
      <c r="N67" s="21">
        <v>4</v>
      </c>
      <c r="O67" s="21">
        <v>5.668016194331984</v>
      </c>
      <c r="P67" s="21">
        <v>2.3715415019762842</v>
      </c>
      <c r="Q67" s="21" t="s">
        <v>273</v>
      </c>
      <c r="R67" s="21">
        <v>1.5254237288135595</v>
      </c>
      <c r="S67" s="21">
        <v>1.4610389610389609</v>
      </c>
      <c r="T67" s="21">
        <v>1.5957446808510638</v>
      </c>
      <c r="U67" s="21" t="s">
        <v>273</v>
      </c>
      <c r="V67" s="21">
        <v>0.73937153419593349</v>
      </c>
      <c r="W67" s="21">
        <v>1.0752688172043012</v>
      </c>
      <c r="X67" s="21">
        <v>0.38167938931297707</v>
      </c>
      <c r="Y67" s="21" t="s">
        <v>273</v>
      </c>
      <c r="Z67" s="21">
        <v>0.51387461459403905</v>
      </c>
      <c r="AA67" s="21">
        <v>0.19379844961240311</v>
      </c>
      <c r="AB67" s="21">
        <v>0.87527352297592997</v>
      </c>
      <c r="AC67" s="21"/>
      <c r="AE67" s="8"/>
      <c r="AF67" s="8"/>
    </row>
    <row r="68" spans="1:32" ht="14.25" customHeight="1" x14ac:dyDescent="0.35">
      <c r="A68" s="190" t="s">
        <v>268</v>
      </c>
      <c r="B68" s="21">
        <v>1.6581783726163688</v>
      </c>
      <c r="C68" s="21">
        <v>1.6534541336353341</v>
      </c>
      <c r="D68" s="21">
        <v>1.6633565044687191</v>
      </c>
      <c r="E68" s="21" t="s">
        <v>273</v>
      </c>
      <c r="F68" s="21">
        <v>0.29197080291970801</v>
      </c>
      <c r="G68" s="21">
        <v>0.2789400278940028</v>
      </c>
      <c r="H68" s="21">
        <v>0.30627871362940279</v>
      </c>
      <c r="I68" s="21" t="s">
        <v>273</v>
      </c>
      <c r="J68" s="21">
        <v>3.9793662490788502</v>
      </c>
      <c r="K68" s="21">
        <v>3.6935704514363885</v>
      </c>
      <c r="L68" s="21">
        <v>4.3130990415335457</v>
      </c>
      <c r="M68" s="21" t="s">
        <v>273</v>
      </c>
      <c r="N68" s="21">
        <v>4.1415662650602414</v>
      </c>
      <c r="O68" s="21">
        <v>3.8461538461538463</v>
      </c>
      <c r="P68" s="21">
        <v>4.4728434504792327</v>
      </c>
      <c r="Q68" s="21" t="s">
        <v>273</v>
      </c>
      <c r="R68" s="21">
        <v>1.1842105263157896</v>
      </c>
      <c r="S68" s="21">
        <v>1.520912547528517</v>
      </c>
      <c r="T68" s="21">
        <v>0.82079343365253077</v>
      </c>
      <c r="U68" s="21" t="s">
        <v>273</v>
      </c>
      <c r="V68" s="21">
        <v>0.58862001308044476</v>
      </c>
      <c r="W68" s="21">
        <v>0.65019505851755521</v>
      </c>
      <c r="X68" s="21">
        <v>0.52631578947368418</v>
      </c>
      <c r="Y68" s="21" t="s">
        <v>273</v>
      </c>
      <c r="Z68" s="21">
        <v>0</v>
      </c>
      <c r="AA68" s="21">
        <v>0</v>
      </c>
      <c r="AB68" s="21">
        <v>0</v>
      </c>
      <c r="AC68" s="21"/>
      <c r="AE68" s="8"/>
      <c r="AF68" s="8"/>
    </row>
    <row r="69" spans="1:32" ht="14.25" customHeight="1" x14ac:dyDescent="0.35">
      <c r="A69" s="190" t="s">
        <v>269</v>
      </c>
      <c r="B69" s="21">
        <v>0.94760312151616499</v>
      </c>
      <c r="C69" s="21">
        <v>1.095890410958904</v>
      </c>
      <c r="D69" s="21">
        <v>0.79410096426545651</v>
      </c>
      <c r="E69" s="21" t="s">
        <v>273</v>
      </c>
      <c r="F69" s="21">
        <v>0.21440823327615782</v>
      </c>
      <c r="G69" s="21">
        <v>0.16963528413910092</v>
      </c>
      <c r="H69" s="21">
        <v>0.26019080659150046</v>
      </c>
      <c r="I69" s="21" t="s">
        <v>273</v>
      </c>
      <c r="J69" s="21">
        <v>2.2639897479709523</v>
      </c>
      <c r="K69" s="21">
        <v>2.8877887788778875</v>
      </c>
      <c r="L69" s="21">
        <v>1.5943312666076175</v>
      </c>
      <c r="M69" s="21" t="s">
        <v>273</v>
      </c>
      <c r="N69" s="21">
        <v>1.9138755980861244</v>
      </c>
      <c r="O69" s="21">
        <v>2.0477815699658701</v>
      </c>
      <c r="P69" s="21">
        <v>1.7746228926353149</v>
      </c>
      <c r="Q69" s="21" t="s">
        <v>273</v>
      </c>
      <c r="R69" s="21">
        <v>0.60675009480470232</v>
      </c>
      <c r="S69" s="21">
        <v>0.59435364041604755</v>
      </c>
      <c r="T69" s="21">
        <v>0.61967467079783123</v>
      </c>
      <c r="U69" s="21" t="s">
        <v>273</v>
      </c>
      <c r="V69" s="21">
        <v>0.54390054390054388</v>
      </c>
      <c r="W69" s="21">
        <v>0.63291139240506333</v>
      </c>
      <c r="X69" s="21">
        <v>0.45801526717557256</v>
      </c>
      <c r="Y69" s="21" t="s">
        <v>273</v>
      </c>
      <c r="Z69" s="21">
        <v>0.18441678192715535</v>
      </c>
      <c r="AA69" s="21">
        <v>0.26619343389529726</v>
      </c>
      <c r="AB69" s="21">
        <v>9.5969289827255277E-2</v>
      </c>
      <c r="AC69" s="21"/>
      <c r="AE69" s="8"/>
      <c r="AF69" s="8"/>
    </row>
    <row r="70" spans="1:32" ht="14.25" customHeight="1" x14ac:dyDescent="0.35">
      <c r="A70" s="190" t="s">
        <v>270</v>
      </c>
      <c r="B70" s="21">
        <v>1.5637216575449568</v>
      </c>
      <c r="C70" s="21">
        <v>1.6863853081405615</v>
      </c>
      <c r="D70" s="21">
        <v>1.4303542286646826</v>
      </c>
      <c r="E70" s="21" t="s">
        <v>273</v>
      </c>
      <c r="F70" s="21">
        <v>8.7489063867016631E-2</v>
      </c>
      <c r="G70" s="21">
        <v>0.1142857142857143</v>
      </c>
      <c r="H70" s="21">
        <v>5.9559261465157838E-2</v>
      </c>
      <c r="I70" s="21" t="s">
        <v>273</v>
      </c>
      <c r="J70" s="21">
        <v>3.6575228595178721</v>
      </c>
      <c r="K70" s="21">
        <v>3.907074973600845</v>
      </c>
      <c r="L70" s="21">
        <v>3.3819241982507289</v>
      </c>
      <c r="M70" s="21" t="s">
        <v>273</v>
      </c>
      <c r="N70" s="21">
        <v>4.2700519330640505</v>
      </c>
      <c r="O70" s="21">
        <v>4.4767767207610518</v>
      </c>
      <c r="P70" s="21">
        <v>4.0500297796307327</v>
      </c>
      <c r="Q70" s="21" t="s">
        <v>273</v>
      </c>
      <c r="R70" s="21">
        <v>0.96758587324625067</v>
      </c>
      <c r="S70" s="21">
        <v>1.0096374483708122</v>
      </c>
      <c r="T70" s="21">
        <v>0.92071611253196928</v>
      </c>
      <c r="U70" s="21" t="s">
        <v>273</v>
      </c>
      <c r="V70" s="21">
        <v>0.39246467817896385</v>
      </c>
      <c r="W70" s="21">
        <v>0.55304172951231778</v>
      </c>
      <c r="X70" s="21">
        <v>0.21822149481723949</v>
      </c>
      <c r="Y70" s="21" t="s">
        <v>273</v>
      </c>
      <c r="Z70" s="21">
        <v>6.0919890344197383E-2</v>
      </c>
      <c r="AA70" s="21">
        <v>0.11580775911986102</v>
      </c>
      <c r="AB70" s="21">
        <v>0</v>
      </c>
      <c r="AC70" s="21"/>
      <c r="AE70" s="8"/>
      <c r="AF70" s="8"/>
    </row>
    <row r="71" spans="1:32" ht="14.25" customHeight="1" thickBot="1" x14ac:dyDescent="0.4">
      <c r="A71" s="190" t="s">
        <v>271</v>
      </c>
      <c r="B71" s="21">
        <v>2.0231993525762073</v>
      </c>
      <c r="C71" s="21">
        <v>2.2337156135222247</v>
      </c>
      <c r="D71" s="21">
        <v>1.8004441624365481</v>
      </c>
      <c r="E71" s="21" t="s">
        <v>273</v>
      </c>
      <c r="F71" s="21">
        <v>9.3808630393996242E-2</v>
      </c>
      <c r="G71" s="21">
        <v>0.13761467889908258</v>
      </c>
      <c r="H71" s="21">
        <v>4.7984644913627639E-2</v>
      </c>
      <c r="I71" s="21" t="s">
        <v>273</v>
      </c>
      <c r="J71" s="21">
        <v>3.3057851239669422</v>
      </c>
      <c r="K71" s="21">
        <v>3.515981735159817</v>
      </c>
      <c r="L71" s="21">
        <v>3.0806845965770173</v>
      </c>
      <c r="M71" s="21" t="s">
        <v>273</v>
      </c>
      <c r="N71" s="21">
        <v>4.2954920934623555</v>
      </c>
      <c r="O71" s="21">
        <v>4.6055631554947558</v>
      </c>
      <c r="P71" s="21">
        <v>3.962818003913894</v>
      </c>
      <c r="Q71" s="21" t="s">
        <v>273</v>
      </c>
      <c r="R71" s="21">
        <v>2.1409270421949698</v>
      </c>
      <c r="S71" s="21">
        <v>2.4409763905562225</v>
      </c>
      <c r="T71" s="21">
        <v>1.8166089965397925</v>
      </c>
      <c r="U71" s="21" t="s">
        <v>273</v>
      </c>
      <c r="V71" s="21">
        <v>1.3779082900384008</v>
      </c>
      <c r="W71" s="21">
        <v>1.4215904042647711</v>
      </c>
      <c r="X71" s="21">
        <v>1.3327205882352942</v>
      </c>
      <c r="Y71" s="21" t="s">
        <v>273</v>
      </c>
      <c r="Z71" s="21">
        <v>0.88050314465408808</v>
      </c>
      <c r="AA71" s="21">
        <v>1.1834319526627219</v>
      </c>
      <c r="AB71" s="21">
        <v>0.56497175141242939</v>
      </c>
      <c r="AC71" s="21"/>
      <c r="AE71" s="8"/>
      <c r="AF71" s="8"/>
    </row>
    <row r="72" spans="1:32" ht="14.25" customHeight="1" x14ac:dyDescent="0.3">
      <c r="A72" s="110" t="s">
        <v>398</v>
      </c>
      <c r="B72" s="91"/>
      <c r="C72" s="91"/>
      <c r="D72" s="91"/>
      <c r="E72" s="91"/>
      <c r="F72" s="91"/>
      <c r="G72" s="91"/>
      <c r="H72" s="91"/>
      <c r="I72" s="91"/>
      <c r="J72" s="150"/>
      <c r="K72" s="150"/>
      <c r="L72" s="150"/>
      <c r="M72" s="91"/>
      <c r="N72" s="150"/>
      <c r="O72" s="15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8"/>
      <c r="AE72" s="8"/>
      <c r="AF72" s="8"/>
    </row>
  </sheetData>
  <mergeCells count="38">
    <mergeCell ref="U43:U44"/>
    <mergeCell ref="V43:X43"/>
    <mergeCell ref="Y43:Y44"/>
    <mergeCell ref="Z43:AB43"/>
    <mergeCell ref="J43:L43"/>
    <mergeCell ref="M43:M44"/>
    <mergeCell ref="N43:P43"/>
    <mergeCell ref="Q43:Q44"/>
    <mergeCell ref="R43:T43"/>
    <mergeCell ref="A43:A44"/>
    <mergeCell ref="B43:D43"/>
    <mergeCell ref="E43:E44"/>
    <mergeCell ref="F43:H43"/>
    <mergeCell ref="I43:I44"/>
    <mergeCell ref="A38:AB38"/>
    <mergeCell ref="A39:AB39"/>
    <mergeCell ref="A40:AB40"/>
    <mergeCell ref="A41:AB41"/>
    <mergeCell ref="A42:AB42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2" location="Contenido!A1" display="Contenido" xr:uid="{451B7D14-40BD-47B9-9704-42FB359EA45E}"/>
    <hyperlink ref="AD39" location="Contenido!A1" display="Contenido" xr:uid="{2DE5F815-7661-4A8B-A7D3-8F6288C8C366}"/>
  </hyperlinks>
  <printOptions horizontalCentered="1"/>
  <pageMargins left="0.39370078740157483" right="0.39370078740157483" top="0.39370078740157483" bottom="0.39370078740157483" header="0.31496062992125984" footer="0.31496062992125984"/>
  <pageSetup scale="73" orientation="landscape" horizontalDpi="300" verticalDpi="300" r:id="rId1"/>
  <rowBreaks count="1" manualBreakCount="1">
    <brk id="37" max="27" man="1"/>
  </rowBreaks>
  <colBreaks count="1" manualBreakCount="1">
    <brk id="2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507A-53E7-430C-929B-4AEF53B8EFAA}">
  <sheetPr>
    <tabColor rgb="FF182951"/>
    <pageSetUpPr fitToPage="1"/>
  </sheetPr>
  <dimension ref="A2:L49"/>
  <sheetViews>
    <sheetView showGridLines="0" topLeftCell="A2" zoomScale="90" zoomScaleNormal="9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274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1BA27CE4-8281-40E5-B9A3-5F5DB4E10D1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B6CC-2A46-4D34-8CF7-ABA10AEBE29C}">
  <sheetPr>
    <tabColor rgb="FF182951"/>
    <pageSetUpPr fitToPage="1"/>
  </sheetPr>
  <dimension ref="A1:L49"/>
  <sheetViews>
    <sheetView showGridLines="0" zoomScale="90" zoomScaleNormal="90" zoomScaleSheetLayoutView="90" workbookViewId="0">
      <selection activeCell="L2" sqref="L2"/>
    </sheetView>
  </sheetViews>
  <sheetFormatPr baseColWidth="10" defaultColWidth="11.453125" defaultRowHeight="14" x14ac:dyDescent="0.3"/>
  <cols>
    <col min="1" max="1" width="5.7265625" style="72" customWidth="1"/>
    <col min="2" max="10" width="11.453125" style="72"/>
    <col min="11" max="11" width="5.7265625" style="72" customWidth="1"/>
    <col min="12" max="12" width="13.453125" style="26" customWidth="1"/>
    <col min="13" max="16384" width="11.453125" style="72"/>
  </cols>
  <sheetData>
    <row r="1" spans="1:12" x14ac:dyDescent="0.3">
      <c r="L1" s="29"/>
    </row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  <c r="L3" s="29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108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779EF790-A35C-42C7-9B4E-C2800A3BB149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C024-E814-4792-8B58-350A0CAD5BC4}">
  <sheetPr>
    <tabColor theme="0" tint="-0.14999847407452621"/>
    <pageSetUpPr fitToPage="1"/>
  </sheetPr>
  <dimension ref="A1:K72"/>
  <sheetViews>
    <sheetView showGridLines="0" zoomScale="90" zoomScaleNormal="90" zoomScaleSheetLayoutView="90" workbookViewId="0">
      <selection sqref="A1:F1"/>
    </sheetView>
  </sheetViews>
  <sheetFormatPr baseColWidth="10" defaultColWidth="23.453125" defaultRowHeight="14" x14ac:dyDescent="0.3"/>
  <cols>
    <col min="1" max="1" width="21.54296875" style="25" customWidth="1"/>
    <col min="2" max="6" width="13" style="3" customWidth="1"/>
    <col min="7" max="7" width="5.7265625" style="72" customWidth="1"/>
    <col min="8" max="8" width="13.453125" style="26" customWidth="1"/>
    <col min="9" max="89" width="10.7265625" style="2" customWidth="1"/>
    <col min="90" max="16384" width="23.453125" style="2"/>
  </cols>
  <sheetData>
    <row r="1" spans="1:11" ht="15.75" customHeight="1" x14ac:dyDescent="0.3">
      <c r="A1" s="343" t="s">
        <v>275</v>
      </c>
      <c r="B1" s="343"/>
      <c r="C1" s="343"/>
      <c r="D1" s="343"/>
      <c r="E1" s="343"/>
      <c r="F1" s="343"/>
      <c r="G1" s="93"/>
      <c r="H1" s="29"/>
    </row>
    <row r="2" spans="1:11" ht="15.75" customHeight="1" x14ac:dyDescent="0.3">
      <c r="A2" s="343" t="s">
        <v>134</v>
      </c>
      <c r="B2" s="343"/>
      <c r="C2" s="343"/>
      <c r="D2" s="343"/>
      <c r="E2" s="343"/>
      <c r="F2" s="343"/>
      <c r="G2" s="1"/>
      <c r="H2" s="272" t="s">
        <v>375</v>
      </c>
    </row>
    <row r="3" spans="1:11" ht="15.75" customHeight="1" x14ac:dyDescent="0.3">
      <c r="A3" s="343" t="s">
        <v>276</v>
      </c>
      <c r="B3" s="343"/>
      <c r="C3" s="343"/>
      <c r="D3" s="343"/>
      <c r="E3" s="343"/>
      <c r="F3" s="343"/>
      <c r="G3" s="93"/>
      <c r="H3" s="29"/>
    </row>
    <row r="4" spans="1:11" ht="15.75" customHeight="1" x14ac:dyDescent="0.3">
      <c r="A4" s="348" t="s">
        <v>377</v>
      </c>
      <c r="B4" s="348"/>
      <c r="C4" s="348"/>
      <c r="D4" s="348"/>
      <c r="E4" s="348"/>
      <c r="F4" s="348"/>
      <c r="G4" s="93"/>
    </row>
    <row r="5" spans="1:11" ht="38.25" customHeight="1" x14ac:dyDescent="0.3">
      <c r="A5" s="181" t="s">
        <v>277</v>
      </c>
      <c r="B5" s="182" t="s">
        <v>130</v>
      </c>
      <c r="C5" s="182" t="s">
        <v>278</v>
      </c>
      <c r="D5" s="182" t="s">
        <v>279</v>
      </c>
      <c r="E5" s="182" t="s">
        <v>280</v>
      </c>
      <c r="F5" s="182" t="s">
        <v>281</v>
      </c>
      <c r="G5" s="93"/>
    </row>
    <row r="6" spans="1:11" x14ac:dyDescent="0.3">
      <c r="A6" s="183"/>
      <c r="B6" s="98"/>
      <c r="C6" s="183"/>
      <c r="D6" s="183"/>
      <c r="E6" s="98"/>
      <c r="F6" s="98"/>
      <c r="G6" s="6"/>
    </row>
    <row r="7" spans="1:11" x14ac:dyDescent="0.3">
      <c r="A7" s="334" t="s">
        <v>114</v>
      </c>
      <c r="B7" s="334"/>
      <c r="C7" s="334"/>
      <c r="D7" s="334"/>
      <c r="E7" s="334"/>
      <c r="F7" s="334"/>
      <c r="G7" s="10"/>
    </row>
    <row r="8" spans="1:11" x14ac:dyDescent="0.3">
      <c r="A8" s="64" t="s">
        <v>130</v>
      </c>
      <c r="B8" s="16">
        <v>17117</v>
      </c>
      <c r="C8" s="16">
        <v>9331</v>
      </c>
      <c r="D8" s="16">
        <v>4613</v>
      </c>
      <c r="E8" s="16">
        <v>3065</v>
      </c>
      <c r="F8" s="16">
        <v>108</v>
      </c>
      <c r="J8" s="64"/>
    </row>
    <row r="9" spans="1:11" x14ac:dyDescent="0.3">
      <c r="A9" s="317" t="s">
        <v>235</v>
      </c>
      <c r="B9" s="18">
        <v>16901</v>
      </c>
      <c r="C9" s="18">
        <v>9185</v>
      </c>
      <c r="D9" s="18">
        <v>4613</v>
      </c>
      <c r="E9" s="18">
        <v>3005</v>
      </c>
      <c r="F9" s="18">
        <v>98</v>
      </c>
      <c r="G9" s="16"/>
      <c r="J9" s="17"/>
    </row>
    <row r="10" spans="1:11" x14ac:dyDescent="0.3">
      <c r="A10" s="317" t="s">
        <v>236</v>
      </c>
      <c r="B10" s="18">
        <v>98</v>
      </c>
      <c r="C10" s="18">
        <v>97</v>
      </c>
      <c r="D10" s="18">
        <v>0</v>
      </c>
      <c r="E10" s="18">
        <v>1</v>
      </c>
      <c r="F10" s="18" t="s">
        <v>122</v>
      </c>
      <c r="G10" s="18"/>
      <c r="J10" s="17"/>
    </row>
    <row r="11" spans="1:11" x14ac:dyDescent="0.3">
      <c r="A11" s="317" t="s">
        <v>237</v>
      </c>
      <c r="B11" s="18">
        <v>118</v>
      </c>
      <c r="C11" s="18">
        <v>49</v>
      </c>
      <c r="D11" s="18" t="s">
        <v>122</v>
      </c>
      <c r="E11" s="18">
        <v>59</v>
      </c>
      <c r="F11" s="18">
        <v>10</v>
      </c>
      <c r="G11" s="18"/>
      <c r="J11" s="142"/>
      <c r="K11" s="18"/>
    </row>
    <row r="12" spans="1:11" x14ac:dyDescent="0.3">
      <c r="A12" s="317"/>
      <c r="B12" s="18"/>
      <c r="C12" s="18"/>
      <c r="D12" s="18"/>
      <c r="E12" s="18"/>
      <c r="F12" s="18"/>
      <c r="G12" s="18"/>
      <c r="J12" s="64"/>
    </row>
    <row r="13" spans="1:11" x14ac:dyDescent="0.3">
      <c r="A13" s="64" t="s">
        <v>238</v>
      </c>
      <c r="B13" s="16">
        <v>13856</v>
      </c>
      <c r="C13" s="16">
        <v>7778</v>
      </c>
      <c r="D13" s="16">
        <v>3857</v>
      </c>
      <c r="E13" s="16">
        <v>2147</v>
      </c>
      <c r="F13" s="16">
        <v>74</v>
      </c>
      <c r="G13" s="18"/>
      <c r="J13" s="17"/>
    </row>
    <row r="14" spans="1:11" x14ac:dyDescent="0.3">
      <c r="A14" s="317" t="s">
        <v>235</v>
      </c>
      <c r="B14" s="18">
        <v>13642</v>
      </c>
      <c r="C14" s="18">
        <v>7634</v>
      </c>
      <c r="D14" s="18">
        <v>3857</v>
      </c>
      <c r="E14" s="18">
        <v>2087</v>
      </c>
      <c r="F14" s="18">
        <v>64</v>
      </c>
      <c r="G14" s="18"/>
      <c r="J14" s="17"/>
    </row>
    <row r="15" spans="1:11" x14ac:dyDescent="0.3">
      <c r="A15" s="317" t="s">
        <v>236</v>
      </c>
      <c r="B15" s="18">
        <v>96</v>
      </c>
      <c r="C15" s="18">
        <v>95</v>
      </c>
      <c r="D15" s="18">
        <v>0</v>
      </c>
      <c r="E15" s="18">
        <v>1</v>
      </c>
      <c r="F15" s="18" t="s">
        <v>122</v>
      </c>
      <c r="G15" s="18"/>
      <c r="J15" s="123"/>
      <c r="K15" s="18"/>
    </row>
    <row r="16" spans="1:11" x14ac:dyDescent="0.3">
      <c r="A16" s="317" t="s">
        <v>237</v>
      </c>
      <c r="B16" s="18">
        <v>118</v>
      </c>
      <c r="C16" s="18">
        <v>49</v>
      </c>
      <c r="D16" s="18" t="s">
        <v>122</v>
      </c>
      <c r="E16" s="18">
        <v>59</v>
      </c>
      <c r="F16" s="18">
        <v>10</v>
      </c>
      <c r="G16" s="18"/>
      <c r="J16" s="64"/>
    </row>
    <row r="17" spans="1:10" x14ac:dyDescent="0.3">
      <c r="A17" s="317"/>
      <c r="B17" s="18"/>
      <c r="C17" s="18"/>
      <c r="D17" s="18"/>
      <c r="E17" s="18"/>
      <c r="F17" s="18"/>
      <c r="G17" s="18"/>
      <c r="J17" s="17"/>
    </row>
    <row r="18" spans="1:10" x14ac:dyDescent="0.3">
      <c r="A18" s="64" t="s">
        <v>239</v>
      </c>
      <c r="B18" s="16">
        <v>3261</v>
      </c>
      <c r="C18" s="16">
        <v>1553</v>
      </c>
      <c r="D18" s="16">
        <v>756</v>
      </c>
      <c r="E18" s="16">
        <v>918</v>
      </c>
      <c r="F18" s="16">
        <v>34</v>
      </c>
      <c r="G18" s="16"/>
    </row>
    <row r="19" spans="1:10" x14ac:dyDescent="0.3">
      <c r="A19" s="317" t="s">
        <v>235</v>
      </c>
      <c r="B19" s="18">
        <v>3259</v>
      </c>
      <c r="C19" s="18">
        <v>1551</v>
      </c>
      <c r="D19" s="18">
        <v>756</v>
      </c>
      <c r="E19" s="18">
        <v>918</v>
      </c>
      <c r="F19" s="18">
        <v>34</v>
      </c>
      <c r="G19" s="18"/>
    </row>
    <row r="20" spans="1:10" x14ac:dyDescent="0.3">
      <c r="A20" s="317" t="s">
        <v>236</v>
      </c>
      <c r="B20" s="18">
        <v>2</v>
      </c>
      <c r="C20" s="18">
        <v>2</v>
      </c>
      <c r="D20" s="18" t="s">
        <v>122</v>
      </c>
      <c r="E20" s="18" t="s">
        <v>122</v>
      </c>
      <c r="F20" s="18" t="s">
        <v>122</v>
      </c>
      <c r="G20" s="18"/>
    </row>
    <row r="21" spans="1:10" x14ac:dyDescent="0.3">
      <c r="A21" s="317" t="s">
        <v>237</v>
      </c>
      <c r="B21" s="18" t="s">
        <v>122</v>
      </c>
      <c r="C21" s="18" t="s">
        <v>122</v>
      </c>
      <c r="D21" s="18" t="s">
        <v>122</v>
      </c>
      <c r="E21" s="18" t="s">
        <v>122</v>
      </c>
      <c r="F21" s="18" t="s">
        <v>122</v>
      </c>
      <c r="G21" s="18"/>
    </row>
    <row r="22" spans="1:10" x14ac:dyDescent="0.3">
      <c r="A22" s="123"/>
      <c r="B22" s="103"/>
      <c r="C22" s="103"/>
      <c r="D22" s="103"/>
      <c r="E22" s="103"/>
      <c r="F22" s="8"/>
      <c r="G22" s="18"/>
    </row>
    <row r="23" spans="1:10" x14ac:dyDescent="0.3">
      <c r="A23" s="334" t="s">
        <v>125</v>
      </c>
      <c r="B23" s="334">
        <v>1.6</v>
      </c>
      <c r="C23" s="334">
        <v>1.8</v>
      </c>
      <c r="D23" s="334">
        <v>1.4</v>
      </c>
      <c r="E23" s="334"/>
      <c r="F23" s="334">
        <v>0.4</v>
      </c>
      <c r="G23" s="18"/>
    </row>
    <row r="24" spans="1:10" x14ac:dyDescent="0.3">
      <c r="A24" s="64" t="s">
        <v>130</v>
      </c>
      <c r="B24" s="20">
        <v>4.2196682838322879</v>
      </c>
      <c r="C24" s="20">
        <v>3.7400296605074352</v>
      </c>
      <c r="D24" s="20">
        <v>12.510848340203948</v>
      </c>
      <c r="E24" s="20">
        <v>2.9030119340784242</v>
      </c>
      <c r="F24" s="20">
        <v>0.57902637786832512</v>
      </c>
      <c r="G24" s="18"/>
      <c r="I24" s="64"/>
    </row>
    <row r="25" spans="1:10" x14ac:dyDescent="0.3">
      <c r="A25" s="317" t="s">
        <v>235</v>
      </c>
      <c r="B25" s="21">
        <v>4.6396266556859516</v>
      </c>
      <c r="C25" s="21">
        <v>4.3265879072221276</v>
      </c>
      <c r="D25" s="21">
        <v>12.533963699597869</v>
      </c>
      <c r="E25" s="21">
        <v>2.9425012729622813</v>
      </c>
      <c r="F25" s="21">
        <v>0.54212535265807382</v>
      </c>
      <c r="G25" s="18"/>
      <c r="I25" s="17"/>
    </row>
    <row r="26" spans="1:10" x14ac:dyDescent="0.3">
      <c r="A26" s="317" t="s">
        <v>236</v>
      </c>
      <c r="B26" s="21">
        <v>0.34531360112755466</v>
      </c>
      <c r="C26" s="21">
        <v>0.35438968251068648</v>
      </c>
      <c r="D26" s="21">
        <v>0</v>
      </c>
      <c r="E26" s="21">
        <v>0.11560693641618498</v>
      </c>
      <c r="F26" s="18" t="s">
        <v>122</v>
      </c>
      <c r="G26" s="18"/>
      <c r="I26" s="17"/>
    </row>
    <row r="27" spans="1:10" x14ac:dyDescent="0.3">
      <c r="A27" s="317" t="s">
        <v>237</v>
      </c>
      <c r="B27" s="21">
        <v>0.90818132840760413</v>
      </c>
      <c r="C27" s="21">
        <v>0.49862623384552762</v>
      </c>
      <c r="D27" s="21" t="s">
        <v>122</v>
      </c>
      <c r="E27" s="21">
        <v>2.2771130837514471</v>
      </c>
      <c r="F27" s="21">
        <v>1.7391304347826086</v>
      </c>
      <c r="G27" s="16"/>
      <c r="I27" s="142"/>
      <c r="J27" s="21"/>
    </row>
    <row r="28" spans="1:10" x14ac:dyDescent="0.3">
      <c r="A28" s="317"/>
      <c r="B28" s="21"/>
      <c r="C28" s="21" t="s">
        <v>273</v>
      </c>
      <c r="D28" s="21" t="s">
        <v>273</v>
      </c>
      <c r="E28" s="21" t="s">
        <v>273</v>
      </c>
      <c r="F28" s="21"/>
      <c r="G28" s="16"/>
      <c r="I28" s="64"/>
    </row>
    <row r="29" spans="1:10" x14ac:dyDescent="0.3">
      <c r="A29" s="64" t="s">
        <v>238</v>
      </c>
      <c r="B29" s="20">
        <v>4.5476027936774663</v>
      </c>
      <c r="C29" s="20">
        <v>4.0180393331852446</v>
      </c>
      <c r="D29" s="20">
        <v>12.216520967946282</v>
      </c>
      <c r="E29" s="20">
        <v>3.0421968430300113</v>
      </c>
      <c r="F29" s="20">
        <v>0.56039379023097313</v>
      </c>
      <c r="G29" s="18"/>
      <c r="I29" s="17"/>
    </row>
    <row r="30" spans="1:10" x14ac:dyDescent="0.3">
      <c r="A30" s="317" t="s">
        <v>235</v>
      </c>
      <c r="B30" s="21">
        <v>5.1608949283860568</v>
      </c>
      <c r="C30" s="21">
        <v>4.850125160421352</v>
      </c>
      <c r="D30" s="21">
        <v>12.242889791772473</v>
      </c>
      <c r="E30" s="21">
        <v>3.1094490300664503</v>
      </c>
      <c r="F30" s="21">
        <v>0.50673000791765643</v>
      </c>
      <c r="G30" s="18"/>
      <c r="I30" s="17"/>
    </row>
    <row r="31" spans="1:10" x14ac:dyDescent="0.3">
      <c r="A31" s="317" t="s">
        <v>236</v>
      </c>
      <c r="B31" s="21">
        <v>0.3508643689923614</v>
      </c>
      <c r="C31" s="21">
        <v>0.36050394656952034</v>
      </c>
      <c r="D31" s="21">
        <v>0</v>
      </c>
      <c r="E31" s="21">
        <v>0.11560693641618498</v>
      </c>
      <c r="F31" s="18" t="s">
        <v>122</v>
      </c>
      <c r="G31" s="18"/>
      <c r="I31" s="123"/>
      <c r="J31" s="21"/>
    </row>
    <row r="32" spans="1:10" x14ac:dyDescent="0.3">
      <c r="A32" s="317" t="s">
        <v>237</v>
      </c>
      <c r="B32" s="21">
        <v>0.90818132840760413</v>
      </c>
      <c r="C32" s="21">
        <v>0.49862623384552762</v>
      </c>
      <c r="D32" s="21" t="s">
        <v>122</v>
      </c>
      <c r="E32" s="21">
        <v>2.2771130837514471</v>
      </c>
      <c r="F32" s="21">
        <v>1.7391304347826086</v>
      </c>
      <c r="G32" s="18"/>
      <c r="I32" s="64"/>
    </row>
    <row r="33" spans="1:9" x14ac:dyDescent="0.3">
      <c r="A33" s="317"/>
      <c r="B33" s="21"/>
      <c r="C33" s="21" t="s">
        <v>273</v>
      </c>
      <c r="D33" s="21" t="s">
        <v>273</v>
      </c>
      <c r="E33" s="21" t="s">
        <v>273</v>
      </c>
      <c r="F33" s="21"/>
      <c r="G33" s="18"/>
      <c r="I33" s="17"/>
    </row>
    <row r="34" spans="1:9" x14ac:dyDescent="0.3">
      <c r="A34" s="64" t="s">
        <v>239</v>
      </c>
      <c r="B34" s="20">
        <v>3.2299920760697307</v>
      </c>
      <c r="C34" s="20">
        <v>2.7775293759948494</v>
      </c>
      <c r="D34" s="20">
        <v>14.264150943396226</v>
      </c>
      <c r="E34" s="20">
        <v>2.6224075872707533</v>
      </c>
      <c r="F34" s="20">
        <v>0.62419680558105384</v>
      </c>
      <c r="G34" s="18"/>
    </row>
    <row r="35" spans="1:9" x14ac:dyDescent="0.3">
      <c r="A35" s="317" t="s">
        <v>235</v>
      </c>
      <c r="B35" s="21">
        <v>3.2609239451276251</v>
      </c>
      <c r="C35" s="21">
        <v>2.8254454038692751</v>
      </c>
      <c r="D35" s="21">
        <v>14.264150943396226</v>
      </c>
      <c r="E35" s="21">
        <v>2.6224075872707533</v>
      </c>
      <c r="F35" s="21">
        <v>0.62419680558105384</v>
      </c>
      <c r="G35" s="8"/>
    </row>
    <row r="36" spans="1:9" x14ac:dyDescent="0.3">
      <c r="A36" s="317" t="s">
        <v>236</v>
      </c>
      <c r="B36" s="21">
        <v>0.19627085377821393</v>
      </c>
      <c r="C36" s="21">
        <v>0.19627085377821393</v>
      </c>
      <c r="D36" s="21" t="s">
        <v>122</v>
      </c>
      <c r="E36" s="21" t="s">
        <v>122</v>
      </c>
      <c r="F36" s="21" t="s">
        <v>122</v>
      </c>
      <c r="G36" s="8"/>
    </row>
    <row r="37" spans="1:9" ht="14.5" thickBot="1" x14ac:dyDescent="0.35">
      <c r="A37" s="317" t="s">
        <v>237</v>
      </c>
      <c r="B37" s="21" t="s">
        <v>122</v>
      </c>
      <c r="C37" s="21" t="s">
        <v>122</v>
      </c>
      <c r="D37" s="21" t="s">
        <v>122</v>
      </c>
      <c r="E37" s="21" t="s">
        <v>122</v>
      </c>
      <c r="F37" s="21" t="s">
        <v>122</v>
      </c>
      <c r="G37" s="18"/>
    </row>
    <row r="38" spans="1:9" ht="14.25" customHeight="1" x14ac:dyDescent="0.3">
      <c r="A38" s="110" t="s">
        <v>398</v>
      </c>
      <c r="B38" s="184"/>
      <c r="C38" s="184"/>
      <c r="D38" s="184"/>
      <c r="E38" s="184"/>
      <c r="F38" s="184"/>
      <c r="G38" s="93"/>
    </row>
    <row r="39" spans="1:9" x14ac:dyDescent="0.3">
      <c r="A39" s="185"/>
      <c r="B39" s="186"/>
      <c r="C39" s="186"/>
      <c r="D39" s="186"/>
      <c r="G39" s="1"/>
    </row>
    <row r="40" spans="1:9" x14ac:dyDescent="0.3">
      <c r="B40" s="187"/>
      <c r="C40" s="187"/>
      <c r="D40" s="187"/>
      <c r="E40" s="187"/>
      <c r="F40" s="187"/>
      <c r="G40" s="93"/>
    </row>
    <row r="41" spans="1:9" x14ac:dyDescent="0.3">
      <c r="B41" s="187"/>
      <c r="C41" s="187"/>
      <c r="D41" s="187"/>
      <c r="E41" s="187"/>
      <c r="F41" s="187"/>
      <c r="G41" s="93"/>
    </row>
    <row r="42" spans="1:9" x14ac:dyDescent="0.3">
      <c r="A42" s="71"/>
      <c r="B42" s="187"/>
      <c r="C42" s="187"/>
      <c r="D42" s="187"/>
      <c r="E42" s="187"/>
      <c r="F42" s="187"/>
      <c r="G42" s="93"/>
    </row>
    <row r="43" spans="1:9" x14ac:dyDescent="0.3">
      <c r="A43" s="71"/>
      <c r="B43" s="187"/>
      <c r="C43" s="187"/>
      <c r="D43" s="187"/>
      <c r="E43" s="187"/>
      <c r="F43" s="187"/>
      <c r="G43" s="6"/>
    </row>
    <row r="44" spans="1:9" x14ac:dyDescent="0.3">
      <c r="A44" s="71"/>
      <c r="B44" s="187"/>
      <c r="C44" s="187"/>
      <c r="D44" s="187"/>
      <c r="E44" s="187"/>
      <c r="F44" s="187"/>
      <c r="G44" s="10"/>
    </row>
    <row r="45" spans="1:9" x14ac:dyDescent="0.3">
      <c r="A45" s="71"/>
      <c r="B45" s="187"/>
      <c r="C45" s="187"/>
      <c r="D45" s="187"/>
      <c r="E45" s="187"/>
      <c r="F45" s="187"/>
      <c r="G45" s="114"/>
    </row>
    <row r="46" spans="1:9" x14ac:dyDescent="0.3">
      <c r="A46" s="71"/>
      <c r="B46" s="187"/>
      <c r="C46" s="187"/>
      <c r="D46" s="187"/>
      <c r="E46" s="187"/>
      <c r="F46" s="187"/>
      <c r="G46" s="20"/>
    </row>
    <row r="47" spans="1:9" x14ac:dyDescent="0.3">
      <c r="A47" s="71"/>
      <c r="B47" s="187"/>
      <c r="C47" s="187"/>
      <c r="D47" s="187"/>
      <c r="E47" s="187"/>
      <c r="F47" s="187"/>
      <c r="G47" s="21"/>
    </row>
    <row r="48" spans="1:9" x14ac:dyDescent="0.3">
      <c r="A48" s="71"/>
      <c r="B48" s="187"/>
      <c r="C48" s="187"/>
      <c r="D48" s="187"/>
      <c r="E48" s="187"/>
      <c r="F48" s="187"/>
      <c r="G48" s="21"/>
    </row>
    <row r="49" spans="1:7" x14ac:dyDescent="0.3">
      <c r="A49" s="71"/>
      <c r="B49" s="187"/>
      <c r="C49" s="187"/>
      <c r="D49" s="187"/>
      <c r="E49" s="187"/>
      <c r="F49" s="187"/>
      <c r="G49" s="21"/>
    </row>
    <row r="50" spans="1:7" x14ac:dyDescent="0.3">
      <c r="A50" s="71"/>
      <c r="B50" s="187"/>
      <c r="C50" s="187"/>
      <c r="D50" s="187"/>
      <c r="E50" s="187"/>
      <c r="F50" s="187"/>
      <c r="G50" s="21"/>
    </row>
    <row r="51" spans="1:7" x14ac:dyDescent="0.3">
      <c r="A51" s="71"/>
      <c r="B51" s="187"/>
      <c r="C51" s="187"/>
      <c r="D51" s="187"/>
      <c r="E51" s="187"/>
      <c r="F51" s="187"/>
      <c r="G51" s="21"/>
    </row>
    <row r="52" spans="1:7" x14ac:dyDescent="0.3">
      <c r="A52" s="71"/>
      <c r="B52" s="187"/>
      <c r="C52" s="187"/>
      <c r="D52" s="187"/>
      <c r="E52" s="187"/>
      <c r="F52" s="187"/>
      <c r="G52" s="21"/>
    </row>
    <row r="53" spans="1:7" x14ac:dyDescent="0.3">
      <c r="B53" s="187"/>
      <c r="C53" s="187"/>
      <c r="D53" s="187"/>
      <c r="E53" s="187"/>
      <c r="F53" s="187"/>
      <c r="G53" s="21"/>
    </row>
    <row r="54" spans="1:7" x14ac:dyDescent="0.3">
      <c r="G54" s="21"/>
    </row>
    <row r="55" spans="1:7" x14ac:dyDescent="0.3">
      <c r="G55" s="20"/>
    </row>
    <row r="56" spans="1:7" x14ac:dyDescent="0.3">
      <c r="G56" s="21"/>
    </row>
    <row r="57" spans="1:7" x14ac:dyDescent="0.3">
      <c r="G57" s="21"/>
    </row>
    <row r="58" spans="1:7" x14ac:dyDescent="0.3">
      <c r="G58" s="21"/>
    </row>
    <row r="59" spans="1:7" x14ac:dyDescent="0.3">
      <c r="G59" s="21"/>
    </row>
    <row r="60" spans="1:7" x14ac:dyDescent="0.3">
      <c r="G60" s="21"/>
    </row>
    <row r="61" spans="1:7" x14ac:dyDescent="0.3">
      <c r="G61" s="21"/>
    </row>
    <row r="62" spans="1:7" x14ac:dyDescent="0.3">
      <c r="G62" s="21"/>
    </row>
    <row r="63" spans="1:7" x14ac:dyDescent="0.3">
      <c r="G63" s="21"/>
    </row>
    <row r="64" spans="1:7" x14ac:dyDescent="0.3">
      <c r="G64" s="20"/>
    </row>
    <row r="65" spans="7:7" x14ac:dyDescent="0.3">
      <c r="G65" s="21"/>
    </row>
    <row r="66" spans="7:7" x14ac:dyDescent="0.3">
      <c r="G66" s="21"/>
    </row>
    <row r="67" spans="7:7" x14ac:dyDescent="0.3">
      <c r="G67" s="21"/>
    </row>
    <row r="68" spans="7:7" x14ac:dyDescent="0.3">
      <c r="G68" s="21"/>
    </row>
    <row r="69" spans="7:7" x14ac:dyDescent="0.3">
      <c r="G69" s="21"/>
    </row>
    <row r="70" spans="7:7" x14ac:dyDescent="0.3">
      <c r="G70" s="21"/>
    </row>
    <row r="71" spans="7:7" x14ac:dyDescent="0.3">
      <c r="G71" s="21"/>
    </row>
    <row r="72" spans="7:7" x14ac:dyDescent="0.3">
      <c r="G72" s="8"/>
    </row>
  </sheetData>
  <mergeCells count="6">
    <mergeCell ref="A23:F23"/>
    <mergeCell ref="A7:F7"/>
    <mergeCell ref="A1:F1"/>
    <mergeCell ref="A2:F2"/>
    <mergeCell ref="A3:F3"/>
    <mergeCell ref="A4:F4"/>
  </mergeCells>
  <hyperlinks>
    <hyperlink ref="H2" location="Contenido!A1" display="Contenido" xr:uid="{62DEDC50-94FD-4CBA-8EB5-03303659CE75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BAFA-9BEF-4C6B-AE0E-86247302D015}">
  <sheetPr>
    <tabColor theme="0" tint="-0.14999847407452621"/>
    <pageSetUpPr fitToPage="1"/>
  </sheetPr>
  <dimension ref="A1:AD72"/>
  <sheetViews>
    <sheetView showGridLines="0" zoomScale="90" zoomScaleNormal="90" zoomScaleSheetLayoutView="90" workbookViewId="0">
      <selection sqref="A1:AB1"/>
    </sheetView>
  </sheetViews>
  <sheetFormatPr baseColWidth="10" defaultColWidth="1.54296875" defaultRowHeight="14" x14ac:dyDescent="0.3"/>
  <cols>
    <col min="1" max="1" width="18.453125" style="3" bestFit="1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96" width="11.453125" style="3" customWidth="1"/>
    <col min="97" max="97" width="22.54296875" style="3" customWidth="1"/>
    <col min="98" max="98" width="7.453125" style="3" customWidth="1"/>
    <col min="99" max="99" width="6.81640625" style="3" customWidth="1"/>
    <col min="100" max="100" width="6" style="3" bestFit="1" customWidth="1"/>
    <col min="101" max="101" width="1.54296875" style="3" customWidth="1"/>
    <col min="102" max="102" width="6" style="3" bestFit="1" customWidth="1"/>
    <col min="103" max="104" width="5.453125" style="3" customWidth="1"/>
    <col min="105" max="105" width="1.54296875" style="3" customWidth="1"/>
    <col min="106" max="108" width="5.1796875" style="3" customWidth="1"/>
    <col min="109" max="109" width="1.54296875" style="3" customWidth="1"/>
    <col min="110" max="112" width="4.54296875" style="3" customWidth="1"/>
    <col min="113" max="113" width="1.54296875" style="3" customWidth="1"/>
    <col min="114" max="116" width="4.54296875" style="3" customWidth="1"/>
    <col min="117" max="117" width="1.54296875" style="3" customWidth="1"/>
    <col min="118" max="120" width="4.54296875" style="3" customWidth="1"/>
    <col min="121" max="121" width="1.54296875" style="3" customWidth="1"/>
    <col min="122" max="122" width="4.81640625" style="3" bestFit="1" customWidth="1"/>
    <col min="123" max="123" width="4" style="3" customWidth="1"/>
    <col min="124" max="124" width="5" style="3" customWidth="1"/>
    <col min="125" max="125" width="11.453125" style="3" customWidth="1"/>
    <col min="126" max="126" width="12.453125" style="3" customWidth="1"/>
    <col min="127" max="127" width="10.81640625" style="3" customWidth="1"/>
    <col min="128" max="129" width="6.1796875" style="3" customWidth="1"/>
    <col min="130" max="130" width="1.54296875" style="3" customWidth="1"/>
    <col min="131" max="131" width="6" style="3" customWidth="1"/>
    <col min="132" max="133" width="5.453125" style="3" customWidth="1"/>
    <col min="134" max="134" width="1.54296875" style="3" customWidth="1"/>
    <col min="135" max="137" width="5.453125" style="3" customWidth="1"/>
    <col min="138" max="138" width="1.54296875" style="3" customWidth="1"/>
    <col min="139" max="141" width="5.453125" style="3" customWidth="1"/>
    <col min="142" max="142" width="1.54296875" style="3" customWidth="1"/>
    <col min="143" max="145" width="5.453125" style="3" customWidth="1"/>
    <col min="146" max="146" width="1.54296875" style="3" customWidth="1"/>
    <col min="147" max="149" width="5.453125" style="3" customWidth="1"/>
    <col min="150" max="16384" width="1.54296875" style="3"/>
  </cols>
  <sheetData>
    <row r="1" spans="1:30" ht="15.75" customHeight="1" x14ac:dyDescent="0.35">
      <c r="A1" s="343" t="s">
        <v>282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93"/>
      <c r="AD1" s="29"/>
    </row>
    <row r="2" spans="1:30" ht="15.75" customHeight="1" x14ac:dyDescent="0.35">
      <c r="A2" s="343" t="s">
        <v>134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1"/>
      <c r="AD2" s="272" t="s">
        <v>375</v>
      </c>
    </row>
    <row r="3" spans="1:30" ht="15.75" customHeight="1" x14ac:dyDescent="0.35">
      <c r="A3" s="343" t="s">
        <v>231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93"/>
      <c r="AD3" s="29"/>
    </row>
    <row r="4" spans="1:30" ht="15.75" customHeight="1" x14ac:dyDescent="0.35">
      <c r="A4" s="343" t="s">
        <v>377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93"/>
    </row>
    <row r="5" spans="1:30" ht="21" customHeight="1" x14ac:dyDescent="0.35">
      <c r="A5" s="340" t="s">
        <v>232</v>
      </c>
      <c r="B5" s="342" t="s">
        <v>130</v>
      </c>
      <c r="C5" s="342"/>
      <c r="D5" s="342"/>
      <c r="E5" s="40"/>
      <c r="F5" s="342" t="s">
        <v>378</v>
      </c>
      <c r="G5" s="342"/>
      <c r="H5" s="342"/>
      <c r="I5" s="40"/>
      <c r="J5" s="342" t="s">
        <v>379</v>
      </c>
      <c r="K5" s="342"/>
      <c r="L5" s="342"/>
      <c r="M5" s="40"/>
      <c r="N5" s="342" t="s">
        <v>380</v>
      </c>
      <c r="O5" s="342"/>
      <c r="P5" s="342"/>
      <c r="Q5" s="40"/>
      <c r="R5" s="342" t="s">
        <v>381</v>
      </c>
      <c r="S5" s="342"/>
      <c r="T5" s="342"/>
      <c r="U5" s="40"/>
      <c r="V5" s="342" t="s">
        <v>382</v>
      </c>
      <c r="W5" s="342"/>
      <c r="X5" s="342"/>
      <c r="Y5" s="40"/>
      <c r="Z5" s="342" t="s">
        <v>383</v>
      </c>
      <c r="AA5" s="342"/>
      <c r="AB5" s="342"/>
      <c r="AC5" s="93"/>
    </row>
    <row r="6" spans="1:30" ht="21" customHeight="1" x14ac:dyDescent="0.35">
      <c r="A6" s="341"/>
      <c r="B6" s="9" t="s">
        <v>130</v>
      </c>
      <c r="C6" s="9" t="s">
        <v>233</v>
      </c>
      <c r="D6" s="9" t="s">
        <v>234</v>
      </c>
      <c r="E6" s="40"/>
      <c r="F6" s="9" t="s">
        <v>130</v>
      </c>
      <c r="G6" s="9" t="s">
        <v>233</v>
      </c>
      <c r="H6" s="9" t="s">
        <v>234</v>
      </c>
      <c r="I6" s="40"/>
      <c r="J6" s="9" t="s">
        <v>130</v>
      </c>
      <c r="K6" s="9" t="s">
        <v>233</v>
      </c>
      <c r="L6" s="9" t="s">
        <v>234</v>
      </c>
      <c r="M6" s="40"/>
      <c r="N6" s="9" t="s">
        <v>130</v>
      </c>
      <c r="O6" s="9" t="s">
        <v>233</v>
      </c>
      <c r="P6" s="9" t="s">
        <v>234</v>
      </c>
      <c r="Q6" s="40"/>
      <c r="R6" s="9" t="s">
        <v>130</v>
      </c>
      <c r="S6" s="9" t="s">
        <v>233</v>
      </c>
      <c r="T6" s="9" t="s">
        <v>234</v>
      </c>
      <c r="U6" s="40"/>
      <c r="V6" s="9" t="s">
        <v>130</v>
      </c>
      <c r="W6" s="9" t="s">
        <v>233</v>
      </c>
      <c r="X6" s="9" t="s">
        <v>234</v>
      </c>
      <c r="Y6" s="40"/>
      <c r="Z6" s="9" t="s">
        <v>130</v>
      </c>
      <c r="AA6" s="9" t="s">
        <v>233</v>
      </c>
      <c r="AB6" s="9" t="s">
        <v>234</v>
      </c>
      <c r="AC6" s="6"/>
    </row>
    <row r="7" spans="1:30" x14ac:dyDescent="0.35">
      <c r="A7" s="96"/>
      <c r="B7" s="139"/>
      <c r="C7" s="96"/>
      <c r="D7" s="96"/>
      <c r="E7" s="139"/>
      <c r="F7" s="139"/>
      <c r="G7" s="96"/>
      <c r="H7" s="96"/>
      <c r="I7" s="139"/>
      <c r="J7" s="139"/>
      <c r="K7" s="96"/>
      <c r="L7" s="96"/>
      <c r="M7" s="139"/>
      <c r="N7" s="139"/>
      <c r="O7" s="96"/>
      <c r="P7" s="96"/>
      <c r="Q7" s="139"/>
      <c r="R7" s="139"/>
      <c r="S7" s="96"/>
      <c r="T7" s="96"/>
      <c r="U7" s="139"/>
      <c r="V7" s="139"/>
      <c r="W7" s="96"/>
      <c r="X7" s="96"/>
      <c r="Y7" s="139"/>
      <c r="Z7" s="139"/>
      <c r="AA7" s="96"/>
      <c r="AB7" s="96"/>
      <c r="AC7" s="10"/>
    </row>
    <row r="8" spans="1:30" x14ac:dyDescent="0.3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</row>
    <row r="9" spans="1:30" x14ac:dyDescent="0.35">
      <c r="A9" s="64" t="s">
        <v>130</v>
      </c>
      <c r="B9" s="16">
        <v>17117</v>
      </c>
      <c r="C9" s="16">
        <v>10065</v>
      </c>
      <c r="D9" s="16">
        <v>7052</v>
      </c>
      <c r="E9" s="16"/>
      <c r="F9" s="16">
        <v>4062</v>
      </c>
      <c r="G9" s="16">
        <v>2302</v>
      </c>
      <c r="H9" s="16">
        <v>1760</v>
      </c>
      <c r="I9" s="16"/>
      <c r="J9" s="16">
        <v>4668</v>
      </c>
      <c r="K9" s="16">
        <v>2736</v>
      </c>
      <c r="L9" s="16">
        <v>1932</v>
      </c>
      <c r="M9" s="16"/>
      <c r="N9" s="16">
        <v>3099</v>
      </c>
      <c r="O9" s="16">
        <v>1860</v>
      </c>
      <c r="P9" s="16">
        <v>1239</v>
      </c>
      <c r="Q9" s="16"/>
      <c r="R9" s="16">
        <v>3551</v>
      </c>
      <c r="S9" s="16">
        <v>2119</v>
      </c>
      <c r="T9" s="16">
        <v>1432</v>
      </c>
      <c r="U9" s="16"/>
      <c r="V9" s="16">
        <v>1613</v>
      </c>
      <c r="W9" s="16">
        <v>982</v>
      </c>
      <c r="X9" s="16">
        <v>631</v>
      </c>
      <c r="Y9" s="16"/>
      <c r="Z9" s="16">
        <v>124</v>
      </c>
      <c r="AA9" s="16">
        <v>66</v>
      </c>
      <c r="AB9" s="16">
        <v>58</v>
      </c>
      <c r="AC9" s="16"/>
    </row>
    <row r="10" spans="1:30" x14ac:dyDescent="0.35">
      <c r="A10" s="17" t="s">
        <v>235</v>
      </c>
      <c r="B10" s="18">
        <v>16901</v>
      </c>
      <c r="C10" s="18">
        <v>9920</v>
      </c>
      <c r="D10" s="18">
        <v>6981</v>
      </c>
      <c r="E10" s="18"/>
      <c r="F10" s="18">
        <v>4005</v>
      </c>
      <c r="G10" s="18">
        <v>2261</v>
      </c>
      <c r="H10" s="18">
        <v>1744</v>
      </c>
      <c r="I10" s="18"/>
      <c r="J10" s="18">
        <v>4635</v>
      </c>
      <c r="K10" s="18">
        <v>2715</v>
      </c>
      <c r="L10" s="18">
        <v>1920</v>
      </c>
      <c r="M10" s="18"/>
      <c r="N10" s="18">
        <v>3069</v>
      </c>
      <c r="O10" s="18">
        <v>1842</v>
      </c>
      <c r="P10" s="18">
        <v>1227</v>
      </c>
      <c r="Q10" s="18"/>
      <c r="R10" s="18">
        <v>3475</v>
      </c>
      <c r="S10" s="18">
        <v>2069</v>
      </c>
      <c r="T10" s="18">
        <v>1406</v>
      </c>
      <c r="U10" s="18"/>
      <c r="V10" s="18">
        <v>1594</v>
      </c>
      <c r="W10" s="18">
        <v>968</v>
      </c>
      <c r="X10" s="18">
        <v>626</v>
      </c>
      <c r="Y10" s="18"/>
      <c r="Z10" s="18">
        <v>123</v>
      </c>
      <c r="AA10" s="18">
        <v>65</v>
      </c>
      <c r="AB10" s="18">
        <v>58</v>
      </c>
      <c r="AC10" s="18"/>
    </row>
    <row r="11" spans="1:30" x14ac:dyDescent="0.35">
      <c r="A11" s="17" t="s">
        <v>236</v>
      </c>
      <c r="B11" s="18">
        <v>98</v>
      </c>
      <c r="C11" s="18">
        <v>70</v>
      </c>
      <c r="D11" s="18">
        <v>28</v>
      </c>
      <c r="E11" s="18"/>
      <c r="F11" s="18">
        <v>29</v>
      </c>
      <c r="G11" s="18">
        <v>23</v>
      </c>
      <c r="H11" s="18">
        <v>6</v>
      </c>
      <c r="I11" s="18"/>
      <c r="J11" s="18">
        <v>26</v>
      </c>
      <c r="K11" s="18">
        <v>18</v>
      </c>
      <c r="L11" s="18">
        <v>8</v>
      </c>
      <c r="M11" s="18"/>
      <c r="N11" s="18">
        <v>26</v>
      </c>
      <c r="O11" s="18">
        <v>17</v>
      </c>
      <c r="P11" s="18">
        <v>9</v>
      </c>
      <c r="Q11" s="18"/>
      <c r="R11" s="18">
        <v>16</v>
      </c>
      <c r="S11" s="18">
        <v>11</v>
      </c>
      <c r="T11" s="18">
        <v>5</v>
      </c>
      <c r="U11" s="18"/>
      <c r="V11" s="18">
        <v>1</v>
      </c>
      <c r="W11" s="18">
        <v>1</v>
      </c>
      <c r="X11" s="18">
        <v>0</v>
      </c>
      <c r="Y11" s="18"/>
      <c r="Z11" s="18">
        <v>0</v>
      </c>
      <c r="AA11" s="18">
        <v>0</v>
      </c>
      <c r="AB11" s="18">
        <v>0</v>
      </c>
      <c r="AC11" s="18"/>
    </row>
    <row r="12" spans="1:30" x14ac:dyDescent="0.35">
      <c r="A12" s="17" t="s">
        <v>237</v>
      </c>
      <c r="B12" s="18">
        <v>118</v>
      </c>
      <c r="C12" s="18">
        <v>75</v>
      </c>
      <c r="D12" s="18">
        <v>43</v>
      </c>
      <c r="E12" s="18"/>
      <c r="F12" s="18">
        <v>28</v>
      </c>
      <c r="G12" s="18">
        <v>18</v>
      </c>
      <c r="H12" s="18">
        <v>10</v>
      </c>
      <c r="I12" s="18"/>
      <c r="J12" s="18">
        <v>7</v>
      </c>
      <c r="K12" s="18">
        <v>3</v>
      </c>
      <c r="L12" s="18">
        <v>4</v>
      </c>
      <c r="M12" s="18"/>
      <c r="N12" s="18">
        <v>4</v>
      </c>
      <c r="O12" s="18">
        <v>1</v>
      </c>
      <c r="P12" s="18">
        <v>3</v>
      </c>
      <c r="Q12" s="18"/>
      <c r="R12" s="18">
        <v>60</v>
      </c>
      <c r="S12" s="18">
        <v>39</v>
      </c>
      <c r="T12" s="18">
        <v>21</v>
      </c>
      <c r="U12" s="18"/>
      <c r="V12" s="18">
        <v>18</v>
      </c>
      <c r="W12" s="18">
        <v>13</v>
      </c>
      <c r="X12" s="18">
        <v>5</v>
      </c>
      <c r="Y12" s="18"/>
      <c r="Z12" s="18">
        <v>1</v>
      </c>
      <c r="AA12" s="18">
        <v>1</v>
      </c>
      <c r="AB12" s="18">
        <v>0</v>
      </c>
      <c r="AC12" s="18"/>
    </row>
    <row r="13" spans="1:30" x14ac:dyDescent="0.3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30" x14ac:dyDescent="0.35">
      <c r="A14" s="64" t="s">
        <v>238</v>
      </c>
      <c r="B14" s="16">
        <v>13856</v>
      </c>
      <c r="C14" s="16">
        <v>8047</v>
      </c>
      <c r="D14" s="16">
        <v>5809</v>
      </c>
      <c r="E14" s="16"/>
      <c r="F14" s="16">
        <v>3275</v>
      </c>
      <c r="G14" s="16">
        <v>1810</v>
      </c>
      <c r="H14" s="16">
        <v>1465</v>
      </c>
      <c r="I14" s="16"/>
      <c r="J14" s="16">
        <v>3756</v>
      </c>
      <c r="K14" s="16">
        <v>2189</v>
      </c>
      <c r="L14" s="16">
        <v>1567</v>
      </c>
      <c r="M14" s="16"/>
      <c r="N14" s="16">
        <v>2518</v>
      </c>
      <c r="O14" s="16">
        <v>1508</v>
      </c>
      <c r="P14" s="16">
        <v>1010</v>
      </c>
      <c r="Q14" s="16"/>
      <c r="R14" s="16">
        <v>2879</v>
      </c>
      <c r="S14" s="16">
        <v>1698</v>
      </c>
      <c r="T14" s="16">
        <v>1181</v>
      </c>
      <c r="U14" s="16"/>
      <c r="V14" s="16">
        <v>1337</v>
      </c>
      <c r="W14" s="16">
        <v>793</v>
      </c>
      <c r="X14" s="16">
        <v>544</v>
      </c>
      <c r="Y14" s="16"/>
      <c r="Z14" s="16">
        <v>91</v>
      </c>
      <c r="AA14" s="16">
        <v>49</v>
      </c>
      <c r="AB14" s="16">
        <v>42</v>
      </c>
      <c r="AC14" s="18"/>
    </row>
    <row r="15" spans="1:30" x14ac:dyDescent="0.35">
      <c r="A15" s="17" t="s">
        <v>235</v>
      </c>
      <c r="B15" s="18">
        <v>13642</v>
      </c>
      <c r="C15" s="18">
        <v>7903</v>
      </c>
      <c r="D15" s="18">
        <v>5739</v>
      </c>
      <c r="E15" s="18"/>
      <c r="F15" s="18">
        <v>3219</v>
      </c>
      <c r="G15" s="18">
        <v>1769</v>
      </c>
      <c r="H15" s="18">
        <v>1450</v>
      </c>
      <c r="I15" s="18"/>
      <c r="J15" s="18">
        <v>3724</v>
      </c>
      <c r="K15" s="18">
        <v>2169</v>
      </c>
      <c r="L15" s="18">
        <v>1555</v>
      </c>
      <c r="M15" s="18"/>
      <c r="N15" s="18">
        <v>2488</v>
      </c>
      <c r="O15" s="18">
        <v>1490</v>
      </c>
      <c r="P15" s="18">
        <v>998</v>
      </c>
      <c r="Q15" s="18"/>
      <c r="R15" s="18">
        <v>2803</v>
      </c>
      <c r="S15" s="18">
        <v>1648</v>
      </c>
      <c r="T15" s="18">
        <v>1155</v>
      </c>
      <c r="U15" s="18"/>
      <c r="V15" s="18">
        <v>1318</v>
      </c>
      <c r="W15" s="18">
        <v>779</v>
      </c>
      <c r="X15" s="18">
        <v>539</v>
      </c>
      <c r="Y15" s="18"/>
      <c r="Z15" s="18">
        <v>90</v>
      </c>
      <c r="AA15" s="18">
        <v>48</v>
      </c>
      <c r="AB15" s="18">
        <v>42</v>
      </c>
      <c r="AC15" s="18"/>
    </row>
    <row r="16" spans="1:30" x14ac:dyDescent="0.35">
      <c r="A16" s="17" t="s">
        <v>236</v>
      </c>
      <c r="B16" s="18">
        <v>96</v>
      </c>
      <c r="C16" s="18">
        <v>69</v>
      </c>
      <c r="D16" s="18">
        <v>27</v>
      </c>
      <c r="E16" s="18"/>
      <c r="F16" s="18">
        <v>28</v>
      </c>
      <c r="G16" s="18">
        <v>23</v>
      </c>
      <c r="H16" s="18">
        <v>5</v>
      </c>
      <c r="I16" s="18"/>
      <c r="J16" s="18">
        <v>25</v>
      </c>
      <c r="K16" s="18">
        <v>17</v>
      </c>
      <c r="L16" s="18">
        <v>8</v>
      </c>
      <c r="M16" s="18"/>
      <c r="N16" s="18">
        <v>26</v>
      </c>
      <c r="O16" s="18">
        <v>17</v>
      </c>
      <c r="P16" s="18">
        <v>9</v>
      </c>
      <c r="Q16" s="18"/>
      <c r="R16" s="18">
        <v>16</v>
      </c>
      <c r="S16" s="18">
        <v>11</v>
      </c>
      <c r="T16" s="18">
        <v>5</v>
      </c>
      <c r="U16" s="18"/>
      <c r="V16" s="18">
        <v>1</v>
      </c>
      <c r="W16" s="18">
        <v>1</v>
      </c>
      <c r="X16" s="18">
        <v>0</v>
      </c>
      <c r="Y16" s="18"/>
      <c r="Z16" s="18">
        <v>0</v>
      </c>
      <c r="AA16" s="18">
        <v>0</v>
      </c>
      <c r="AB16" s="18">
        <v>0</v>
      </c>
      <c r="AC16" s="18"/>
    </row>
    <row r="17" spans="1:29" x14ac:dyDescent="0.35">
      <c r="A17" s="17" t="s">
        <v>237</v>
      </c>
      <c r="B17" s="18">
        <v>118</v>
      </c>
      <c r="C17" s="18">
        <v>75</v>
      </c>
      <c r="D17" s="18">
        <v>43</v>
      </c>
      <c r="E17" s="18"/>
      <c r="F17" s="18">
        <v>28</v>
      </c>
      <c r="G17" s="18">
        <v>18</v>
      </c>
      <c r="H17" s="18">
        <v>10</v>
      </c>
      <c r="I17" s="18"/>
      <c r="J17" s="18">
        <v>7</v>
      </c>
      <c r="K17" s="18">
        <v>3</v>
      </c>
      <c r="L17" s="18">
        <v>4</v>
      </c>
      <c r="M17" s="18"/>
      <c r="N17" s="18">
        <v>4</v>
      </c>
      <c r="O17" s="18">
        <v>1</v>
      </c>
      <c r="P17" s="18">
        <v>3</v>
      </c>
      <c r="Q17" s="18"/>
      <c r="R17" s="18">
        <v>60</v>
      </c>
      <c r="S17" s="18">
        <v>39</v>
      </c>
      <c r="T17" s="18">
        <v>21</v>
      </c>
      <c r="U17" s="18"/>
      <c r="V17" s="18">
        <v>18</v>
      </c>
      <c r="W17" s="18">
        <v>13</v>
      </c>
      <c r="X17" s="18">
        <v>5</v>
      </c>
      <c r="Y17" s="18"/>
      <c r="Z17" s="18">
        <v>1</v>
      </c>
      <c r="AA17" s="18">
        <v>1</v>
      </c>
      <c r="AB17" s="18">
        <v>0</v>
      </c>
      <c r="AC17" s="18"/>
    </row>
    <row r="18" spans="1:29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x14ac:dyDescent="0.35">
      <c r="A19" s="64" t="s">
        <v>239</v>
      </c>
      <c r="B19" s="16">
        <v>3261</v>
      </c>
      <c r="C19" s="16">
        <v>2018</v>
      </c>
      <c r="D19" s="16">
        <v>1243</v>
      </c>
      <c r="E19" s="16"/>
      <c r="F19" s="16">
        <v>787</v>
      </c>
      <c r="G19" s="16">
        <v>492</v>
      </c>
      <c r="H19" s="16">
        <v>295</v>
      </c>
      <c r="I19" s="16"/>
      <c r="J19" s="16">
        <v>912</v>
      </c>
      <c r="K19" s="16">
        <v>547</v>
      </c>
      <c r="L19" s="16">
        <v>365</v>
      </c>
      <c r="M19" s="16"/>
      <c r="N19" s="16">
        <v>581</v>
      </c>
      <c r="O19" s="16">
        <v>352</v>
      </c>
      <c r="P19" s="16">
        <v>229</v>
      </c>
      <c r="Q19" s="16"/>
      <c r="R19" s="16">
        <v>672</v>
      </c>
      <c r="S19" s="16">
        <v>421</v>
      </c>
      <c r="T19" s="16">
        <v>251</v>
      </c>
      <c r="U19" s="16"/>
      <c r="V19" s="16">
        <v>276</v>
      </c>
      <c r="W19" s="16">
        <v>189</v>
      </c>
      <c r="X19" s="16">
        <v>87</v>
      </c>
      <c r="Y19" s="16"/>
      <c r="Z19" s="16">
        <v>33</v>
      </c>
      <c r="AA19" s="16">
        <v>17</v>
      </c>
      <c r="AB19" s="16">
        <v>16</v>
      </c>
      <c r="AC19" s="18"/>
    </row>
    <row r="20" spans="1:29" x14ac:dyDescent="0.35">
      <c r="A20" s="17" t="s">
        <v>235</v>
      </c>
      <c r="B20" s="18">
        <v>3259</v>
      </c>
      <c r="C20" s="18">
        <v>2017</v>
      </c>
      <c r="D20" s="18">
        <v>1242</v>
      </c>
      <c r="E20" s="18"/>
      <c r="F20" s="18">
        <v>786</v>
      </c>
      <c r="G20" s="18">
        <v>492</v>
      </c>
      <c r="H20" s="18">
        <v>294</v>
      </c>
      <c r="I20" s="18"/>
      <c r="J20" s="18">
        <v>911</v>
      </c>
      <c r="K20" s="18">
        <v>546</v>
      </c>
      <c r="L20" s="18">
        <v>365</v>
      </c>
      <c r="M20" s="18"/>
      <c r="N20" s="18">
        <v>581</v>
      </c>
      <c r="O20" s="18">
        <v>352</v>
      </c>
      <c r="P20" s="18">
        <v>229</v>
      </c>
      <c r="Q20" s="18"/>
      <c r="R20" s="18">
        <v>672</v>
      </c>
      <c r="S20" s="18">
        <v>421</v>
      </c>
      <c r="T20" s="18">
        <v>251</v>
      </c>
      <c r="U20" s="18"/>
      <c r="V20" s="18">
        <v>276</v>
      </c>
      <c r="W20" s="18">
        <v>189</v>
      </c>
      <c r="X20" s="18">
        <v>87</v>
      </c>
      <c r="Y20" s="18"/>
      <c r="Z20" s="18">
        <v>33</v>
      </c>
      <c r="AA20" s="18">
        <v>17</v>
      </c>
      <c r="AB20" s="18">
        <v>16</v>
      </c>
      <c r="AC20" s="18"/>
    </row>
    <row r="21" spans="1:29" x14ac:dyDescent="0.35">
      <c r="A21" s="17" t="s">
        <v>236</v>
      </c>
      <c r="B21" s="18">
        <v>2</v>
      </c>
      <c r="C21" s="18">
        <v>1</v>
      </c>
      <c r="D21" s="18">
        <v>1</v>
      </c>
      <c r="E21" s="18"/>
      <c r="F21" s="18">
        <v>1</v>
      </c>
      <c r="G21" s="18">
        <v>0</v>
      </c>
      <c r="H21" s="18">
        <v>1</v>
      </c>
      <c r="I21" s="18"/>
      <c r="J21" s="18">
        <v>1</v>
      </c>
      <c r="K21" s="18">
        <v>1</v>
      </c>
      <c r="L21" s="18">
        <v>0</v>
      </c>
      <c r="M21" s="18"/>
      <c r="N21" s="18">
        <v>0</v>
      </c>
      <c r="O21" s="18">
        <v>0</v>
      </c>
      <c r="P21" s="18">
        <v>0</v>
      </c>
      <c r="Q21" s="18"/>
      <c r="R21" s="18">
        <v>0</v>
      </c>
      <c r="S21" s="18">
        <v>0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8"/>
    </row>
    <row r="22" spans="1:29" x14ac:dyDescent="0.35">
      <c r="A22" s="17" t="s">
        <v>237</v>
      </c>
      <c r="B22" s="18" t="s">
        <v>122</v>
      </c>
      <c r="C22" s="18" t="s">
        <v>122</v>
      </c>
      <c r="D22" s="18" t="s">
        <v>122</v>
      </c>
      <c r="E22" s="18"/>
      <c r="F22" s="18" t="s">
        <v>122</v>
      </c>
      <c r="G22" s="18" t="s">
        <v>122</v>
      </c>
      <c r="H22" s="18" t="s">
        <v>122</v>
      </c>
      <c r="I22" s="18"/>
      <c r="J22" s="18" t="s">
        <v>122</v>
      </c>
      <c r="K22" s="18" t="s">
        <v>122</v>
      </c>
      <c r="L22" s="18" t="s">
        <v>122</v>
      </c>
      <c r="M22" s="18"/>
      <c r="N22" s="18" t="s">
        <v>122</v>
      </c>
      <c r="O22" s="18" t="s">
        <v>122</v>
      </c>
      <c r="P22" s="18" t="s">
        <v>122</v>
      </c>
      <c r="Q22" s="18"/>
      <c r="R22" s="18" t="s">
        <v>122</v>
      </c>
      <c r="S22" s="18" t="s">
        <v>122</v>
      </c>
      <c r="T22" s="18" t="s">
        <v>122</v>
      </c>
      <c r="U22" s="18"/>
      <c r="V22" s="18" t="s">
        <v>122</v>
      </c>
      <c r="W22" s="18" t="s">
        <v>122</v>
      </c>
      <c r="X22" s="18" t="s">
        <v>122</v>
      </c>
      <c r="Y22" s="18"/>
      <c r="Z22" s="18" t="s">
        <v>122</v>
      </c>
      <c r="AA22" s="18" t="s">
        <v>122</v>
      </c>
      <c r="AB22" s="18" t="s">
        <v>122</v>
      </c>
      <c r="AC22" s="18"/>
    </row>
    <row r="23" spans="1:29" x14ac:dyDescent="0.35">
      <c r="A23" s="123"/>
      <c r="B23" s="103"/>
      <c r="C23" s="103"/>
      <c r="D23" s="103"/>
      <c r="E23" s="103"/>
      <c r="F23" s="8"/>
      <c r="G23" s="8"/>
      <c r="H23" s="8"/>
      <c r="I23" s="103"/>
      <c r="J23" s="8"/>
      <c r="K23" s="8"/>
      <c r="L23" s="8"/>
      <c r="M23" s="103"/>
      <c r="N23" s="8"/>
      <c r="O23" s="8"/>
      <c r="P23" s="8"/>
      <c r="Q23" s="103"/>
      <c r="R23" s="8"/>
      <c r="S23" s="8"/>
      <c r="T23" s="8"/>
      <c r="U23" s="103"/>
      <c r="V23" s="8"/>
      <c r="W23" s="8"/>
      <c r="X23" s="8"/>
      <c r="Y23" s="103"/>
      <c r="Z23" s="8"/>
      <c r="AA23" s="8"/>
      <c r="AB23" s="8"/>
      <c r="AC23" s="18"/>
    </row>
    <row r="24" spans="1:29" x14ac:dyDescent="0.35">
      <c r="A24" s="334" t="s">
        <v>240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18"/>
    </row>
    <row r="25" spans="1:29" x14ac:dyDescent="0.35">
      <c r="A25" s="64" t="s">
        <v>130</v>
      </c>
      <c r="B25" s="20">
        <v>4.2196682838322879</v>
      </c>
      <c r="C25" s="20">
        <v>5.0396310779753355</v>
      </c>
      <c r="D25" s="20">
        <v>3.4244479947166768</v>
      </c>
      <c r="E25" s="20" t="s">
        <v>273</v>
      </c>
      <c r="F25" s="20">
        <v>5.0190283200711709</v>
      </c>
      <c r="G25" s="20">
        <v>5.5460524730768306</v>
      </c>
      <c r="H25" s="20">
        <v>4.4641724793912489</v>
      </c>
      <c r="I25" s="20" t="s">
        <v>273</v>
      </c>
      <c r="J25" s="20">
        <v>6.1056321448191069</v>
      </c>
      <c r="K25" s="20">
        <v>7.1287128712871279</v>
      </c>
      <c r="L25" s="20">
        <v>5.0743289383831485</v>
      </c>
      <c r="M25" s="20" t="s">
        <v>273</v>
      </c>
      <c r="N25" s="20">
        <v>4.1564398664145168</v>
      </c>
      <c r="O25" s="20">
        <v>4.9553749833488743</v>
      </c>
      <c r="P25" s="20">
        <v>3.3464779602420052</v>
      </c>
      <c r="Q25" s="20" t="s">
        <v>273</v>
      </c>
      <c r="R25" s="20">
        <v>4.2692090361518202</v>
      </c>
      <c r="S25" s="20">
        <v>5.2681301742783981</v>
      </c>
      <c r="T25" s="20">
        <v>3.3337989477115055</v>
      </c>
      <c r="U25" s="20" t="s">
        <v>273</v>
      </c>
      <c r="V25" s="20">
        <v>2.2924957362137581</v>
      </c>
      <c r="W25" s="20">
        <v>2.968112437660571</v>
      </c>
      <c r="X25" s="20">
        <v>1.6928236083165662</v>
      </c>
      <c r="Y25" s="20" t="s">
        <v>273</v>
      </c>
      <c r="Z25" s="20">
        <v>0.61489636021025484</v>
      </c>
      <c r="AA25" s="20">
        <v>0.73439412484700128</v>
      </c>
      <c r="AB25" s="20">
        <v>0.51882994901153945</v>
      </c>
      <c r="AC25" s="18"/>
    </row>
    <row r="26" spans="1:29" x14ac:dyDescent="0.35">
      <c r="A26" s="17" t="s">
        <v>235</v>
      </c>
      <c r="B26" s="21">
        <v>4.6396266556859516</v>
      </c>
      <c r="C26" s="21">
        <v>5.5502092518407444</v>
      </c>
      <c r="D26" s="21">
        <v>3.7624701551661879</v>
      </c>
      <c r="E26" s="21" t="s">
        <v>273</v>
      </c>
      <c r="F26" s="21">
        <v>5.550550897373709</v>
      </c>
      <c r="G26" s="21">
        <v>6.1118019138238635</v>
      </c>
      <c r="H26" s="21">
        <v>4.9600409544665967</v>
      </c>
      <c r="I26" s="21" t="s">
        <v>273</v>
      </c>
      <c r="J26" s="21">
        <v>6.790014942427705</v>
      </c>
      <c r="K26" s="21">
        <v>7.9290908559913555</v>
      </c>
      <c r="L26" s="21">
        <v>5.6435730872108403</v>
      </c>
      <c r="M26" s="21" t="s">
        <v>273</v>
      </c>
      <c r="N26" s="21">
        <v>4.5961691102691207</v>
      </c>
      <c r="O26" s="21">
        <v>5.4792075673746208</v>
      </c>
      <c r="P26" s="21">
        <v>3.700799276127281</v>
      </c>
      <c r="Q26" s="21" t="s">
        <v>273</v>
      </c>
      <c r="R26" s="21">
        <v>4.6121175924082554</v>
      </c>
      <c r="S26" s="21">
        <v>5.713891190278928</v>
      </c>
      <c r="T26" s="21">
        <v>3.5926919637153443</v>
      </c>
      <c r="U26" s="21" t="s">
        <v>273</v>
      </c>
      <c r="V26" s="21">
        <v>2.5393083013397479</v>
      </c>
      <c r="W26" s="21">
        <v>3.3026270897304673</v>
      </c>
      <c r="X26" s="21">
        <v>1.8707228879658131</v>
      </c>
      <c r="Y26" s="21" t="s">
        <v>273</v>
      </c>
      <c r="Z26" s="21">
        <v>0.64849475404650181</v>
      </c>
      <c r="AA26" s="21">
        <v>0.77760497667185069</v>
      </c>
      <c r="AB26" s="21">
        <v>0.54675716440422317</v>
      </c>
      <c r="AC26" s="18"/>
    </row>
    <row r="27" spans="1:29" x14ac:dyDescent="0.35">
      <c r="A27" s="17" t="s">
        <v>236</v>
      </c>
      <c r="B27" s="21">
        <v>0.34531360112755466</v>
      </c>
      <c r="C27" s="21">
        <v>0.48426150121065376</v>
      </c>
      <c r="D27" s="21">
        <v>0.20107719928186715</v>
      </c>
      <c r="E27" s="21" t="s">
        <v>273</v>
      </c>
      <c r="F27" s="21">
        <v>0.46556429603467653</v>
      </c>
      <c r="G27" s="21">
        <v>0.71163366336633671</v>
      </c>
      <c r="H27" s="21">
        <v>0.20020020020020018</v>
      </c>
      <c r="I27" s="21" t="s">
        <v>273</v>
      </c>
      <c r="J27" s="21">
        <v>0.45052850459192512</v>
      </c>
      <c r="K27" s="21">
        <v>0.61349693251533743</v>
      </c>
      <c r="L27" s="21">
        <v>0.28198801550934083</v>
      </c>
      <c r="M27" s="21" t="s">
        <v>273</v>
      </c>
      <c r="N27" s="21">
        <v>0.47566776436150754</v>
      </c>
      <c r="O27" s="21">
        <v>0.61683599419448476</v>
      </c>
      <c r="P27" s="21">
        <v>0.33210332103321033</v>
      </c>
      <c r="Q27" s="21" t="s">
        <v>273</v>
      </c>
      <c r="R27" s="21">
        <v>0.31013762357045938</v>
      </c>
      <c r="S27" s="21">
        <v>0.41353383458646614</v>
      </c>
      <c r="T27" s="21">
        <v>0.20008003201280514</v>
      </c>
      <c r="U27" s="21" t="s">
        <v>273</v>
      </c>
      <c r="V27" s="21">
        <v>1.9316206297083253E-2</v>
      </c>
      <c r="W27" s="21">
        <v>3.843197540353574E-2</v>
      </c>
      <c r="X27" s="21">
        <v>0</v>
      </c>
      <c r="Y27" s="21" t="s">
        <v>273</v>
      </c>
      <c r="Z27" s="21">
        <v>0</v>
      </c>
      <c r="AA27" s="21">
        <v>0</v>
      </c>
      <c r="AB27" s="21">
        <v>0</v>
      </c>
      <c r="AC27" s="16"/>
    </row>
    <row r="28" spans="1:29" x14ac:dyDescent="0.35">
      <c r="A28" s="17" t="s">
        <v>237</v>
      </c>
      <c r="B28" s="21">
        <v>0.90818132840760413</v>
      </c>
      <c r="C28" s="21">
        <v>1.1485451761102603</v>
      </c>
      <c r="D28" s="21">
        <v>0.66532570013925429</v>
      </c>
      <c r="E28" s="21" t="s">
        <v>273</v>
      </c>
      <c r="F28" s="21">
        <v>1.098901098901099</v>
      </c>
      <c r="G28" s="21">
        <v>1.405152224824356</v>
      </c>
      <c r="H28" s="21">
        <v>0.78926598263614844</v>
      </c>
      <c r="I28" s="21" t="s">
        <v>273</v>
      </c>
      <c r="J28" s="21">
        <v>0.2891367203634862</v>
      </c>
      <c r="K28" s="21">
        <v>0.24896265560165973</v>
      </c>
      <c r="L28" s="21">
        <v>0.3289473684210526</v>
      </c>
      <c r="M28" s="21" t="s">
        <v>273</v>
      </c>
      <c r="N28" s="21">
        <v>0.17241379310344829</v>
      </c>
      <c r="O28" s="21">
        <v>8.6132644272179162E-2</v>
      </c>
      <c r="P28" s="21">
        <v>0.25884383088869711</v>
      </c>
      <c r="Q28" s="21" t="s">
        <v>273</v>
      </c>
      <c r="R28" s="21">
        <v>2.244668911335578</v>
      </c>
      <c r="S28" s="21">
        <v>2.8824833702882482</v>
      </c>
      <c r="T28" s="21">
        <v>1.5909090909090908</v>
      </c>
      <c r="U28" s="21" t="s">
        <v>273</v>
      </c>
      <c r="V28" s="21">
        <v>0.74688796680497926</v>
      </c>
      <c r="W28" s="21">
        <v>1.1082693947144073</v>
      </c>
      <c r="X28" s="21">
        <v>0.40420371867421184</v>
      </c>
      <c r="Y28" s="21" t="s">
        <v>273</v>
      </c>
      <c r="Z28" s="21">
        <v>0.1610305958132045</v>
      </c>
      <c r="AA28" s="21">
        <v>0.28011204481792717</v>
      </c>
      <c r="AB28" s="21">
        <v>0</v>
      </c>
      <c r="AC28" s="18"/>
    </row>
    <row r="29" spans="1:29" x14ac:dyDescent="0.35">
      <c r="A29" s="1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8"/>
    </row>
    <row r="30" spans="1:29" x14ac:dyDescent="0.35">
      <c r="A30" s="64" t="s">
        <v>238</v>
      </c>
      <c r="B30" s="20">
        <v>4.5476027936774663</v>
      </c>
      <c r="C30" s="20">
        <v>5.3727257552996166</v>
      </c>
      <c r="D30" s="20">
        <v>3.7498466881410857</v>
      </c>
      <c r="E30" s="20" t="s">
        <v>273</v>
      </c>
      <c r="F30" s="20">
        <v>5.454242651344825</v>
      </c>
      <c r="G30" s="20">
        <v>5.9075035086001506</v>
      </c>
      <c r="H30" s="20">
        <v>4.9819764673876081</v>
      </c>
      <c r="I30" s="20" t="s">
        <v>273</v>
      </c>
      <c r="J30" s="20">
        <v>6.6127924787408228</v>
      </c>
      <c r="K30" s="20">
        <v>7.6766614062773977</v>
      </c>
      <c r="L30" s="20">
        <v>5.5402347617027292</v>
      </c>
      <c r="M30" s="20" t="s">
        <v>273</v>
      </c>
      <c r="N30" s="20">
        <v>4.5088278480106005</v>
      </c>
      <c r="O30" s="20">
        <v>5.3719008264462813</v>
      </c>
      <c r="P30" s="20">
        <v>3.6364945632606034</v>
      </c>
      <c r="Q30" s="20" t="s">
        <v>273</v>
      </c>
      <c r="R30" s="20">
        <v>4.5675212590430263</v>
      </c>
      <c r="S30" s="20">
        <v>5.5617425483131342</v>
      </c>
      <c r="T30" s="20">
        <v>3.6336225463048426</v>
      </c>
      <c r="U30" s="20" t="s">
        <v>273</v>
      </c>
      <c r="V30" s="20">
        <v>2.4718519477158014</v>
      </c>
      <c r="W30" s="20">
        <v>3.1216785419044992</v>
      </c>
      <c r="X30" s="20">
        <v>1.8963954542285437</v>
      </c>
      <c r="Y30" s="20" t="s">
        <v>273</v>
      </c>
      <c r="Z30" s="20">
        <v>0.61168246286213612</v>
      </c>
      <c r="AA30" s="20">
        <v>0.74062877871825872</v>
      </c>
      <c r="AB30" s="20">
        <v>0.50841302505749908</v>
      </c>
      <c r="AC30" s="18"/>
    </row>
    <row r="31" spans="1:29" x14ac:dyDescent="0.35">
      <c r="A31" s="17" t="s">
        <v>235</v>
      </c>
      <c r="B31" s="21">
        <v>5.1608949283860568</v>
      </c>
      <c r="C31" s="21">
        <v>6.112142304717711</v>
      </c>
      <c r="D31" s="21">
        <v>4.2500407304826933</v>
      </c>
      <c r="E31" s="21" t="s">
        <v>273</v>
      </c>
      <c r="F31" s="21">
        <v>6.2466040518512767</v>
      </c>
      <c r="G31" s="21">
        <v>6.7362248200753969</v>
      </c>
      <c r="H31" s="21">
        <v>5.7378022238930004</v>
      </c>
      <c r="I31" s="21" t="s">
        <v>273</v>
      </c>
      <c r="J31" s="21">
        <v>7.6259906210963901</v>
      </c>
      <c r="K31" s="21">
        <v>8.8573995426331269</v>
      </c>
      <c r="L31" s="21">
        <v>6.3873485315259808</v>
      </c>
      <c r="M31" s="21" t="s">
        <v>273</v>
      </c>
      <c r="N31" s="21">
        <v>5.1540198454622672</v>
      </c>
      <c r="O31" s="21">
        <v>6.1412909075921194</v>
      </c>
      <c r="P31" s="21">
        <v>4.1564283036941401</v>
      </c>
      <c r="Q31" s="21" t="s">
        <v>273</v>
      </c>
      <c r="R31" s="21">
        <v>5.0646863255276093</v>
      </c>
      <c r="S31" s="21">
        <v>6.2001504890895411</v>
      </c>
      <c r="T31" s="21">
        <v>4.0154359616186897</v>
      </c>
      <c r="U31" s="21" t="s">
        <v>273</v>
      </c>
      <c r="V31" s="21">
        <v>2.8246892413201885</v>
      </c>
      <c r="W31" s="21">
        <v>3.5875472045684811</v>
      </c>
      <c r="X31" s="21">
        <v>2.1606670408081454</v>
      </c>
      <c r="Y31" s="21" t="s">
        <v>273</v>
      </c>
      <c r="Z31" s="21">
        <v>0.65731814198071858</v>
      </c>
      <c r="AA31" s="21">
        <v>0.80066722268557122</v>
      </c>
      <c r="AB31" s="21">
        <v>0.54566714304274389</v>
      </c>
      <c r="AC31" s="18"/>
    </row>
    <row r="32" spans="1:29" x14ac:dyDescent="0.35">
      <c r="A32" s="17" t="s">
        <v>236</v>
      </c>
      <c r="B32" s="21">
        <v>0.3508643689923614</v>
      </c>
      <c r="C32" s="21">
        <v>0.49480100394406601</v>
      </c>
      <c r="D32" s="21">
        <v>0.20125223613595708</v>
      </c>
      <c r="E32" s="21" t="s">
        <v>273</v>
      </c>
      <c r="F32" s="21">
        <v>0.46940486169321038</v>
      </c>
      <c r="G32" s="21">
        <v>0.74265418146593476</v>
      </c>
      <c r="H32" s="21">
        <v>0.17433751743375175</v>
      </c>
      <c r="I32" s="21" t="s">
        <v>273</v>
      </c>
      <c r="J32" s="21">
        <v>0.45085662759242562</v>
      </c>
      <c r="K32" s="21">
        <v>0.60240963855421692</v>
      </c>
      <c r="L32" s="21">
        <v>0.29379360998898274</v>
      </c>
      <c r="M32" s="21" t="s">
        <v>273</v>
      </c>
      <c r="N32" s="21">
        <v>0.49495526365886161</v>
      </c>
      <c r="O32" s="21">
        <v>0.64175160437901091</v>
      </c>
      <c r="P32" s="21">
        <v>0.34562211981566821</v>
      </c>
      <c r="Q32" s="21" t="s">
        <v>273</v>
      </c>
      <c r="R32" s="21">
        <v>0.31904287138584247</v>
      </c>
      <c r="S32" s="21">
        <v>0.42356565267616481</v>
      </c>
      <c r="T32" s="21">
        <v>0.20678246484698098</v>
      </c>
      <c r="U32" s="21" t="s">
        <v>273</v>
      </c>
      <c r="V32" s="21">
        <v>1.9924287706714484E-2</v>
      </c>
      <c r="W32" s="21">
        <v>3.9745627980922099E-2</v>
      </c>
      <c r="X32" s="21">
        <v>0</v>
      </c>
      <c r="Y32" s="21" t="s">
        <v>273</v>
      </c>
      <c r="Z32" s="21">
        <v>0</v>
      </c>
      <c r="AA32" s="21">
        <v>0</v>
      </c>
      <c r="AB32" s="21">
        <v>0</v>
      </c>
      <c r="AC32" s="18"/>
    </row>
    <row r="33" spans="1:29" x14ac:dyDescent="0.35">
      <c r="A33" s="17" t="s">
        <v>237</v>
      </c>
      <c r="B33" s="21">
        <v>0.90818132840760413</v>
      </c>
      <c r="C33" s="21">
        <v>1.1485451761102603</v>
      </c>
      <c r="D33" s="21">
        <v>0.66532570013925429</v>
      </c>
      <c r="E33" s="21" t="s">
        <v>273</v>
      </c>
      <c r="F33" s="21">
        <v>1.098901098901099</v>
      </c>
      <c r="G33" s="21">
        <v>1.405152224824356</v>
      </c>
      <c r="H33" s="21">
        <v>0.78926598263614844</v>
      </c>
      <c r="I33" s="21" t="s">
        <v>273</v>
      </c>
      <c r="J33" s="21">
        <v>0.2891367203634862</v>
      </c>
      <c r="K33" s="21">
        <v>0.24896265560165973</v>
      </c>
      <c r="L33" s="21">
        <v>0.3289473684210526</v>
      </c>
      <c r="M33" s="21" t="s">
        <v>273</v>
      </c>
      <c r="N33" s="21">
        <v>0.17241379310344829</v>
      </c>
      <c r="O33" s="21">
        <v>8.6132644272179162E-2</v>
      </c>
      <c r="P33" s="21">
        <v>0.25884383088869711</v>
      </c>
      <c r="Q33" s="21" t="s">
        <v>273</v>
      </c>
      <c r="R33" s="21">
        <v>2.244668911335578</v>
      </c>
      <c r="S33" s="21">
        <v>2.8824833702882482</v>
      </c>
      <c r="T33" s="21">
        <v>1.5909090909090908</v>
      </c>
      <c r="U33" s="21" t="s">
        <v>273</v>
      </c>
      <c r="V33" s="21">
        <v>0.74688796680497926</v>
      </c>
      <c r="W33" s="21">
        <v>1.1082693947144073</v>
      </c>
      <c r="X33" s="21">
        <v>0.40420371867421184</v>
      </c>
      <c r="Y33" s="21" t="s">
        <v>273</v>
      </c>
      <c r="Z33" s="21">
        <v>0.1610305958132045</v>
      </c>
      <c r="AA33" s="21">
        <v>0.28011204481792717</v>
      </c>
      <c r="AB33" s="21">
        <v>0</v>
      </c>
      <c r="AC33" s="18"/>
    </row>
    <row r="34" spans="1:29" x14ac:dyDescent="0.35">
      <c r="A34" s="17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18"/>
    </row>
    <row r="35" spans="1:29" x14ac:dyDescent="0.35">
      <c r="A35" s="64" t="s">
        <v>239</v>
      </c>
      <c r="B35" s="20">
        <v>3.2299920760697307</v>
      </c>
      <c r="C35" s="20">
        <v>4.0406871971486922</v>
      </c>
      <c r="D35" s="20">
        <v>2.4363949978438981</v>
      </c>
      <c r="E35" s="20" t="s">
        <v>273</v>
      </c>
      <c r="F35" s="20">
        <v>3.7678939052999474</v>
      </c>
      <c r="G35" s="20">
        <v>4.5270518954729475</v>
      </c>
      <c r="H35" s="20">
        <v>2.9444056293043217</v>
      </c>
      <c r="I35" s="20" t="s">
        <v>273</v>
      </c>
      <c r="J35" s="20">
        <v>4.6400407021114223</v>
      </c>
      <c r="K35" s="20">
        <v>5.544855549923974</v>
      </c>
      <c r="L35" s="20">
        <v>3.7282941777323804</v>
      </c>
      <c r="M35" s="20" t="s">
        <v>273</v>
      </c>
      <c r="N35" s="20">
        <v>3.1047934590926096</v>
      </c>
      <c r="O35" s="20">
        <v>3.7197506076297153</v>
      </c>
      <c r="P35" s="20">
        <v>2.4756756756756757</v>
      </c>
      <c r="Q35" s="20" t="s">
        <v>273</v>
      </c>
      <c r="R35" s="20">
        <v>3.3358153387937453</v>
      </c>
      <c r="S35" s="20">
        <v>4.3433405550397195</v>
      </c>
      <c r="T35" s="20">
        <v>2.4014542671259091</v>
      </c>
      <c r="U35" s="20" t="s">
        <v>273</v>
      </c>
      <c r="V35" s="20">
        <v>1.6962694364206257</v>
      </c>
      <c r="W35" s="20">
        <v>2.4602967977089296</v>
      </c>
      <c r="X35" s="20">
        <v>1.0129235068110374</v>
      </c>
      <c r="Y35" s="20" t="s">
        <v>273</v>
      </c>
      <c r="Z35" s="20">
        <v>0.62393647192285884</v>
      </c>
      <c r="AA35" s="20">
        <v>0.71699704765921546</v>
      </c>
      <c r="AB35" s="20">
        <v>0.54832076764907478</v>
      </c>
      <c r="AC35" s="8"/>
    </row>
    <row r="36" spans="1:29" x14ac:dyDescent="0.35">
      <c r="A36" s="17" t="s">
        <v>235</v>
      </c>
      <c r="B36" s="21">
        <v>3.2609239451276251</v>
      </c>
      <c r="C36" s="21">
        <v>4.080352807897718</v>
      </c>
      <c r="D36" s="21">
        <v>2.4589677087251776</v>
      </c>
      <c r="E36" s="21" t="s">
        <v>273</v>
      </c>
      <c r="F36" s="21">
        <v>3.8112786694467342</v>
      </c>
      <c r="G36" s="21">
        <v>4.5839932917171335</v>
      </c>
      <c r="H36" s="21">
        <v>2.9726996966632964</v>
      </c>
      <c r="I36" s="21" t="s">
        <v>273</v>
      </c>
      <c r="J36" s="21">
        <v>4.6888671573421172</v>
      </c>
      <c r="K36" s="21">
        <v>5.5982774530913559</v>
      </c>
      <c r="L36" s="21">
        <v>3.772219925589086</v>
      </c>
      <c r="M36" s="21" t="s">
        <v>273</v>
      </c>
      <c r="N36" s="21">
        <v>3.1405405405405409</v>
      </c>
      <c r="O36" s="21">
        <v>3.7622915775972641</v>
      </c>
      <c r="P36" s="21">
        <v>2.5043744531933507</v>
      </c>
      <c r="Q36" s="21" t="s">
        <v>273</v>
      </c>
      <c r="R36" s="21">
        <v>3.3598320083995796</v>
      </c>
      <c r="S36" s="21">
        <v>4.3717549325025962</v>
      </c>
      <c r="T36" s="21">
        <v>2.4202102015234788</v>
      </c>
      <c r="U36" s="21" t="s">
        <v>273</v>
      </c>
      <c r="V36" s="21">
        <v>1.7129026252094584</v>
      </c>
      <c r="W36" s="21">
        <v>2.4881516587677726</v>
      </c>
      <c r="X36" s="21">
        <v>1.021486438886932</v>
      </c>
      <c r="Y36" s="21" t="s">
        <v>273</v>
      </c>
      <c r="Z36" s="21">
        <v>0.62559241706161139</v>
      </c>
      <c r="AA36" s="21">
        <v>0.71912013536379016</v>
      </c>
      <c r="AB36" s="21">
        <v>0.54963929920989352</v>
      </c>
      <c r="AC36" s="8"/>
    </row>
    <row r="37" spans="1:29" x14ac:dyDescent="0.35">
      <c r="A37" s="17" t="s">
        <v>236</v>
      </c>
      <c r="B37" s="21">
        <v>0.19627085377821393</v>
      </c>
      <c r="C37" s="21">
        <v>0.19607843137254902</v>
      </c>
      <c r="D37" s="21">
        <v>0.19646365422396855</v>
      </c>
      <c r="E37" s="21" t="s">
        <v>273</v>
      </c>
      <c r="F37" s="21">
        <v>0.37878787878787878</v>
      </c>
      <c r="G37" s="21">
        <v>0</v>
      </c>
      <c r="H37" s="21">
        <v>0.77519379844961245</v>
      </c>
      <c r="I37" s="21" t="s">
        <v>273</v>
      </c>
      <c r="J37" s="21">
        <v>0.44247787610619471</v>
      </c>
      <c r="K37" s="21">
        <v>0.89285714285714279</v>
      </c>
      <c r="L37" s="21">
        <v>0</v>
      </c>
      <c r="M37" s="21" t="s">
        <v>273</v>
      </c>
      <c r="N37" s="21">
        <v>0</v>
      </c>
      <c r="O37" s="21">
        <v>0</v>
      </c>
      <c r="P37" s="21">
        <v>0</v>
      </c>
      <c r="Q37" s="21" t="s">
        <v>273</v>
      </c>
      <c r="R37" s="21">
        <v>0</v>
      </c>
      <c r="S37" s="21">
        <v>0</v>
      </c>
      <c r="T37" s="21">
        <v>0</v>
      </c>
      <c r="U37" s="21" t="s">
        <v>273</v>
      </c>
      <c r="V37" s="21">
        <v>0</v>
      </c>
      <c r="W37" s="21">
        <v>0</v>
      </c>
      <c r="X37" s="21">
        <v>0</v>
      </c>
      <c r="Y37" s="21" t="s">
        <v>273</v>
      </c>
      <c r="Z37" s="21">
        <v>0</v>
      </c>
      <c r="AA37" s="21">
        <v>0</v>
      </c>
      <c r="AB37" s="21">
        <v>0</v>
      </c>
      <c r="AC37" s="18"/>
    </row>
    <row r="38" spans="1:29" ht="14.5" thickBot="1" x14ac:dyDescent="0.4">
      <c r="A38" s="17" t="s">
        <v>237</v>
      </c>
      <c r="B38" s="21" t="s">
        <v>122</v>
      </c>
      <c r="C38" s="21" t="s">
        <v>122</v>
      </c>
      <c r="D38" s="21" t="s">
        <v>122</v>
      </c>
      <c r="E38" s="21"/>
      <c r="F38" s="21" t="s">
        <v>122</v>
      </c>
      <c r="G38" s="21" t="s">
        <v>122</v>
      </c>
      <c r="H38" s="21" t="s">
        <v>122</v>
      </c>
      <c r="I38" s="21"/>
      <c r="J38" s="21" t="s">
        <v>122</v>
      </c>
      <c r="K38" s="21" t="s">
        <v>122</v>
      </c>
      <c r="L38" s="21" t="s">
        <v>122</v>
      </c>
      <c r="M38" s="21"/>
      <c r="N38" s="21" t="s">
        <v>122</v>
      </c>
      <c r="O38" s="21" t="s">
        <v>122</v>
      </c>
      <c r="P38" s="21" t="s">
        <v>122</v>
      </c>
      <c r="Q38" s="21"/>
      <c r="R38" s="21" t="s">
        <v>122</v>
      </c>
      <c r="S38" s="21" t="s">
        <v>122</v>
      </c>
      <c r="T38" s="21" t="s">
        <v>122</v>
      </c>
      <c r="U38" s="21"/>
      <c r="V38" s="21" t="s">
        <v>122</v>
      </c>
      <c r="W38" s="21" t="s">
        <v>122</v>
      </c>
      <c r="X38" s="21" t="s">
        <v>122</v>
      </c>
      <c r="Y38" s="21"/>
      <c r="Z38" s="21" t="s">
        <v>122</v>
      </c>
      <c r="AA38" s="21" t="s">
        <v>122</v>
      </c>
      <c r="AB38" s="21" t="s">
        <v>122</v>
      </c>
      <c r="AC38" s="93"/>
    </row>
    <row r="39" spans="1:29" x14ac:dyDescent="0.3">
      <c r="A39" s="110" t="s">
        <v>398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1"/>
    </row>
    <row r="40" spans="1:29" x14ac:dyDescent="0.35">
      <c r="AC40" s="93"/>
    </row>
    <row r="41" spans="1:29" x14ac:dyDescent="0.35">
      <c r="AC41" s="93"/>
    </row>
    <row r="42" spans="1:29" x14ac:dyDescent="0.35">
      <c r="AC42" s="93"/>
    </row>
    <row r="43" spans="1:29" x14ac:dyDescent="0.35">
      <c r="AC43" s="6"/>
    </row>
    <row r="44" spans="1:29" x14ac:dyDescent="0.35">
      <c r="AC44" s="10"/>
    </row>
    <row r="45" spans="1:29" x14ac:dyDescent="0.3">
      <c r="AC45" s="114"/>
    </row>
    <row r="46" spans="1:29" x14ac:dyDescent="0.35">
      <c r="AC46" s="20"/>
    </row>
    <row r="47" spans="1:29" x14ac:dyDescent="0.35">
      <c r="AC47" s="21"/>
    </row>
    <row r="48" spans="1:29" x14ac:dyDescent="0.35">
      <c r="AC48" s="21"/>
    </row>
    <row r="49" spans="29:29" x14ac:dyDescent="0.35">
      <c r="AC49" s="21"/>
    </row>
    <row r="50" spans="29:29" x14ac:dyDescent="0.35">
      <c r="AC50" s="21"/>
    </row>
    <row r="51" spans="29:29" x14ac:dyDescent="0.35">
      <c r="AC51" s="21"/>
    </row>
    <row r="52" spans="29:29" x14ac:dyDescent="0.35">
      <c r="AC52" s="21"/>
    </row>
    <row r="53" spans="29:29" x14ac:dyDescent="0.35">
      <c r="AC53" s="21"/>
    </row>
    <row r="54" spans="29:29" x14ac:dyDescent="0.35">
      <c r="AC54" s="21"/>
    </row>
    <row r="55" spans="29:29" x14ac:dyDescent="0.35">
      <c r="AC55" s="20"/>
    </row>
    <row r="56" spans="29:29" x14ac:dyDescent="0.35">
      <c r="AC56" s="21"/>
    </row>
    <row r="57" spans="29:29" x14ac:dyDescent="0.35">
      <c r="AC57" s="21"/>
    </row>
    <row r="58" spans="29:29" x14ac:dyDescent="0.35">
      <c r="AC58" s="21"/>
    </row>
    <row r="59" spans="29:29" x14ac:dyDescent="0.35">
      <c r="AC59" s="21"/>
    </row>
    <row r="60" spans="29:29" x14ac:dyDescent="0.35">
      <c r="AC60" s="21"/>
    </row>
    <row r="61" spans="29:29" x14ac:dyDescent="0.35">
      <c r="AC61" s="21"/>
    </row>
    <row r="62" spans="29:29" x14ac:dyDescent="0.35">
      <c r="AC62" s="21"/>
    </row>
    <row r="63" spans="29:29" x14ac:dyDescent="0.35">
      <c r="AC63" s="21"/>
    </row>
    <row r="64" spans="29:29" x14ac:dyDescent="0.35">
      <c r="AC64" s="20"/>
    </row>
    <row r="65" spans="29:29" x14ac:dyDescent="0.35">
      <c r="AC65" s="21"/>
    </row>
    <row r="66" spans="29:29" x14ac:dyDescent="0.35">
      <c r="AC66" s="21"/>
    </row>
    <row r="67" spans="29:29" x14ac:dyDescent="0.35">
      <c r="AC67" s="21"/>
    </row>
    <row r="68" spans="29:29" x14ac:dyDescent="0.35">
      <c r="AC68" s="21"/>
    </row>
    <row r="69" spans="29:29" x14ac:dyDescent="0.35">
      <c r="AC69" s="21"/>
    </row>
    <row r="70" spans="29:29" x14ac:dyDescent="0.35">
      <c r="AC70" s="21"/>
    </row>
    <row r="71" spans="29:29" x14ac:dyDescent="0.35">
      <c r="AC71" s="21"/>
    </row>
    <row r="72" spans="29:29" x14ac:dyDescent="0.35">
      <c r="AC72" s="8"/>
    </row>
  </sheetData>
  <mergeCells count="14">
    <mergeCell ref="A8:AB8"/>
    <mergeCell ref="A24:AB24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2" location="Contenido!A1" display="Contenido" xr:uid="{B5B107A5-8032-44ED-B484-F4F78093D68B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  <pageSetUpPr fitToPage="1"/>
  </sheetPr>
  <dimension ref="A1:BL56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"/>
  <cols>
    <col min="1" max="1" width="12.179687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105" width="11.453125" style="3"/>
    <col min="106" max="106" width="7.81640625" style="3" bestFit="1" customWidth="1"/>
    <col min="107" max="108" width="5.54296875" style="3" bestFit="1" customWidth="1"/>
    <col min="109" max="109" width="5.1796875" style="3" customWidth="1"/>
    <col min="110" max="110" width="2.1796875" style="3" customWidth="1"/>
    <col min="111" max="113" width="5.1796875" style="3" customWidth="1"/>
    <col min="114" max="114" width="1.1796875" style="3" customWidth="1"/>
    <col min="115" max="117" width="5.1796875" style="3" customWidth="1"/>
    <col min="118" max="118" width="1.54296875" style="3" customWidth="1"/>
    <col min="119" max="121" width="5.1796875" style="3" customWidth="1"/>
    <col min="122" max="122" width="1.453125" style="3" customWidth="1"/>
    <col min="123" max="125" width="5.1796875" style="3" customWidth="1"/>
    <col min="126" max="126" width="2" style="3" customWidth="1"/>
    <col min="127" max="129" width="5.1796875" style="3" customWidth="1"/>
    <col min="130" max="130" width="1.81640625" style="3" customWidth="1"/>
    <col min="131" max="133" width="5.1796875" style="3" customWidth="1"/>
    <col min="134" max="16384" width="11.453125" style="3"/>
  </cols>
  <sheetData>
    <row r="1" spans="1:64" ht="15.75" customHeight="1" x14ac:dyDescent="0.35">
      <c r="A1" s="345" t="s">
        <v>283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93"/>
      <c r="AD1" s="29"/>
    </row>
    <row r="2" spans="1:64" ht="15.75" customHeight="1" x14ac:dyDescent="0.3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64" ht="15.75" customHeight="1" x14ac:dyDescent="0.35">
      <c r="A3" s="345" t="s">
        <v>242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93"/>
      <c r="AD3" s="29"/>
    </row>
    <row r="4" spans="1:64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93"/>
    </row>
    <row r="5" spans="1:64" ht="15.75" customHeight="1" x14ac:dyDescent="0.35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93"/>
    </row>
    <row r="6" spans="1:64" ht="21" customHeight="1" x14ac:dyDescent="0.35">
      <c r="A6" s="340" t="s">
        <v>243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93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6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x14ac:dyDescent="0.3">
      <c r="A8" s="8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</row>
    <row r="9" spans="1:64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16"/>
    </row>
    <row r="10" spans="1:64" x14ac:dyDescent="0.35">
      <c r="A10" s="123" t="s">
        <v>130</v>
      </c>
      <c r="B10" s="16">
        <v>17117</v>
      </c>
      <c r="C10" s="16">
        <v>10065</v>
      </c>
      <c r="D10" s="16">
        <v>7052</v>
      </c>
      <c r="E10" s="16"/>
      <c r="F10" s="16">
        <v>4062</v>
      </c>
      <c r="G10" s="16">
        <v>2302</v>
      </c>
      <c r="H10" s="16">
        <v>1760</v>
      </c>
      <c r="I10" s="16"/>
      <c r="J10" s="16">
        <v>4668</v>
      </c>
      <c r="K10" s="16">
        <v>2736</v>
      </c>
      <c r="L10" s="16">
        <v>1932</v>
      </c>
      <c r="M10" s="16"/>
      <c r="N10" s="16">
        <v>3099</v>
      </c>
      <c r="O10" s="16">
        <v>1860</v>
      </c>
      <c r="P10" s="16">
        <v>1239</v>
      </c>
      <c r="Q10" s="16"/>
      <c r="R10" s="16">
        <v>3551</v>
      </c>
      <c r="S10" s="16">
        <v>2119</v>
      </c>
      <c r="T10" s="16">
        <v>1432</v>
      </c>
      <c r="U10" s="16"/>
      <c r="V10" s="16">
        <v>1613</v>
      </c>
      <c r="W10" s="16">
        <v>982</v>
      </c>
      <c r="X10" s="16">
        <v>631</v>
      </c>
      <c r="Y10" s="16"/>
      <c r="Z10" s="16">
        <v>124</v>
      </c>
      <c r="AA10" s="16">
        <v>66</v>
      </c>
      <c r="AB10" s="16">
        <v>58</v>
      </c>
      <c r="AC10" s="18"/>
    </row>
    <row r="11" spans="1:64" x14ac:dyDescent="0.35">
      <c r="A11" s="131">
        <v>12</v>
      </c>
      <c r="B11" s="18">
        <v>54</v>
      </c>
      <c r="C11" s="18">
        <v>28</v>
      </c>
      <c r="D11" s="18">
        <v>26</v>
      </c>
      <c r="E11" s="18"/>
      <c r="F11" s="18">
        <v>54</v>
      </c>
      <c r="G11" s="18">
        <v>28</v>
      </c>
      <c r="H11" s="18">
        <v>26</v>
      </c>
      <c r="I11" s="18"/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/>
      <c r="R11" s="18">
        <v>0</v>
      </c>
      <c r="S11" s="18">
        <v>0</v>
      </c>
      <c r="T11" s="18">
        <v>0</v>
      </c>
      <c r="U11" s="18"/>
      <c r="V11" s="18">
        <v>0</v>
      </c>
      <c r="W11" s="18">
        <v>0</v>
      </c>
      <c r="X11" s="18">
        <v>0</v>
      </c>
      <c r="Y11" s="18"/>
      <c r="Z11" s="18">
        <v>0</v>
      </c>
      <c r="AA11" s="18">
        <v>0</v>
      </c>
      <c r="AB11" s="18">
        <v>0</v>
      </c>
      <c r="AC11" s="18"/>
    </row>
    <row r="12" spans="1:64" x14ac:dyDescent="0.35">
      <c r="A12" s="131">
        <v>13</v>
      </c>
      <c r="B12" s="18">
        <v>1544</v>
      </c>
      <c r="C12" s="18">
        <v>854</v>
      </c>
      <c r="D12" s="18">
        <v>690</v>
      </c>
      <c r="E12" s="18"/>
      <c r="F12" s="18">
        <v>1444</v>
      </c>
      <c r="G12" s="18">
        <v>794</v>
      </c>
      <c r="H12" s="18">
        <v>650</v>
      </c>
      <c r="I12" s="18"/>
      <c r="J12" s="18">
        <v>100</v>
      </c>
      <c r="K12" s="18">
        <v>60</v>
      </c>
      <c r="L12" s="18">
        <v>40</v>
      </c>
      <c r="M12" s="18"/>
      <c r="N12" s="18">
        <v>0</v>
      </c>
      <c r="O12" s="18">
        <v>0</v>
      </c>
      <c r="P12" s="18">
        <v>0</v>
      </c>
      <c r="Q12" s="18"/>
      <c r="R12" s="18">
        <v>0</v>
      </c>
      <c r="S12" s="18">
        <v>0</v>
      </c>
      <c r="T12" s="18">
        <v>0</v>
      </c>
      <c r="U12" s="18"/>
      <c r="V12" s="18">
        <v>0</v>
      </c>
      <c r="W12" s="18">
        <v>0</v>
      </c>
      <c r="X12" s="18">
        <v>0</v>
      </c>
      <c r="Y12" s="18"/>
      <c r="Z12" s="18">
        <v>0</v>
      </c>
      <c r="AA12" s="18">
        <v>0</v>
      </c>
      <c r="AB12" s="18">
        <v>0</v>
      </c>
      <c r="AC12" s="18"/>
    </row>
    <row r="13" spans="1:64" x14ac:dyDescent="0.35">
      <c r="A13" s="131">
        <v>14</v>
      </c>
      <c r="B13" s="18">
        <v>2925</v>
      </c>
      <c r="C13" s="18">
        <v>1743</v>
      </c>
      <c r="D13" s="18">
        <v>1182</v>
      </c>
      <c r="E13" s="18"/>
      <c r="F13" s="18">
        <v>1352</v>
      </c>
      <c r="G13" s="18">
        <v>820</v>
      </c>
      <c r="H13" s="18">
        <v>532</v>
      </c>
      <c r="I13" s="18"/>
      <c r="J13" s="18">
        <v>1556</v>
      </c>
      <c r="K13" s="18">
        <v>918</v>
      </c>
      <c r="L13" s="18">
        <v>638</v>
      </c>
      <c r="M13" s="18"/>
      <c r="N13" s="18">
        <v>17</v>
      </c>
      <c r="O13" s="18">
        <v>5</v>
      </c>
      <c r="P13" s="18">
        <v>12</v>
      </c>
      <c r="Q13" s="18"/>
      <c r="R13" s="18">
        <v>0</v>
      </c>
      <c r="S13" s="18">
        <v>0</v>
      </c>
      <c r="T13" s="18">
        <v>0</v>
      </c>
      <c r="U13" s="18"/>
      <c r="V13" s="18">
        <v>0</v>
      </c>
      <c r="W13" s="18">
        <v>0</v>
      </c>
      <c r="X13" s="18">
        <v>0</v>
      </c>
      <c r="Y13" s="18"/>
      <c r="Z13" s="18">
        <v>0</v>
      </c>
      <c r="AA13" s="18">
        <v>0</v>
      </c>
      <c r="AB13" s="18">
        <v>0</v>
      </c>
      <c r="AC13" s="18"/>
    </row>
    <row r="14" spans="1:64" x14ac:dyDescent="0.35">
      <c r="A14" s="131">
        <v>15</v>
      </c>
      <c r="B14" s="18">
        <v>2109</v>
      </c>
      <c r="C14" s="18">
        <v>1228</v>
      </c>
      <c r="D14" s="18">
        <v>881</v>
      </c>
      <c r="E14" s="18"/>
      <c r="F14" s="18">
        <v>426</v>
      </c>
      <c r="G14" s="18">
        <v>245</v>
      </c>
      <c r="H14" s="18">
        <v>181</v>
      </c>
      <c r="I14" s="18"/>
      <c r="J14" s="18">
        <v>1369</v>
      </c>
      <c r="K14" s="18">
        <v>797</v>
      </c>
      <c r="L14" s="18">
        <v>572</v>
      </c>
      <c r="M14" s="18"/>
      <c r="N14" s="18">
        <v>309</v>
      </c>
      <c r="O14" s="18">
        <v>184</v>
      </c>
      <c r="P14" s="18">
        <v>125</v>
      </c>
      <c r="Q14" s="18"/>
      <c r="R14" s="18">
        <v>5</v>
      </c>
      <c r="S14" s="18">
        <v>2</v>
      </c>
      <c r="T14" s="18">
        <v>3</v>
      </c>
      <c r="U14" s="18"/>
      <c r="V14" s="18">
        <v>0</v>
      </c>
      <c r="W14" s="18">
        <v>0</v>
      </c>
      <c r="X14" s="18">
        <v>0</v>
      </c>
      <c r="Y14" s="18"/>
      <c r="Z14" s="18">
        <v>0</v>
      </c>
      <c r="AA14" s="18">
        <v>0</v>
      </c>
      <c r="AB14" s="18">
        <v>0</v>
      </c>
      <c r="AC14" s="18"/>
    </row>
    <row r="15" spans="1:64" x14ac:dyDescent="0.35">
      <c r="A15" s="131">
        <v>16</v>
      </c>
      <c r="B15" s="18">
        <v>2056</v>
      </c>
      <c r="C15" s="18">
        <v>1249</v>
      </c>
      <c r="D15" s="18">
        <v>807</v>
      </c>
      <c r="E15" s="18"/>
      <c r="F15" s="18">
        <v>117</v>
      </c>
      <c r="G15" s="18">
        <v>66</v>
      </c>
      <c r="H15" s="18">
        <v>51</v>
      </c>
      <c r="I15" s="18"/>
      <c r="J15" s="18">
        <v>616</v>
      </c>
      <c r="K15" s="18">
        <v>401</v>
      </c>
      <c r="L15" s="18">
        <v>215</v>
      </c>
      <c r="M15" s="18"/>
      <c r="N15" s="18">
        <v>964</v>
      </c>
      <c r="O15" s="18">
        <v>577</v>
      </c>
      <c r="P15" s="18">
        <v>387</v>
      </c>
      <c r="Q15" s="18"/>
      <c r="R15" s="18">
        <v>355</v>
      </c>
      <c r="S15" s="18">
        <v>206</v>
      </c>
      <c r="T15" s="18">
        <v>149</v>
      </c>
      <c r="U15" s="18"/>
      <c r="V15" s="18">
        <v>4</v>
      </c>
      <c r="W15" s="18">
        <v>0</v>
      </c>
      <c r="X15" s="18">
        <v>4</v>
      </c>
      <c r="Y15" s="18"/>
      <c r="Z15" s="18">
        <v>0</v>
      </c>
      <c r="AA15" s="18">
        <v>0</v>
      </c>
      <c r="AB15" s="18">
        <v>0</v>
      </c>
      <c r="AC15" s="18"/>
    </row>
    <row r="16" spans="1:64" x14ac:dyDescent="0.35">
      <c r="A16" s="131">
        <v>17</v>
      </c>
      <c r="B16" s="18">
        <v>2370</v>
      </c>
      <c r="C16" s="18">
        <v>1500</v>
      </c>
      <c r="D16" s="18">
        <v>870</v>
      </c>
      <c r="E16" s="18"/>
      <c r="F16" s="18">
        <v>71</v>
      </c>
      <c r="G16" s="18">
        <v>49</v>
      </c>
      <c r="H16" s="18">
        <v>22</v>
      </c>
      <c r="I16" s="18"/>
      <c r="J16" s="18">
        <v>226</v>
      </c>
      <c r="K16" s="18">
        <v>137</v>
      </c>
      <c r="L16" s="18">
        <v>89</v>
      </c>
      <c r="M16" s="18"/>
      <c r="N16" s="18">
        <v>786</v>
      </c>
      <c r="O16" s="18">
        <v>500</v>
      </c>
      <c r="P16" s="18">
        <v>286</v>
      </c>
      <c r="Q16" s="18"/>
      <c r="R16" s="18">
        <v>1080</v>
      </c>
      <c r="S16" s="18">
        <v>680</v>
      </c>
      <c r="T16" s="18">
        <v>400</v>
      </c>
      <c r="U16" s="18"/>
      <c r="V16" s="18">
        <v>206</v>
      </c>
      <c r="W16" s="18">
        <v>134</v>
      </c>
      <c r="X16" s="18">
        <v>72</v>
      </c>
      <c r="Y16" s="18"/>
      <c r="Z16" s="18">
        <v>1</v>
      </c>
      <c r="AA16" s="18">
        <v>1</v>
      </c>
      <c r="AB16" s="18">
        <v>0</v>
      </c>
      <c r="AC16" s="16"/>
    </row>
    <row r="17" spans="1:29" x14ac:dyDescent="0.35">
      <c r="A17" s="131">
        <v>18</v>
      </c>
      <c r="B17" s="18">
        <v>1779</v>
      </c>
      <c r="C17" s="18">
        <v>1083</v>
      </c>
      <c r="D17" s="18">
        <v>696</v>
      </c>
      <c r="E17" s="18"/>
      <c r="F17" s="18">
        <v>51</v>
      </c>
      <c r="G17" s="18">
        <v>29</v>
      </c>
      <c r="H17" s="18">
        <v>22</v>
      </c>
      <c r="I17" s="18"/>
      <c r="J17" s="18">
        <v>89</v>
      </c>
      <c r="K17" s="18">
        <v>54</v>
      </c>
      <c r="L17" s="18">
        <v>35</v>
      </c>
      <c r="M17" s="18"/>
      <c r="N17" s="18">
        <v>302</v>
      </c>
      <c r="O17" s="18">
        <v>180</v>
      </c>
      <c r="P17" s="18">
        <v>122</v>
      </c>
      <c r="Q17" s="18"/>
      <c r="R17" s="18">
        <v>866</v>
      </c>
      <c r="S17" s="18">
        <v>519</v>
      </c>
      <c r="T17" s="18">
        <v>347</v>
      </c>
      <c r="U17" s="18"/>
      <c r="V17" s="18">
        <v>429</v>
      </c>
      <c r="W17" s="18">
        <v>280</v>
      </c>
      <c r="X17" s="18">
        <v>149</v>
      </c>
      <c r="Y17" s="18"/>
      <c r="Z17" s="18">
        <v>42</v>
      </c>
      <c r="AA17" s="18">
        <v>21</v>
      </c>
      <c r="AB17" s="18">
        <v>21</v>
      </c>
      <c r="AC17" s="18"/>
    </row>
    <row r="18" spans="1:29" x14ac:dyDescent="0.35">
      <c r="A18" s="132">
        <v>19</v>
      </c>
      <c r="B18" s="18">
        <v>992</v>
      </c>
      <c r="C18" s="18">
        <v>625</v>
      </c>
      <c r="D18" s="18">
        <v>367</v>
      </c>
      <c r="E18" s="18"/>
      <c r="F18" s="18">
        <v>44</v>
      </c>
      <c r="G18" s="18">
        <v>19</v>
      </c>
      <c r="H18" s="18">
        <v>25</v>
      </c>
      <c r="I18" s="18"/>
      <c r="J18" s="18">
        <v>87</v>
      </c>
      <c r="K18" s="18">
        <v>59</v>
      </c>
      <c r="L18" s="18">
        <v>28</v>
      </c>
      <c r="M18" s="18"/>
      <c r="N18" s="18">
        <v>157</v>
      </c>
      <c r="O18" s="18">
        <v>87</v>
      </c>
      <c r="P18" s="18">
        <v>70</v>
      </c>
      <c r="Q18" s="18"/>
      <c r="R18" s="18">
        <v>363</v>
      </c>
      <c r="S18" s="18">
        <v>221</v>
      </c>
      <c r="T18" s="18">
        <v>142</v>
      </c>
      <c r="U18" s="18"/>
      <c r="V18" s="18">
        <v>313</v>
      </c>
      <c r="W18" s="18">
        <v>214</v>
      </c>
      <c r="X18" s="18">
        <v>99</v>
      </c>
      <c r="Y18" s="18"/>
      <c r="Z18" s="18">
        <v>28</v>
      </c>
      <c r="AA18" s="18">
        <v>24</v>
      </c>
      <c r="AB18" s="18">
        <v>4</v>
      </c>
      <c r="AC18" s="18"/>
    </row>
    <row r="19" spans="1:29" x14ac:dyDescent="0.35">
      <c r="A19" s="131">
        <v>20</v>
      </c>
      <c r="B19" s="18">
        <v>579</v>
      </c>
      <c r="C19" s="18">
        <v>355</v>
      </c>
      <c r="D19" s="18">
        <v>224</v>
      </c>
      <c r="E19" s="18"/>
      <c r="F19" s="18">
        <v>48</v>
      </c>
      <c r="G19" s="18">
        <v>29</v>
      </c>
      <c r="H19" s="18">
        <v>19</v>
      </c>
      <c r="I19" s="18"/>
      <c r="J19" s="18">
        <v>78</v>
      </c>
      <c r="K19" s="18">
        <v>42</v>
      </c>
      <c r="L19" s="18">
        <v>36</v>
      </c>
      <c r="M19" s="18"/>
      <c r="N19" s="18">
        <v>110</v>
      </c>
      <c r="O19" s="18">
        <v>80</v>
      </c>
      <c r="P19" s="18">
        <v>30</v>
      </c>
      <c r="Q19" s="18"/>
      <c r="R19" s="18">
        <v>171</v>
      </c>
      <c r="S19" s="18">
        <v>111</v>
      </c>
      <c r="T19" s="18">
        <v>60</v>
      </c>
      <c r="U19" s="18"/>
      <c r="V19" s="18">
        <v>157</v>
      </c>
      <c r="W19" s="18">
        <v>88</v>
      </c>
      <c r="X19" s="18">
        <v>69</v>
      </c>
      <c r="Y19" s="18"/>
      <c r="Z19" s="18">
        <v>15</v>
      </c>
      <c r="AA19" s="18">
        <v>5</v>
      </c>
      <c r="AB19" s="18">
        <v>10</v>
      </c>
      <c r="AC19" s="18"/>
    </row>
    <row r="20" spans="1:29" x14ac:dyDescent="0.35">
      <c r="A20" s="131">
        <v>21</v>
      </c>
      <c r="B20" s="18">
        <v>425</v>
      </c>
      <c r="C20" s="18">
        <v>263</v>
      </c>
      <c r="D20" s="18">
        <v>162</v>
      </c>
      <c r="E20" s="18"/>
      <c r="F20" s="18">
        <v>67</v>
      </c>
      <c r="G20" s="18">
        <v>46</v>
      </c>
      <c r="H20" s="18">
        <v>21</v>
      </c>
      <c r="I20" s="18"/>
      <c r="J20" s="18">
        <v>61</v>
      </c>
      <c r="K20" s="18">
        <v>36</v>
      </c>
      <c r="L20" s="18">
        <v>25</v>
      </c>
      <c r="M20" s="18"/>
      <c r="N20" s="18">
        <v>67</v>
      </c>
      <c r="O20" s="18">
        <v>39</v>
      </c>
      <c r="P20" s="18">
        <v>28</v>
      </c>
      <c r="Q20" s="18"/>
      <c r="R20" s="18">
        <v>161</v>
      </c>
      <c r="S20" s="18">
        <v>91</v>
      </c>
      <c r="T20" s="18">
        <v>70</v>
      </c>
      <c r="U20" s="18"/>
      <c r="V20" s="18">
        <v>62</v>
      </c>
      <c r="W20" s="18">
        <v>44</v>
      </c>
      <c r="X20" s="18">
        <v>18</v>
      </c>
      <c r="Y20" s="18"/>
      <c r="Z20" s="18">
        <v>7</v>
      </c>
      <c r="AA20" s="18">
        <v>7</v>
      </c>
      <c r="AB20" s="18">
        <v>0</v>
      </c>
      <c r="AC20" s="18"/>
    </row>
    <row r="21" spans="1:29" x14ac:dyDescent="0.35">
      <c r="A21" s="131">
        <v>22</v>
      </c>
      <c r="B21" s="18">
        <v>278</v>
      </c>
      <c r="C21" s="18">
        <v>154</v>
      </c>
      <c r="D21" s="18">
        <v>124</v>
      </c>
      <c r="E21" s="18"/>
      <c r="F21" s="18">
        <v>38</v>
      </c>
      <c r="G21" s="18">
        <v>19</v>
      </c>
      <c r="H21" s="18">
        <v>19</v>
      </c>
      <c r="I21" s="18"/>
      <c r="J21" s="18">
        <v>46</v>
      </c>
      <c r="K21" s="18">
        <v>20</v>
      </c>
      <c r="L21" s="18">
        <v>26</v>
      </c>
      <c r="M21" s="18"/>
      <c r="N21" s="18">
        <v>44</v>
      </c>
      <c r="O21" s="18">
        <v>31</v>
      </c>
      <c r="P21" s="18">
        <v>13</v>
      </c>
      <c r="Q21" s="18"/>
      <c r="R21" s="18">
        <v>77</v>
      </c>
      <c r="S21" s="18">
        <v>47</v>
      </c>
      <c r="T21" s="18">
        <v>30</v>
      </c>
      <c r="U21" s="18"/>
      <c r="V21" s="18">
        <v>67</v>
      </c>
      <c r="W21" s="18">
        <v>34</v>
      </c>
      <c r="X21" s="18">
        <v>33</v>
      </c>
      <c r="Y21" s="18"/>
      <c r="Z21" s="18">
        <v>6</v>
      </c>
      <c r="AA21" s="18">
        <v>3</v>
      </c>
      <c r="AB21" s="18">
        <v>3</v>
      </c>
      <c r="AC21" s="18"/>
    </row>
    <row r="22" spans="1:29" x14ac:dyDescent="0.35">
      <c r="A22" s="131">
        <v>23</v>
      </c>
      <c r="B22" s="18">
        <v>264</v>
      </c>
      <c r="C22" s="18">
        <v>157</v>
      </c>
      <c r="D22" s="18">
        <v>107</v>
      </c>
      <c r="E22" s="18"/>
      <c r="F22" s="18">
        <v>44</v>
      </c>
      <c r="G22" s="18">
        <v>31</v>
      </c>
      <c r="H22" s="18">
        <v>13</v>
      </c>
      <c r="I22" s="18"/>
      <c r="J22" s="18">
        <v>41</v>
      </c>
      <c r="K22" s="18">
        <v>21</v>
      </c>
      <c r="L22" s="18">
        <v>20</v>
      </c>
      <c r="M22" s="18"/>
      <c r="N22" s="18">
        <v>40</v>
      </c>
      <c r="O22" s="18">
        <v>29</v>
      </c>
      <c r="P22" s="18">
        <v>11</v>
      </c>
      <c r="Q22" s="18"/>
      <c r="R22" s="18">
        <v>77</v>
      </c>
      <c r="S22" s="18">
        <v>44</v>
      </c>
      <c r="T22" s="18">
        <v>33</v>
      </c>
      <c r="U22" s="18"/>
      <c r="V22" s="18">
        <v>57</v>
      </c>
      <c r="W22" s="18">
        <v>31</v>
      </c>
      <c r="X22" s="18">
        <v>26</v>
      </c>
      <c r="Y22" s="18"/>
      <c r="Z22" s="18">
        <v>5</v>
      </c>
      <c r="AA22" s="18">
        <v>0</v>
      </c>
      <c r="AB22" s="18">
        <v>5</v>
      </c>
      <c r="AC22" s="18"/>
    </row>
    <row r="23" spans="1:29" x14ac:dyDescent="0.35">
      <c r="A23" s="131">
        <v>24</v>
      </c>
      <c r="B23" s="18">
        <v>244</v>
      </c>
      <c r="C23" s="18">
        <v>115</v>
      </c>
      <c r="D23" s="18">
        <v>129</v>
      </c>
      <c r="E23" s="18"/>
      <c r="F23" s="18">
        <v>38</v>
      </c>
      <c r="G23" s="18">
        <v>19</v>
      </c>
      <c r="H23" s="18">
        <v>19</v>
      </c>
      <c r="I23" s="18"/>
      <c r="J23" s="18">
        <v>55</v>
      </c>
      <c r="K23" s="18">
        <v>29</v>
      </c>
      <c r="L23" s="18">
        <v>26</v>
      </c>
      <c r="M23" s="18"/>
      <c r="N23" s="18">
        <v>44</v>
      </c>
      <c r="O23" s="18">
        <v>15</v>
      </c>
      <c r="P23" s="18">
        <v>29</v>
      </c>
      <c r="Q23" s="18"/>
      <c r="R23" s="18">
        <v>60</v>
      </c>
      <c r="S23" s="18">
        <v>33</v>
      </c>
      <c r="T23" s="18">
        <v>27</v>
      </c>
      <c r="U23" s="18"/>
      <c r="V23" s="18">
        <v>42</v>
      </c>
      <c r="W23" s="18">
        <v>16</v>
      </c>
      <c r="X23" s="18">
        <v>26</v>
      </c>
      <c r="Y23" s="18"/>
      <c r="Z23" s="18">
        <v>5</v>
      </c>
      <c r="AA23" s="18">
        <v>3</v>
      </c>
      <c r="AB23" s="18">
        <v>2</v>
      </c>
      <c r="AC23" s="18"/>
    </row>
    <row r="24" spans="1:29" x14ac:dyDescent="0.35">
      <c r="A24" s="131" t="s">
        <v>284</v>
      </c>
      <c r="B24" s="18">
        <v>778</v>
      </c>
      <c r="C24" s="18">
        <v>466</v>
      </c>
      <c r="D24" s="18">
        <v>312</v>
      </c>
      <c r="E24" s="18"/>
      <c r="F24" s="18">
        <v>142</v>
      </c>
      <c r="G24" s="18">
        <v>67</v>
      </c>
      <c r="H24" s="18">
        <v>75</v>
      </c>
      <c r="I24" s="18"/>
      <c r="J24" s="18">
        <v>169</v>
      </c>
      <c r="K24" s="18">
        <v>107</v>
      </c>
      <c r="L24" s="18">
        <v>62</v>
      </c>
      <c r="M24" s="18"/>
      <c r="N24" s="18">
        <v>137</v>
      </c>
      <c r="O24" s="18">
        <v>87</v>
      </c>
      <c r="P24" s="18">
        <v>50</v>
      </c>
      <c r="Q24" s="18"/>
      <c r="R24" s="18">
        <v>192</v>
      </c>
      <c r="S24" s="18">
        <v>119</v>
      </c>
      <c r="T24" s="18">
        <v>73</v>
      </c>
      <c r="U24" s="18"/>
      <c r="V24" s="18">
        <v>129</v>
      </c>
      <c r="W24" s="18">
        <v>84</v>
      </c>
      <c r="X24" s="18">
        <v>45</v>
      </c>
      <c r="Y24" s="18"/>
      <c r="Z24" s="18">
        <v>9</v>
      </c>
      <c r="AA24" s="18">
        <v>2</v>
      </c>
      <c r="AB24" s="18">
        <v>7</v>
      </c>
      <c r="AC24" s="18"/>
    </row>
    <row r="25" spans="1:29" x14ac:dyDescent="0.35">
      <c r="A25" s="131" t="s">
        <v>285</v>
      </c>
      <c r="B25" s="18">
        <v>340</v>
      </c>
      <c r="C25" s="18">
        <v>136</v>
      </c>
      <c r="D25" s="18">
        <v>204</v>
      </c>
      <c r="E25" s="18"/>
      <c r="F25" s="18">
        <v>50</v>
      </c>
      <c r="G25" s="18">
        <v>19</v>
      </c>
      <c r="H25" s="18">
        <v>31</v>
      </c>
      <c r="I25" s="18"/>
      <c r="J25" s="18">
        <v>71</v>
      </c>
      <c r="K25" s="18">
        <v>29</v>
      </c>
      <c r="L25" s="18">
        <v>42</v>
      </c>
      <c r="M25" s="18"/>
      <c r="N25" s="18">
        <v>68</v>
      </c>
      <c r="O25" s="18">
        <v>31</v>
      </c>
      <c r="P25" s="18">
        <v>37</v>
      </c>
      <c r="Q25" s="18"/>
      <c r="R25" s="18">
        <v>83</v>
      </c>
      <c r="S25" s="18">
        <v>35</v>
      </c>
      <c r="T25" s="18">
        <v>48</v>
      </c>
      <c r="U25" s="18"/>
      <c r="V25" s="18">
        <v>65</v>
      </c>
      <c r="W25" s="18">
        <v>22</v>
      </c>
      <c r="X25" s="18">
        <v>43</v>
      </c>
      <c r="Y25" s="18"/>
      <c r="Z25" s="18">
        <v>3</v>
      </c>
      <c r="AA25" s="18">
        <v>0</v>
      </c>
      <c r="AB25" s="18">
        <v>3</v>
      </c>
      <c r="AC25" s="16"/>
    </row>
    <row r="26" spans="1:29" x14ac:dyDescent="0.35">
      <c r="A26" s="131" t="s">
        <v>286</v>
      </c>
      <c r="B26" s="18">
        <v>200</v>
      </c>
      <c r="C26" s="18">
        <v>62</v>
      </c>
      <c r="D26" s="18">
        <v>138</v>
      </c>
      <c r="E26" s="18"/>
      <c r="F26" s="18">
        <v>35</v>
      </c>
      <c r="G26" s="18">
        <v>3</v>
      </c>
      <c r="H26" s="18">
        <v>32</v>
      </c>
      <c r="I26" s="18"/>
      <c r="J26" s="18">
        <v>57</v>
      </c>
      <c r="K26" s="18">
        <v>20</v>
      </c>
      <c r="L26" s="18">
        <v>37</v>
      </c>
      <c r="M26" s="18"/>
      <c r="N26" s="18">
        <v>22</v>
      </c>
      <c r="O26" s="18">
        <v>9</v>
      </c>
      <c r="P26" s="18">
        <v>13</v>
      </c>
      <c r="Q26" s="18"/>
      <c r="R26" s="18">
        <v>29</v>
      </c>
      <c r="S26" s="18">
        <v>8</v>
      </c>
      <c r="T26" s="18">
        <v>21</v>
      </c>
      <c r="U26" s="18"/>
      <c r="V26" s="18">
        <v>54</v>
      </c>
      <c r="W26" s="18">
        <v>22</v>
      </c>
      <c r="X26" s="18">
        <v>32</v>
      </c>
      <c r="Y26" s="18"/>
      <c r="Z26" s="18">
        <v>3</v>
      </c>
      <c r="AA26" s="18">
        <v>0</v>
      </c>
      <c r="AB26" s="18">
        <v>3</v>
      </c>
      <c r="AC26" s="18"/>
    </row>
    <row r="27" spans="1:29" x14ac:dyDescent="0.35">
      <c r="A27" s="131" t="s">
        <v>287</v>
      </c>
      <c r="B27" s="18">
        <v>96</v>
      </c>
      <c r="C27" s="18">
        <v>23</v>
      </c>
      <c r="D27" s="18">
        <v>73</v>
      </c>
      <c r="E27" s="18"/>
      <c r="F27" s="18">
        <v>17</v>
      </c>
      <c r="G27" s="18">
        <v>6</v>
      </c>
      <c r="H27" s="18">
        <v>11</v>
      </c>
      <c r="I27" s="18"/>
      <c r="J27" s="18">
        <v>29</v>
      </c>
      <c r="K27" s="18">
        <v>3</v>
      </c>
      <c r="L27" s="18">
        <v>26</v>
      </c>
      <c r="M27" s="18"/>
      <c r="N27" s="18">
        <v>19</v>
      </c>
      <c r="O27" s="18">
        <v>3</v>
      </c>
      <c r="P27" s="18">
        <v>16</v>
      </c>
      <c r="Q27" s="18"/>
      <c r="R27" s="18">
        <v>17</v>
      </c>
      <c r="S27" s="18">
        <v>3</v>
      </c>
      <c r="T27" s="18">
        <v>14</v>
      </c>
      <c r="U27" s="18"/>
      <c r="V27" s="18">
        <v>14</v>
      </c>
      <c r="W27" s="18">
        <v>8</v>
      </c>
      <c r="X27" s="18">
        <v>6</v>
      </c>
      <c r="Y27" s="18"/>
      <c r="Z27" s="18">
        <v>0</v>
      </c>
      <c r="AA27" s="18">
        <v>0</v>
      </c>
      <c r="AB27" s="18">
        <v>0</v>
      </c>
      <c r="AC27" s="18"/>
    </row>
    <row r="28" spans="1:29" x14ac:dyDescent="0.35">
      <c r="A28" s="131" t="s">
        <v>288</v>
      </c>
      <c r="B28" s="18">
        <v>53</v>
      </c>
      <c r="C28" s="18">
        <v>21</v>
      </c>
      <c r="D28" s="18">
        <v>32</v>
      </c>
      <c r="E28" s="18"/>
      <c r="F28" s="18">
        <v>10</v>
      </c>
      <c r="G28" s="18">
        <v>10</v>
      </c>
      <c r="H28" s="18">
        <v>0</v>
      </c>
      <c r="I28" s="18"/>
      <c r="J28" s="18">
        <v>7</v>
      </c>
      <c r="K28" s="18">
        <v>3</v>
      </c>
      <c r="L28" s="18">
        <v>4</v>
      </c>
      <c r="M28" s="18"/>
      <c r="N28" s="18">
        <v>13</v>
      </c>
      <c r="O28" s="18">
        <v>3</v>
      </c>
      <c r="P28" s="18">
        <v>10</v>
      </c>
      <c r="Q28" s="18"/>
      <c r="R28" s="18">
        <v>9</v>
      </c>
      <c r="S28" s="18">
        <v>0</v>
      </c>
      <c r="T28" s="18">
        <v>9</v>
      </c>
      <c r="U28" s="18"/>
      <c r="V28" s="18">
        <v>14</v>
      </c>
      <c r="W28" s="18">
        <v>5</v>
      </c>
      <c r="X28" s="18">
        <v>9</v>
      </c>
      <c r="Y28" s="18"/>
      <c r="Z28" s="18">
        <v>0</v>
      </c>
      <c r="AA28" s="18">
        <v>0</v>
      </c>
      <c r="AB28" s="18">
        <v>0</v>
      </c>
      <c r="AC28" s="18"/>
    </row>
    <row r="29" spans="1:29" x14ac:dyDescent="0.35">
      <c r="A29" s="131" t="s">
        <v>289</v>
      </c>
      <c r="B29" s="18">
        <v>31</v>
      </c>
      <c r="C29" s="18">
        <v>3</v>
      </c>
      <c r="D29" s="18">
        <v>28</v>
      </c>
      <c r="E29" s="18"/>
      <c r="F29" s="18">
        <v>14</v>
      </c>
      <c r="G29" s="18">
        <v>3</v>
      </c>
      <c r="H29" s="18">
        <v>11</v>
      </c>
      <c r="I29" s="18"/>
      <c r="J29" s="18">
        <v>11</v>
      </c>
      <c r="K29" s="18">
        <v>0</v>
      </c>
      <c r="L29" s="18">
        <v>11</v>
      </c>
      <c r="M29" s="18"/>
      <c r="N29" s="18">
        <v>0</v>
      </c>
      <c r="O29" s="18">
        <v>0</v>
      </c>
      <c r="P29" s="18">
        <v>0</v>
      </c>
      <c r="Q29" s="18"/>
      <c r="R29" s="18">
        <v>6</v>
      </c>
      <c r="S29" s="18">
        <v>0</v>
      </c>
      <c r="T29" s="18">
        <v>6</v>
      </c>
      <c r="U29" s="18"/>
      <c r="V29" s="18">
        <v>0</v>
      </c>
      <c r="W29" s="18">
        <v>0</v>
      </c>
      <c r="X29" s="18">
        <v>0</v>
      </c>
      <c r="Y29" s="18"/>
      <c r="Z29" s="18">
        <v>0</v>
      </c>
      <c r="AA29" s="18">
        <v>0</v>
      </c>
      <c r="AB29" s="18">
        <v>0</v>
      </c>
      <c r="AC29" s="18"/>
    </row>
    <row r="30" spans="1:29" x14ac:dyDescent="0.3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8"/>
    </row>
    <row r="31" spans="1:29" x14ac:dyDescent="0.35">
      <c r="A31" s="334" t="s">
        <v>125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18"/>
    </row>
    <row r="32" spans="1:29" x14ac:dyDescent="0.35">
      <c r="A32" s="135" t="s">
        <v>130</v>
      </c>
      <c r="B32" s="20">
        <v>4.2196682838322879</v>
      </c>
      <c r="C32" s="20">
        <v>5.0396310779753355</v>
      </c>
      <c r="D32" s="20">
        <v>3.4244479947166768</v>
      </c>
      <c r="E32" s="20"/>
      <c r="F32" s="20">
        <v>5.0190283200711709</v>
      </c>
      <c r="G32" s="20">
        <v>5.5460524730768306</v>
      </c>
      <c r="H32" s="20">
        <v>4.4641724793912489</v>
      </c>
      <c r="I32" s="20"/>
      <c r="J32" s="20">
        <v>6.1056321448191069</v>
      </c>
      <c r="K32" s="20">
        <v>7.1287128712871279</v>
      </c>
      <c r="L32" s="20">
        <v>5.0743289383831485</v>
      </c>
      <c r="M32" s="20"/>
      <c r="N32" s="20">
        <v>4.1564398664145168</v>
      </c>
      <c r="O32" s="20">
        <v>4.9553749833488743</v>
      </c>
      <c r="P32" s="20">
        <v>3.3464779602420052</v>
      </c>
      <c r="Q32" s="20"/>
      <c r="R32" s="20">
        <v>4.2692090361518202</v>
      </c>
      <c r="S32" s="20">
        <v>5.2681301742783981</v>
      </c>
      <c r="T32" s="20">
        <v>3.3337989477115055</v>
      </c>
      <c r="U32" s="20"/>
      <c r="V32" s="20">
        <v>2.2924957362137581</v>
      </c>
      <c r="W32" s="20">
        <v>2.968112437660571</v>
      </c>
      <c r="X32" s="20">
        <v>1.6928236083165662</v>
      </c>
      <c r="Y32" s="20"/>
      <c r="Z32" s="20">
        <v>0.61489636021025484</v>
      </c>
      <c r="AA32" s="20">
        <v>0.73439412484700128</v>
      </c>
      <c r="AB32" s="20">
        <v>0.51882994901153945</v>
      </c>
      <c r="AC32" s="18"/>
    </row>
    <row r="33" spans="1:29" x14ac:dyDescent="0.35">
      <c r="A33" s="131">
        <v>12</v>
      </c>
      <c r="B33" s="21">
        <v>0.11907649562283623</v>
      </c>
      <c r="C33" s="21">
        <v>0.12449977767896843</v>
      </c>
      <c r="D33" s="21">
        <v>0.11374075856336673</v>
      </c>
      <c r="E33" s="21"/>
      <c r="F33" s="21">
        <v>0.11980033277870217</v>
      </c>
      <c r="G33" s="21">
        <v>0.12508934953538242</v>
      </c>
      <c r="H33" s="21">
        <v>0.11458287426733066</v>
      </c>
      <c r="I33" s="21"/>
      <c r="J33" s="21">
        <v>0</v>
      </c>
      <c r="K33" s="21">
        <v>0</v>
      </c>
      <c r="L33" s="21">
        <v>0</v>
      </c>
      <c r="M33" s="21"/>
      <c r="N33" s="21" t="s">
        <v>273</v>
      </c>
      <c r="O33" s="21" t="s">
        <v>273</v>
      </c>
      <c r="P33" s="21" t="s">
        <v>273</v>
      </c>
      <c r="Q33" s="21"/>
      <c r="R33" s="21" t="s">
        <v>273</v>
      </c>
      <c r="S33" s="21" t="s">
        <v>273</v>
      </c>
      <c r="T33" s="21" t="s">
        <v>273</v>
      </c>
      <c r="U33" s="21"/>
      <c r="V33" s="21" t="s">
        <v>273</v>
      </c>
      <c r="W33" s="21" t="s">
        <v>273</v>
      </c>
      <c r="X33" s="21" t="s">
        <v>273</v>
      </c>
      <c r="Y33" s="21"/>
      <c r="Z33" s="21" t="s">
        <v>273</v>
      </c>
      <c r="AA33" s="21" t="s">
        <v>273</v>
      </c>
      <c r="AB33" s="21" t="s">
        <v>273</v>
      </c>
      <c r="AC33" s="8"/>
    </row>
    <row r="34" spans="1:29" x14ac:dyDescent="0.35">
      <c r="A34" s="131">
        <v>13</v>
      </c>
      <c r="B34" s="21">
        <v>2.3034462181112936</v>
      </c>
      <c r="C34" s="21">
        <v>2.5465171755725193</v>
      </c>
      <c r="D34" s="21">
        <v>2.0600704603809641</v>
      </c>
      <c r="E34" s="21"/>
      <c r="F34" s="21">
        <v>5.8143748741695189</v>
      </c>
      <c r="G34" s="21">
        <v>6.1081621663204864</v>
      </c>
      <c r="H34" s="21">
        <v>5.491720175735046</v>
      </c>
      <c r="I34" s="21"/>
      <c r="J34" s="21">
        <v>0.23877175807645473</v>
      </c>
      <c r="K34" s="21">
        <v>0.29393033850977318</v>
      </c>
      <c r="L34" s="21">
        <v>0.18632383081796161</v>
      </c>
      <c r="M34" s="21"/>
      <c r="N34" s="21">
        <v>0</v>
      </c>
      <c r="O34" s="21">
        <v>0</v>
      </c>
      <c r="P34" s="21">
        <v>0</v>
      </c>
      <c r="Q34" s="21"/>
      <c r="R34" s="21" t="s">
        <v>273</v>
      </c>
      <c r="S34" s="21" t="s">
        <v>273</v>
      </c>
      <c r="T34" s="21" t="s">
        <v>273</v>
      </c>
      <c r="U34" s="21"/>
      <c r="V34" s="21" t="s">
        <v>273</v>
      </c>
      <c r="W34" s="21" t="s">
        <v>273</v>
      </c>
      <c r="X34" s="21" t="s">
        <v>273</v>
      </c>
      <c r="Y34" s="21"/>
      <c r="Z34" s="21" t="s">
        <v>273</v>
      </c>
      <c r="AA34" s="21" t="s">
        <v>273</v>
      </c>
      <c r="AB34" s="21" t="s">
        <v>273</v>
      </c>
      <c r="AC34" s="93"/>
    </row>
    <row r="35" spans="1:29" x14ac:dyDescent="0.35">
      <c r="A35" s="131">
        <v>14</v>
      </c>
      <c r="B35" s="21">
        <v>4.3048891766991435</v>
      </c>
      <c r="C35" s="21">
        <v>5.0780794779163267</v>
      </c>
      <c r="D35" s="21">
        <v>3.5155552911783952</v>
      </c>
      <c r="E35" s="21"/>
      <c r="F35" s="21">
        <v>24.734723746798391</v>
      </c>
      <c r="G35" s="21">
        <v>25.137952176578786</v>
      </c>
      <c r="H35" s="21">
        <v>24.137931034482758</v>
      </c>
      <c r="I35" s="21"/>
      <c r="J35" s="21">
        <v>6.7613957328466521</v>
      </c>
      <c r="K35" s="21">
        <v>7.7240218763146826</v>
      </c>
      <c r="L35" s="21">
        <v>5.7332854061826026</v>
      </c>
      <c r="M35" s="21"/>
      <c r="N35" s="21">
        <v>4.3366240657126097E-2</v>
      </c>
      <c r="O35" s="21">
        <v>2.6220567413078818E-2</v>
      </c>
      <c r="P35" s="21">
        <v>5.9606596463341946E-2</v>
      </c>
      <c r="Q35" s="21"/>
      <c r="R35" s="21">
        <v>0</v>
      </c>
      <c r="S35" s="21">
        <v>0</v>
      </c>
      <c r="T35" s="21">
        <v>0</v>
      </c>
      <c r="U35" s="21"/>
      <c r="V35" s="21">
        <v>0</v>
      </c>
      <c r="W35" s="21">
        <v>0</v>
      </c>
      <c r="X35" s="21">
        <v>0</v>
      </c>
      <c r="Y35" s="21"/>
      <c r="Z35" s="21" t="s">
        <v>273</v>
      </c>
      <c r="AA35" s="21" t="s">
        <v>273</v>
      </c>
      <c r="AB35" s="21" t="s">
        <v>273</v>
      </c>
      <c r="AC35" s="1"/>
    </row>
    <row r="36" spans="1:29" x14ac:dyDescent="0.35">
      <c r="A36" s="131">
        <v>15</v>
      </c>
      <c r="B36" s="21">
        <v>3.2437171244886027</v>
      </c>
      <c r="C36" s="21">
        <v>3.7753251145202449</v>
      </c>
      <c r="D36" s="21">
        <v>2.7115201132621345</v>
      </c>
      <c r="E36" s="21"/>
      <c r="F36" s="21">
        <v>30</v>
      </c>
      <c r="G36" s="21">
        <v>28.225806451612907</v>
      </c>
      <c r="H36" s="21">
        <v>32.789855072463766</v>
      </c>
      <c r="I36" s="21"/>
      <c r="J36" s="21">
        <v>27.396437862717633</v>
      </c>
      <c r="K36" s="21">
        <v>27.558782849239282</v>
      </c>
      <c r="L36" s="21">
        <v>27.173396674584321</v>
      </c>
      <c r="M36" s="21"/>
      <c r="N36" s="21">
        <v>1.3786026590523779</v>
      </c>
      <c r="O36" s="21">
        <v>1.5871646683343394</v>
      </c>
      <c r="P36" s="21">
        <v>1.1551612605119674</v>
      </c>
      <c r="Q36" s="21"/>
      <c r="R36" s="21">
        <v>1.395829262164652E-2</v>
      </c>
      <c r="S36" s="21">
        <v>1.1758480804280087E-2</v>
      </c>
      <c r="T36" s="21">
        <v>1.5947267701467149E-2</v>
      </c>
      <c r="U36" s="21"/>
      <c r="V36" s="21">
        <v>0</v>
      </c>
      <c r="W36" s="21">
        <v>0</v>
      </c>
      <c r="X36" s="21">
        <v>0</v>
      </c>
      <c r="Y36" s="21"/>
      <c r="Z36" s="21" t="s">
        <v>273</v>
      </c>
      <c r="AA36" s="21" t="s">
        <v>273</v>
      </c>
      <c r="AB36" s="21" t="s">
        <v>273</v>
      </c>
      <c r="AC36" s="93"/>
    </row>
    <row r="37" spans="1:29" x14ac:dyDescent="0.35">
      <c r="A37" s="131">
        <v>16</v>
      </c>
      <c r="B37" s="21">
        <v>3.3140978110190531</v>
      </c>
      <c r="C37" s="21">
        <v>4.0334560485693984</v>
      </c>
      <c r="D37" s="21">
        <v>2.5971936148300721</v>
      </c>
      <c r="E37" s="21"/>
      <c r="F37" s="21">
        <v>23.588709677419356</v>
      </c>
      <c r="G37" s="21">
        <v>22.602739726027394</v>
      </c>
      <c r="H37" s="21">
        <v>25</v>
      </c>
      <c r="I37" s="21"/>
      <c r="J37" s="21">
        <v>37.469586374695865</v>
      </c>
      <c r="K37" s="21">
        <v>40.423387096774192</v>
      </c>
      <c r="L37" s="21">
        <v>32.975460122699388</v>
      </c>
      <c r="M37" s="21"/>
      <c r="N37" s="21">
        <v>17.310109534925481</v>
      </c>
      <c r="O37" s="21">
        <v>17.358604091456076</v>
      </c>
      <c r="P37" s="21">
        <v>17.238307349665924</v>
      </c>
      <c r="Q37" s="21"/>
      <c r="R37" s="21">
        <v>1.6852599098029906</v>
      </c>
      <c r="S37" s="21">
        <v>1.9118329466357311</v>
      </c>
      <c r="T37" s="21">
        <v>1.4480077745383868</v>
      </c>
      <c r="U37" s="21"/>
      <c r="V37" s="21">
        <v>1.2088974854932303E-2</v>
      </c>
      <c r="W37" s="21">
        <v>0</v>
      </c>
      <c r="X37" s="21">
        <v>2.2741486156120302E-2</v>
      </c>
      <c r="Y37" s="21"/>
      <c r="Z37" s="21">
        <v>0</v>
      </c>
      <c r="AA37" s="21">
        <v>0</v>
      </c>
      <c r="AB37" s="21">
        <v>0</v>
      </c>
      <c r="AC37" s="93"/>
    </row>
    <row r="38" spans="1:29" x14ac:dyDescent="0.35">
      <c r="A38" s="131">
        <v>17</v>
      </c>
      <c r="B38" s="21">
        <v>6.1816948798873206</v>
      </c>
      <c r="C38" s="21">
        <v>7.7200205867215637</v>
      </c>
      <c r="D38" s="21">
        <v>4.6009836585752817</v>
      </c>
      <c r="E38" s="21"/>
      <c r="F38" s="21">
        <v>24.482758620689655</v>
      </c>
      <c r="G38" s="21">
        <v>28.323699421965319</v>
      </c>
      <c r="H38" s="21">
        <v>18.803418803418804</v>
      </c>
      <c r="I38" s="21"/>
      <c r="J38" s="21">
        <v>38.111298482293421</v>
      </c>
      <c r="K38" s="21">
        <v>39.595375722543352</v>
      </c>
      <c r="L38" s="21">
        <v>36.032388663967616</v>
      </c>
      <c r="M38" s="21"/>
      <c r="N38" s="21">
        <v>42.903930131004365</v>
      </c>
      <c r="O38" s="21">
        <v>45.372050816696913</v>
      </c>
      <c r="P38" s="21">
        <v>39.178082191780824</v>
      </c>
      <c r="Q38" s="21"/>
      <c r="R38" s="21">
        <v>16.011860637509265</v>
      </c>
      <c r="S38" s="21">
        <v>17.717561229807192</v>
      </c>
      <c r="T38" s="21">
        <v>13.759889920880633</v>
      </c>
      <c r="U38" s="21"/>
      <c r="V38" s="21">
        <v>1.0709643878346764</v>
      </c>
      <c r="W38" s="21">
        <v>1.4018202740872476</v>
      </c>
      <c r="X38" s="21">
        <v>0.74410913600661432</v>
      </c>
      <c r="Y38" s="21"/>
      <c r="Z38" s="21">
        <v>1.0369141435089173E-2</v>
      </c>
      <c r="AA38" s="21">
        <v>2.2665457842248413E-2</v>
      </c>
      <c r="AB38" s="21">
        <v>0</v>
      </c>
      <c r="AC38" s="93"/>
    </row>
    <row r="39" spans="1:29" x14ac:dyDescent="0.35">
      <c r="A39" s="131">
        <v>18</v>
      </c>
      <c r="B39" s="21">
        <v>12.186600904233456</v>
      </c>
      <c r="C39" s="21">
        <v>13.970588235294118</v>
      </c>
      <c r="D39" s="21">
        <v>10.16652059596845</v>
      </c>
      <c r="E39" s="21"/>
      <c r="F39" s="21">
        <v>24.285714285714285</v>
      </c>
      <c r="G39" s="21">
        <v>22.30769230769231</v>
      </c>
      <c r="H39" s="21">
        <v>27.500000000000004</v>
      </c>
      <c r="I39" s="21"/>
      <c r="J39" s="21">
        <v>29.372937293729372</v>
      </c>
      <c r="K39" s="21">
        <v>32.335329341317362</v>
      </c>
      <c r="L39" s="21">
        <v>25.735294117647058</v>
      </c>
      <c r="M39" s="21"/>
      <c r="N39" s="21">
        <v>48.242811501597444</v>
      </c>
      <c r="O39" s="21">
        <v>49.586776859504134</v>
      </c>
      <c r="P39" s="21">
        <v>46.387832699619771</v>
      </c>
      <c r="Q39" s="21"/>
      <c r="R39" s="21">
        <v>26.068633353401566</v>
      </c>
      <c r="S39" s="21">
        <v>28.994413407821227</v>
      </c>
      <c r="T39" s="21">
        <v>22.650130548302872</v>
      </c>
      <c r="U39" s="21"/>
      <c r="V39" s="21">
        <v>8.3528037383177569</v>
      </c>
      <c r="W39" s="21">
        <v>9.6485182632667126</v>
      </c>
      <c r="X39" s="21">
        <v>6.669650850492391</v>
      </c>
      <c r="Y39" s="21"/>
      <c r="Z39" s="21">
        <v>0.8398320335932814</v>
      </c>
      <c r="AA39" s="21">
        <v>0.87500000000000011</v>
      </c>
      <c r="AB39" s="21">
        <v>0.8073817762399077</v>
      </c>
      <c r="AC39" s="6"/>
    </row>
    <row r="40" spans="1:29" x14ac:dyDescent="0.35">
      <c r="A40" s="132">
        <v>19</v>
      </c>
      <c r="B40" s="21">
        <v>15.686274509803921</v>
      </c>
      <c r="C40" s="21">
        <v>18.290898448931809</v>
      </c>
      <c r="D40" s="21">
        <v>12.624699002407979</v>
      </c>
      <c r="E40" s="21"/>
      <c r="F40" s="21">
        <v>23.52941176470588</v>
      </c>
      <c r="G40" s="21">
        <v>16.521739130434781</v>
      </c>
      <c r="H40" s="21">
        <v>34.722222222222221</v>
      </c>
      <c r="I40" s="21"/>
      <c r="J40" s="21">
        <v>31.521739130434785</v>
      </c>
      <c r="K40" s="21">
        <v>36.196319018404907</v>
      </c>
      <c r="L40" s="21">
        <v>24.778761061946902</v>
      </c>
      <c r="M40" s="21"/>
      <c r="N40" s="21">
        <v>39.54659949622166</v>
      </c>
      <c r="O40" s="21">
        <v>40.845070422535215</v>
      </c>
      <c r="P40" s="21">
        <v>38.04347826086957</v>
      </c>
      <c r="Q40" s="21"/>
      <c r="R40" s="21">
        <v>18.435754189944134</v>
      </c>
      <c r="S40" s="21">
        <v>21.087786259541986</v>
      </c>
      <c r="T40" s="21">
        <v>15.418023887079263</v>
      </c>
      <c r="U40" s="21"/>
      <c r="V40" s="21">
        <v>14.592074592074592</v>
      </c>
      <c r="W40" s="21">
        <v>18.771929824561404</v>
      </c>
      <c r="X40" s="21">
        <v>9.8507462686567173</v>
      </c>
      <c r="Y40" s="21"/>
      <c r="Z40" s="21">
        <v>2.074074074074074</v>
      </c>
      <c r="AA40" s="21">
        <v>3.2520325203252036</v>
      </c>
      <c r="AB40" s="21">
        <v>0.65359477124183007</v>
      </c>
      <c r="AC40" s="10"/>
    </row>
    <row r="41" spans="1:29" x14ac:dyDescent="0.3">
      <c r="A41" s="131">
        <v>20</v>
      </c>
      <c r="B41" s="21">
        <v>13.374913374913374</v>
      </c>
      <c r="C41" s="21">
        <v>16.769012753897027</v>
      </c>
      <c r="D41" s="21">
        <v>10.126582278481013</v>
      </c>
      <c r="E41" s="21"/>
      <c r="F41" s="21">
        <v>21.333333333333336</v>
      </c>
      <c r="G41" s="21">
        <v>22.30769230769231</v>
      </c>
      <c r="H41" s="21">
        <v>20</v>
      </c>
      <c r="I41" s="21"/>
      <c r="J41" s="21">
        <v>29.545454545454547</v>
      </c>
      <c r="K41" s="21">
        <v>29.577464788732392</v>
      </c>
      <c r="L41" s="21">
        <v>29.508196721311474</v>
      </c>
      <c r="M41" s="21"/>
      <c r="N41" s="21">
        <v>32.258064516129032</v>
      </c>
      <c r="O41" s="21">
        <v>46.511627906976742</v>
      </c>
      <c r="P41" s="21">
        <v>17.751479289940828</v>
      </c>
      <c r="Q41" s="21"/>
      <c r="R41" s="21">
        <v>10.282621767889356</v>
      </c>
      <c r="S41" s="21">
        <v>13.422007255139057</v>
      </c>
      <c r="T41" s="21">
        <v>7.1770334928229662</v>
      </c>
      <c r="U41" s="21"/>
      <c r="V41" s="21">
        <v>12.900575184880855</v>
      </c>
      <c r="W41" s="21">
        <v>15.304347826086955</v>
      </c>
      <c r="X41" s="21">
        <v>10.747663551401869</v>
      </c>
      <c r="Y41" s="21"/>
      <c r="Z41" s="21">
        <v>2.4232633279483036</v>
      </c>
      <c r="AA41" s="21">
        <v>1.8450184501845017</v>
      </c>
      <c r="AB41" s="21">
        <v>2.8735632183908044</v>
      </c>
      <c r="AC41" s="114"/>
    </row>
    <row r="42" spans="1:29" x14ac:dyDescent="0.35">
      <c r="A42" s="131">
        <v>21</v>
      </c>
      <c r="B42" s="21">
        <v>11.675824175824175</v>
      </c>
      <c r="C42" s="21">
        <v>15.654761904761905</v>
      </c>
      <c r="D42" s="21">
        <v>8.2653061224489797</v>
      </c>
      <c r="E42" s="21"/>
      <c r="F42" s="21">
        <v>36.813186813186817</v>
      </c>
      <c r="G42" s="21">
        <v>45.098039215686278</v>
      </c>
      <c r="H42" s="21">
        <v>26.25</v>
      </c>
      <c r="I42" s="21"/>
      <c r="J42" s="21">
        <v>21.107266435986158</v>
      </c>
      <c r="K42" s="21">
        <v>25.714285714285712</v>
      </c>
      <c r="L42" s="21">
        <v>16.778523489932887</v>
      </c>
      <c r="M42" s="21"/>
      <c r="N42" s="21">
        <v>19.764011799410032</v>
      </c>
      <c r="O42" s="21">
        <v>21.428571428571427</v>
      </c>
      <c r="P42" s="21">
        <v>17.834394904458598</v>
      </c>
      <c r="Q42" s="21"/>
      <c r="R42" s="21">
        <v>11.188325225851285</v>
      </c>
      <c r="S42" s="21">
        <v>13.582089552238804</v>
      </c>
      <c r="T42" s="21">
        <v>9.1027308192457728</v>
      </c>
      <c r="U42" s="21"/>
      <c r="V42" s="21">
        <v>6.485355648535565</v>
      </c>
      <c r="W42" s="21">
        <v>10.401891252955082</v>
      </c>
      <c r="X42" s="21">
        <v>3.3771106941838651</v>
      </c>
      <c r="Y42" s="21"/>
      <c r="Z42" s="21">
        <v>1.6091954022988506</v>
      </c>
      <c r="AA42" s="21">
        <v>4.294478527607362</v>
      </c>
      <c r="AB42" s="21">
        <v>0</v>
      </c>
      <c r="AC42" s="20"/>
    </row>
    <row r="43" spans="1:29" x14ac:dyDescent="0.35">
      <c r="A43" s="131">
        <v>22</v>
      </c>
      <c r="B43" s="21">
        <v>8.7586641461877743</v>
      </c>
      <c r="C43" s="21">
        <v>10.784313725490197</v>
      </c>
      <c r="D43" s="21">
        <v>7.1019473081328748</v>
      </c>
      <c r="E43" s="21"/>
      <c r="F43" s="21">
        <v>17.674418604651162</v>
      </c>
      <c r="G43" s="21">
        <v>16.101694915254235</v>
      </c>
      <c r="H43" s="21">
        <v>19.587628865979383</v>
      </c>
      <c r="I43" s="21"/>
      <c r="J43" s="21">
        <v>20.175438596491226</v>
      </c>
      <c r="K43" s="21">
        <v>18.181818181818183</v>
      </c>
      <c r="L43" s="21">
        <v>22.033898305084744</v>
      </c>
      <c r="M43" s="21"/>
      <c r="N43" s="21">
        <v>13.622291021671826</v>
      </c>
      <c r="O43" s="21">
        <v>21.088435374149661</v>
      </c>
      <c r="P43" s="21">
        <v>7.3863636363636367</v>
      </c>
      <c r="Q43" s="21"/>
      <c r="R43" s="21">
        <v>6.3322368421052628</v>
      </c>
      <c r="S43" s="21">
        <v>8.2311733800350257</v>
      </c>
      <c r="T43" s="21">
        <v>4.6511627906976747</v>
      </c>
      <c r="U43" s="21"/>
      <c r="V43" s="21">
        <v>8.2818294190358461</v>
      </c>
      <c r="W43" s="21">
        <v>9.7421203438395416</v>
      </c>
      <c r="X43" s="21">
        <v>7.1739130434782608</v>
      </c>
      <c r="Y43" s="21"/>
      <c r="Z43" s="21">
        <v>1.5665796344647518</v>
      </c>
      <c r="AA43" s="21">
        <v>2.2556390977443606</v>
      </c>
      <c r="AB43" s="21">
        <v>1.2</v>
      </c>
      <c r="AC43" s="21"/>
    </row>
    <row r="44" spans="1:29" x14ac:dyDescent="0.35">
      <c r="A44" s="131">
        <v>23</v>
      </c>
      <c r="B44" s="21">
        <v>10.401891252955082</v>
      </c>
      <c r="C44" s="21">
        <v>13.955555555555554</v>
      </c>
      <c r="D44" s="21">
        <v>7.5725406935598025</v>
      </c>
      <c r="E44" s="21"/>
      <c r="F44" s="21">
        <v>24.175824175824175</v>
      </c>
      <c r="G44" s="21">
        <v>30.693069306930692</v>
      </c>
      <c r="H44" s="21">
        <v>16.049382716049383</v>
      </c>
      <c r="I44" s="21"/>
      <c r="J44" s="21">
        <v>20.19704433497537</v>
      </c>
      <c r="K44" s="21">
        <v>20.388349514563107</v>
      </c>
      <c r="L44" s="21">
        <v>20</v>
      </c>
      <c r="M44" s="21"/>
      <c r="N44" s="21">
        <v>15.873015873015872</v>
      </c>
      <c r="O44" s="21">
        <v>21.969696969696969</v>
      </c>
      <c r="P44" s="21">
        <v>9.1666666666666661</v>
      </c>
      <c r="Q44" s="21"/>
      <c r="R44" s="21">
        <v>8.6419753086419746</v>
      </c>
      <c r="S44" s="21">
        <v>10.784313725490197</v>
      </c>
      <c r="T44" s="21">
        <v>6.8322981366459627</v>
      </c>
      <c r="U44" s="21"/>
      <c r="V44" s="21">
        <v>8.1661891117478511</v>
      </c>
      <c r="W44" s="21">
        <v>11.355311355311356</v>
      </c>
      <c r="X44" s="21">
        <v>6.1176470588235299</v>
      </c>
      <c r="Y44" s="21"/>
      <c r="Z44" s="21">
        <v>1.6025641025641024</v>
      </c>
      <c r="AA44" s="21">
        <v>0</v>
      </c>
      <c r="AB44" s="21">
        <v>2.4509803921568629</v>
      </c>
      <c r="AC44" s="21"/>
    </row>
    <row r="45" spans="1:29" x14ac:dyDescent="0.35">
      <c r="A45" s="131">
        <v>24</v>
      </c>
      <c r="B45" s="21">
        <v>10.090984284532672</v>
      </c>
      <c r="C45" s="21">
        <v>10.983763132760267</v>
      </c>
      <c r="D45" s="21">
        <v>9.4091903719912473</v>
      </c>
      <c r="E45" s="21"/>
      <c r="F45" s="21">
        <v>24.050632911392405</v>
      </c>
      <c r="G45" s="21">
        <v>23.456790123456788</v>
      </c>
      <c r="H45" s="21">
        <v>24.675324675324674</v>
      </c>
      <c r="I45" s="21"/>
      <c r="J45" s="21">
        <v>24.886877828054299</v>
      </c>
      <c r="K45" s="21">
        <v>27.61904761904762</v>
      </c>
      <c r="L45" s="21">
        <v>22.413793103448278</v>
      </c>
      <c r="M45" s="21"/>
      <c r="N45" s="21">
        <v>15.884476534296029</v>
      </c>
      <c r="O45" s="21">
        <v>12.396694214876034</v>
      </c>
      <c r="P45" s="21">
        <v>18.589743589743591</v>
      </c>
      <c r="Q45" s="21"/>
      <c r="R45" s="21">
        <v>7.1599045346062056</v>
      </c>
      <c r="S45" s="21">
        <v>8.9673913043478262</v>
      </c>
      <c r="T45" s="21">
        <v>5.7446808510638299</v>
      </c>
      <c r="U45" s="21"/>
      <c r="V45" s="21">
        <v>6.5217391304347823</v>
      </c>
      <c r="W45" s="21">
        <v>6.0150375939849621</v>
      </c>
      <c r="X45" s="21">
        <v>6.8783068783068781</v>
      </c>
      <c r="Y45" s="21"/>
      <c r="Z45" s="21">
        <v>1.7857142857142856</v>
      </c>
      <c r="AA45" s="21">
        <v>2.8301886792452833</v>
      </c>
      <c r="AB45" s="21">
        <v>1.1494252873563218</v>
      </c>
      <c r="AC45" s="21"/>
    </row>
    <row r="46" spans="1:29" x14ac:dyDescent="0.35">
      <c r="A46" s="131" t="s">
        <v>284</v>
      </c>
      <c r="B46" s="21">
        <v>8.8924448508400964</v>
      </c>
      <c r="C46" s="21">
        <v>12.987736900780378</v>
      </c>
      <c r="D46" s="21">
        <v>6.0453400503778338</v>
      </c>
      <c r="E46" s="21"/>
      <c r="F46" s="21">
        <v>23.548922056384743</v>
      </c>
      <c r="G46" s="21">
        <v>22.945205479452056</v>
      </c>
      <c r="H46" s="21">
        <v>24.115755627009648</v>
      </c>
      <c r="I46" s="21"/>
      <c r="J46" s="21">
        <v>20.288115246098439</v>
      </c>
      <c r="K46" s="21">
        <v>28.457446808510639</v>
      </c>
      <c r="L46" s="21">
        <v>13.566739606126916</v>
      </c>
      <c r="M46" s="21"/>
      <c r="N46" s="21">
        <v>13.365853658536587</v>
      </c>
      <c r="O46" s="21">
        <v>18.831168831168831</v>
      </c>
      <c r="P46" s="21">
        <v>8.8809946714031973</v>
      </c>
      <c r="Q46" s="21"/>
      <c r="R46" s="21">
        <v>5.9775840597758405</v>
      </c>
      <c r="S46" s="21">
        <v>8.8017751479289945</v>
      </c>
      <c r="T46" s="21">
        <v>3.924731182795699</v>
      </c>
      <c r="U46" s="21"/>
      <c r="V46" s="21">
        <v>5.6331877729257647</v>
      </c>
      <c r="W46" s="21">
        <v>9.9290780141843982</v>
      </c>
      <c r="X46" s="21">
        <v>3.1163434903047094</v>
      </c>
      <c r="Y46" s="21"/>
      <c r="Z46" s="21">
        <v>1.1450381679389312</v>
      </c>
      <c r="AA46" s="21">
        <v>0.76923076923076927</v>
      </c>
      <c r="AB46" s="21">
        <v>1.3307984790874523</v>
      </c>
      <c r="AC46" s="21"/>
    </row>
    <row r="47" spans="1:29" x14ac:dyDescent="0.35">
      <c r="A47" s="131" t="s">
        <v>285</v>
      </c>
      <c r="B47" s="21">
        <v>5.7075709249622291</v>
      </c>
      <c r="C47" s="21">
        <v>6.7864271457085827</v>
      </c>
      <c r="D47" s="21">
        <v>5.1606374905135342</v>
      </c>
      <c r="E47" s="21"/>
      <c r="F47" s="21">
        <v>10.964912280701753</v>
      </c>
      <c r="G47" s="21">
        <v>12.582781456953644</v>
      </c>
      <c r="H47" s="21">
        <v>10.163934426229508</v>
      </c>
      <c r="I47" s="21"/>
      <c r="J47" s="21">
        <v>12.013536379018612</v>
      </c>
      <c r="K47" s="21">
        <v>13.744075829383887</v>
      </c>
      <c r="L47" s="21">
        <v>11.052631578947368</v>
      </c>
      <c r="M47" s="21"/>
      <c r="N47" s="21">
        <v>9.4839609483960938</v>
      </c>
      <c r="O47" s="21">
        <v>11.481481481481481</v>
      </c>
      <c r="P47" s="21">
        <v>8.2774049217002243</v>
      </c>
      <c r="Q47" s="21"/>
      <c r="R47" s="21">
        <v>3.9523809523809526</v>
      </c>
      <c r="S47" s="21">
        <v>4.8678720445062584</v>
      </c>
      <c r="T47" s="21">
        <v>3.4757422157856626</v>
      </c>
      <c r="U47" s="21"/>
      <c r="V47" s="21">
        <v>4.0854808296668761</v>
      </c>
      <c r="W47" s="21">
        <v>4.2801556420233462</v>
      </c>
      <c r="X47" s="21">
        <v>3.9925719591457756</v>
      </c>
      <c r="Y47" s="21"/>
      <c r="Z47" s="21">
        <v>0.59760956175298807</v>
      </c>
      <c r="AA47" s="21">
        <v>0</v>
      </c>
      <c r="AB47" s="21">
        <v>0.82644628099173556</v>
      </c>
      <c r="AC47" s="21"/>
    </row>
    <row r="48" spans="1:29" x14ac:dyDescent="0.35">
      <c r="A48" s="131" t="s">
        <v>286</v>
      </c>
      <c r="B48" s="21">
        <v>4.8379293662312524</v>
      </c>
      <c r="C48" s="21">
        <v>5.4338299737072742</v>
      </c>
      <c r="D48" s="21">
        <v>4.6107584363514871</v>
      </c>
      <c r="E48" s="21"/>
      <c r="F48" s="21">
        <v>10.294117647058822</v>
      </c>
      <c r="G48" s="21">
        <v>3.1578947368421053</v>
      </c>
      <c r="H48" s="21">
        <v>13.061224489795919</v>
      </c>
      <c r="I48" s="21"/>
      <c r="J48" s="21">
        <v>12.555066079295155</v>
      </c>
      <c r="K48" s="21">
        <v>15.267175572519085</v>
      </c>
      <c r="L48" s="21">
        <v>11.455108359133128</v>
      </c>
      <c r="M48" s="21"/>
      <c r="N48" s="21">
        <v>4.6315789473684212</v>
      </c>
      <c r="O48" s="21">
        <v>6.0810810810810816</v>
      </c>
      <c r="P48" s="21">
        <v>3.9755351681957185</v>
      </c>
      <c r="Q48" s="21"/>
      <c r="R48" s="21">
        <v>2.083333333333333</v>
      </c>
      <c r="S48" s="21">
        <v>2.1052631578947367</v>
      </c>
      <c r="T48" s="21">
        <v>2.075098814229249</v>
      </c>
      <c r="U48" s="21"/>
      <c r="V48" s="21">
        <v>4.7285464098073557</v>
      </c>
      <c r="W48" s="21">
        <v>7.1661237785016292</v>
      </c>
      <c r="X48" s="21">
        <v>3.8323353293413174</v>
      </c>
      <c r="Y48" s="21"/>
      <c r="Z48" s="21">
        <v>0.90634441087613304</v>
      </c>
      <c r="AA48" s="21">
        <v>0</v>
      </c>
      <c r="AB48" s="21">
        <v>1.1952191235059761</v>
      </c>
      <c r="AC48" s="21"/>
    </row>
    <row r="49" spans="1:29" x14ac:dyDescent="0.35">
      <c r="A49" s="131" t="s">
        <v>287</v>
      </c>
      <c r="B49" s="21">
        <v>4.4943820224719104</v>
      </c>
      <c r="C49" s="21">
        <v>3.9861351819757362</v>
      </c>
      <c r="D49" s="21">
        <v>4.6824887748556767</v>
      </c>
      <c r="E49" s="21"/>
      <c r="F49" s="21">
        <v>8.0952380952380949</v>
      </c>
      <c r="G49" s="21">
        <v>8.695652173913043</v>
      </c>
      <c r="H49" s="21">
        <v>7.8014184397163122</v>
      </c>
      <c r="I49" s="21"/>
      <c r="J49" s="21">
        <v>12.236286919831224</v>
      </c>
      <c r="K49" s="21">
        <v>5.0847457627118651</v>
      </c>
      <c r="L49" s="21">
        <v>14.606741573033707</v>
      </c>
      <c r="M49" s="21"/>
      <c r="N49" s="21">
        <v>7.8189300411522638</v>
      </c>
      <c r="O49" s="21">
        <v>5.2631578947368416</v>
      </c>
      <c r="P49" s="21">
        <v>8.6021505376344098</v>
      </c>
      <c r="Q49" s="21"/>
      <c r="R49" s="21">
        <v>2.4079320113314444</v>
      </c>
      <c r="S49" s="21">
        <v>1.4492753623188406</v>
      </c>
      <c r="T49" s="21">
        <v>2.8056112224448899</v>
      </c>
      <c r="U49" s="21"/>
      <c r="V49" s="21">
        <v>2.4432809773123907</v>
      </c>
      <c r="W49" s="21">
        <v>5.7142857142857144</v>
      </c>
      <c r="X49" s="21">
        <v>1.3856812933025404</v>
      </c>
      <c r="Y49" s="21"/>
      <c r="Z49" s="21">
        <v>0</v>
      </c>
      <c r="AA49" s="21">
        <v>0</v>
      </c>
      <c r="AB49" s="21">
        <v>0</v>
      </c>
      <c r="AC49" s="21"/>
    </row>
    <row r="50" spans="1:29" x14ac:dyDescent="0.35">
      <c r="A50" s="131" t="s">
        <v>288</v>
      </c>
      <c r="B50" s="21">
        <v>5.4695562435500511</v>
      </c>
      <c r="C50" s="21">
        <v>8.0459770114942533</v>
      </c>
      <c r="D50" s="21">
        <v>4.5197740112994351</v>
      </c>
      <c r="E50" s="21"/>
      <c r="F50" s="21">
        <v>10</v>
      </c>
      <c r="G50" s="21">
        <v>34.482758620689658</v>
      </c>
      <c r="H50" s="21">
        <v>0</v>
      </c>
      <c r="I50" s="21"/>
      <c r="J50" s="21">
        <v>7.5268817204301079</v>
      </c>
      <c r="K50" s="21">
        <v>14.285714285714285</v>
      </c>
      <c r="L50" s="21">
        <v>5.5555555555555554</v>
      </c>
      <c r="M50" s="21"/>
      <c r="N50" s="21">
        <v>9.9236641221374047</v>
      </c>
      <c r="O50" s="21">
        <v>10.344827586206897</v>
      </c>
      <c r="P50" s="21">
        <v>9.8039215686274517</v>
      </c>
      <c r="Q50" s="21"/>
      <c r="R50" s="21">
        <v>3.0405405405405408</v>
      </c>
      <c r="S50" s="21">
        <v>0</v>
      </c>
      <c r="T50" s="21">
        <v>4.2452830188679247</v>
      </c>
      <c r="U50" s="21"/>
      <c r="V50" s="21">
        <v>5.4054054054054053</v>
      </c>
      <c r="W50" s="21">
        <v>7.042253521126761</v>
      </c>
      <c r="X50" s="21">
        <v>4.7872340425531918</v>
      </c>
      <c r="Y50" s="21"/>
      <c r="Z50" s="21">
        <v>0</v>
      </c>
      <c r="AA50" s="21">
        <v>0</v>
      </c>
      <c r="AB50" s="21">
        <v>0</v>
      </c>
      <c r="AC50" s="21"/>
    </row>
    <row r="51" spans="1:29" ht="14.5" thickBot="1" x14ac:dyDescent="0.4">
      <c r="A51" s="131" t="s">
        <v>289</v>
      </c>
      <c r="B51" s="21">
        <v>4.1722745625841187</v>
      </c>
      <c r="C51" s="21">
        <v>1.4778325123152709</v>
      </c>
      <c r="D51" s="21">
        <v>5.1851851851851851</v>
      </c>
      <c r="E51" s="21"/>
      <c r="F51" s="21">
        <v>22.222222222222221</v>
      </c>
      <c r="G51" s="21">
        <v>25</v>
      </c>
      <c r="H51" s="21">
        <v>21.568627450980394</v>
      </c>
      <c r="I51" s="21"/>
      <c r="J51" s="21">
        <v>18.333333333333332</v>
      </c>
      <c r="K51" s="21">
        <v>0</v>
      </c>
      <c r="L51" s="21">
        <v>26.190476190476193</v>
      </c>
      <c r="M51" s="21"/>
      <c r="N51" s="21">
        <v>0</v>
      </c>
      <c r="O51" s="21">
        <v>0</v>
      </c>
      <c r="P51" s="21">
        <v>0</v>
      </c>
      <c r="Q51" s="21"/>
      <c r="R51" s="21">
        <v>2.42914979757085</v>
      </c>
      <c r="S51" s="21">
        <v>0</v>
      </c>
      <c r="T51" s="21">
        <v>3.4883720930232558</v>
      </c>
      <c r="U51" s="21"/>
      <c r="V51" s="21">
        <v>0</v>
      </c>
      <c r="W51" s="21">
        <v>0</v>
      </c>
      <c r="X51" s="21">
        <v>0</v>
      </c>
      <c r="Y51" s="21"/>
      <c r="Z51" s="21">
        <v>0</v>
      </c>
      <c r="AA51" s="21">
        <v>0</v>
      </c>
      <c r="AB51" s="21">
        <v>0</v>
      </c>
      <c r="AC51" s="20"/>
    </row>
    <row r="52" spans="1:29" ht="14.25" customHeight="1" x14ac:dyDescent="0.35">
      <c r="A52" s="22" t="s">
        <v>416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1"/>
    </row>
    <row r="53" spans="1:29" x14ac:dyDescent="0.3">
      <c r="A53" s="24" t="s">
        <v>398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1"/>
    </row>
    <row r="54" spans="1:29" x14ac:dyDescent="0.35">
      <c r="A54" s="136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21"/>
    </row>
    <row r="55" spans="1:29" x14ac:dyDescent="0.35">
      <c r="AC55" s="21"/>
    </row>
    <row r="56" spans="1:29" x14ac:dyDescent="0.35">
      <c r="AC56" s="21"/>
    </row>
  </sheetData>
  <mergeCells count="15">
    <mergeCell ref="A31:AB31"/>
    <mergeCell ref="A5:AB5"/>
    <mergeCell ref="R6:T6"/>
    <mergeCell ref="V6:X6"/>
    <mergeCell ref="Z6:AB6"/>
    <mergeCell ref="A6:A7"/>
    <mergeCell ref="B6:D6"/>
    <mergeCell ref="F6:H6"/>
    <mergeCell ref="J6:L6"/>
    <mergeCell ref="N6:P6"/>
    <mergeCell ref="A4:AB4"/>
    <mergeCell ref="A1:AB1"/>
    <mergeCell ref="A2:AB2"/>
    <mergeCell ref="A3:AB3"/>
    <mergeCell ref="A9:AB9"/>
  </mergeCells>
  <conditionalFormatting sqref="B10:AB11">
    <cfRule type="cellIs" dxfId="22" priority="10" operator="equal">
      <formula>0</formula>
    </cfRule>
  </conditionalFormatting>
  <conditionalFormatting sqref="E32 I32 M32 Q32 U32 Y32">
    <cfRule type="cellIs" dxfId="21" priority="20" operator="equal">
      <formula>0</formula>
    </cfRule>
  </conditionalFormatting>
  <conditionalFormatting sqref="E34:E51 I34:I51 M34:M51 Q34:Q51 U34:U51 Y34:Y51">
    <cfRule type="cellIs" dxfId="20" priority="21" operator="equal">
      <formula>0</formula>
    </cfRule>
  </conditionalFormatting>
  <hyperlinks>
    <hyperlink ref="AD2" location="Contenido!A1" display="Contenido" xr:uid="{E112C6E9-7FE0-441B-B01B-E9A3A5702518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81C7-C407-42C7-BB10-59F237F252E0}">
  <sheetPr>
    <tabColor theme="0" tint="-0.14999847407452621"/>
  </sheetPr>
  <dimension ref="A1:AE80"/>
  <sheetViews>
    <sheetView showGridLines="0" topLeftCell="I1" zoomScale="90" zoomScaleNormal="90" zoomScaleSheetLayoutView="90" workbookViewId="0">
      <selection activeCell="AH11" sqref="AH11"/>
    </sheetView>
  </sheetViews>
  <sheetFormatPr baseColWidth="10" defaultColWidth="11.453125" defaultRowHeight="14" x14ac:dyDescent="0.3"/>
  <cols>
    <col min="1" max="1" width="18.8164062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31" width="10.7265625" style="2" customWidth="1"/>
    <col min="32" max="32" width="9.54296875" style="3" bestFit="1" customWidth="1"/>
    <col min="33" max="58" width="11.453125" style="3"/>
    <col min="59" max="59" width="16.1796875" style="3" customWidth="1"/>
    <col min="60" max="60" width="6" style="3" customWidth="1"/>
    <col min="61" max="61" width="6" style="3" bestFit="1" customWidth="1"/>
    <col min="62" max="62" width="5.54296875" style="3" bestFit="1" customWidth="1"/>
    <col min="63" max="63" width="1.54296875" style="3" customWidth="1"/>
    <col min="64" max="64" width="6" style="3" bestFit="1" customWidth="1"/>
    <col min="65" max="66" width="5" style="3" customWidth="1"/>
    <col min="67" max="67" width="1.54296875" style="3" customWidth="1"/>
    <col min="68" max="70" width="5" style="3" customWidth="1"/>
    <col min="71" max="71" width="1.54296875" style="3" customWidth="1"/>
    <col min="72" max="74" width="5.1796875" style="3" bestFit="1" customWidth="1"/>
    <col min="75" max="75" width="1.54296875" style="3" customWidth="1"/>
    <col min="76" max="78" width="5.1796875" style="3" bestFit="1" customWidth="1"/>
    <col min="79" max="79" width="1.54296875" style="3" customWidth="1"/>
    <col min="80" max="82" width="5.1796875" style="3" bestFit="1" customWidth="1"/>
    <col min="83" max="83" width="1.54296875" style="3" customWidth="1"/>
    <col min="84" max="84" width="4.81640625" style="3" bestFit="1" customWidth="1"/>
    <col min="85" max="86" width="4.453125" style="3" customWidth="1"/>
    <col min="87" max="87" width="8.81640625" style="3" customWidth="1"/>
    <col min="88" max="88" width="12" style="3" customWidth="1"/>
    <col min="89" max="91" width="6" style="3" customWidth="1"/>
    <col min="92" max="92" width="1.54296875" style="3" customWidth="1"/>
    <col min="93" max="93" width="6.1796875" style="3" customWidth="1"/>
    <col min="94" max="95" width="5.1796875" style="3" customWidth="1"/>
    <col min="96" max="96" width="1.54296875" style="3" customWidth="1"/>
    <col min="97" max="99" width="5" style="3" customWidth="1"/>
    <col min="100" max="100" width="1.54296875" style="3" customWidth="1"/>
    <col min="101" max="103" width="5" style="3" customWidth="1"/>
    <col min="104" max="104" width="1.54296875" style="3" customWidth="1"/>
    <col min="105" max="107" width="5" style="3" customWidth="1"/>
    <col min="108" max="108" width="1.54296875" style="3" customWidth="1"/>
    <col min="109" max="111" width="5.1796875" style="3" customWidth="1"/>
    <col min="112" max="112" width="1.54296875" style="3" customWidth="1"/>
    <col min="113" max="114" width="5" style="3" customWidth="1"/>
    <col min="115" max="115" width="5.453125" style="3" customWidth="1"/>
    <col min="116" max="16384" width="11.453125" style="3"/>
  </cols>
  <sheetData>
    <row r="1" spans="1:31" ht="15.75" customHeight="1" x14ac:dyDescent="0.3">
      <c r="A1" s="345" t="s">
        <v>290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93"/>
      <c r="AD1" s="29"/>
    </row>
    <row r="2" spans="1:31" ht="15.75" customHeight="1" x14ac:dyDescent="0.3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  <c r="AE2" s="94"/>
    </row>
    <row r="3" spans="1:31" ht="15.75" customHeight="1" x14ac:dyDescent="0.3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93"/>
      <c r="AD3" s="29"/>
    </row>
    <row r="4" spans="1:31" ht="15.75" customHeight="1" x14ac:dyDescent="0.3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93"/>
    </row>
    <row r="5" spans="1:31" ht="15.75" customHeight="1" x14ac:dyDescent="0.3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93"/>
    </row>
    <row r="6" spans="1:31" ht="21" customHeight="1" x14ac:dyDescent="0.3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6"/>
    </row>
    <row r="7" spans="1:31" ht="21" customHeight="1" x14ac:dyDescent="0.3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10"/>
    </row>
    <row r="8" spans="1:31" x14ac:dyDescent="0.3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31" x14ac:dyDescent="0.3">
      <c r="A9" s="161" t="s">
        <v>130</v>
      </c>
      <c r="B9" s="16">
        <v>17117</v>
      </c>
      <c r="C9" s="16">
        <v>10065</v>
      </c>
      <c r="D9" s="16">
        <v>7052</v>
      </c>
      <c r="E9" s="16"/>
      <c r="F9" s="16">
        <v>4062</v>
      </c>
      <c r="G9" s="16">
        <v>2302</v>
      </c>
      <c r="H9" s="16">
        <v>1760</v>
      </c>
      <c r="I9" s="16"/>
      <c r="J9" s="16">
        <v>4668</v>
      </c>
      <c r="K9" s="16">
        <v>2736</v>
      </c>
      <c r="L9" s="16">
        <v>1932</v>
      </c>
      <c r="M9" s="16"/>
      <c r="N9" s="16">
        <v>3099</v>
      </c>
      <c r="O9" s="16">
        <v>1860</v>
      </c>
      <c r="P9" s="16">
        <v>1239</v>
      </c>
      <c r="Q9" s="16"/>
      <c r="R9" s="16">
        <v>3551</v>
      </c>
      <c r="S9" s="16">
        <v>2119</v>
      </c>
      <c r="T9" s="16">
        <v>1432</v>
      </c>
      <c r="U9" s="16"/>
      <c r="V9" s="16">
        <v>1613</v>
      </c>
      <c r="W9" s="16">
        <v>982</v>
      </c>
      <c r="X9" s="16">
        <v>631</v>
      </c>
      <c r="Y9" s="16"/>
      <c r="Z9" s="16">
        <v>124</v>
      </c>
      <c r="AA9" s="16">
        <v>66</v>
      </c>
      <c r="AB9" s="16">
        <v>58</v>
      </c>
      <c r="AC9" s="18"/>
    </row>
    <row r="10" spans="1:31" s="25" customFormat="1" x14ac:dyDescent="0.3">
      <c r="A10" s="17" t="s">
        <v>168</v>
      </c>
      <c r="B10" s="18">
        <v>1444</v>
      </c>
      <c r="C10" s="18">
        <v>796</v>
      </c>
      <c r="D10" s="18">
        <v>648</v>
      </c>
      <c r="E10" s="18"/>
      <c r="F10" s="18">
        <v>366</v>
      </c>
      <c r="G10" s="18">
        <v>172</v>
      </c>
      <c r="H10" s="18">
        <v>194</v>
      </c>
      <c r="I10" s="18"/>
      <c r="J10" s="18">
        <v>452</v>
      </c>
      <c r="K10" s="18">
        <v>242</v>
      </c>
      <c r="L10" s="18">
        <v>210</v>
      </c>
      <c r="M10" s="18"/>
      <c r="N10" s="18">
        <v>288</v>
      </c>
      <c r="O10" s="18">
        <v>164</v>
      </c>
      <c r="P10" s="18">
        <v>124</v>
      </c>
      <c r="Q10" s="18"/>
      <c r="R10" s="18">
        <v>216</v>
      </c>
      <c r="S10" s="18">
        <v>131</v>
      </c>
      <c r="T10" s="18">
        <v>85</v>
      </c>
      <c r="U10" s="18"/>
      <c r="V10" s="18">
        <v>119</v>
      </c>
      <c r="W10" s="18">
        <v>84</v>
      </c>
      <c r="X10" s="18">
        <v>35</v>
      </c>
      <c r="Y10" s="18"/>
      <c r="Z10" s="18">
        <v>3</v>
      </c>
      <c r="AA10" s="18">
        <v>3</v>
      </c>
      <c r="AB10" s="18">
        <v>0</v>
      </c>
      <c r="AC10" s="18"/>
      <c r="AD10" s="26"/>
      <c r="AE10" s="2"/>
    </row>
    <row r="11" spans="1:31" x14ac:dyDescent="0.3">
      <c r="A11" s="17" t="s">
        <v>169</v>
      </c>
      <c r="B11" s="18">
        <v>1140</v>
      </c>
      <c r="C11" s="18">
        <v>643</v>
      </c>
      <c r="D11" s="18">
        <v>497</v>
      </c>
      <c r="E11" s="18"/>
      <c r="F11" s="18">
        <v>327</v>
      </c>
      <c r="G11" s="18">
        <v>175</v>
      </c>
      <c r="H11" s="18">
        <v>152</v>
      </c>
      <c r="I11" s="18"/>
      <c r="J11" s="18">
        <v>307</v>
      </c>
      <c r="K11" s="18">
        <v>172</v>
      </c>
      <c r="L11" s="18">
        <v>135</v>
      </c>
      <c r="M11" s="18"/>
      <c r="N11" s="18">
        <v>227</v>
      </c>
      <c r="O11" s="18">
        <v>134</v>
      </c>
      <c r="P11" s="18">
        <v>93</v>
      </c>
      <c r="Q11" s="18"/>
      <c r="R11" s="18">
        <v>202</v>
      </c>
      <c r="S11" s="18">
        <v>113</v>
      </c>
      <c r="T11" s="18">
        <v>89</v>
      </c>
      <c r="U11" s="18"/>
      <c r="V11" s="18">
        <v>68</v>
      </c>
      <c r="W11" s="18">
        <v>43</v>
      </c>
      <c r="X11" s="18">
        <v>25</v>
      </c>
      <c r="Y11" s="18"/>
      <c r="Z11" s="18">
        <v>9</v>
      </c>
      <c r="AA11" s="18">
        <v>6</v>
      </c>
      <c r="AB11" s="18">
        <v>3</v>
      </c>
      <c r="AC11" s="18"/>
    </row>
    <row r="12" spans="1:31" x14ac:dyDescent="0.3">
      <c r="A12" s="17" t="s">
        <v>170</v>
      </c>
      <c r="B12" s="18">
        <v>1421</v>
      </c>
      <c r="C12" s="18">
        <v>848</v>
      </c>
      <c r="D12" s="18">
        <v>573</v>
      </c>
      <c r="E12" s="18"/>
      <c r="F12" s="18">
        <v>417</v>
      </c>
      <c r="G12" s="18">
        <v>250</v>
      </c>
      <c r="H12" s="18">
        <v>167</v>
      </c>
      <c r="I12" s="18"/>
      <c r="J12" s="18">
        <v>308</v>
      </c>
      <c r="K12" s="18">
        <v>184</v>
      </c>
      <c r="L12" s="18">
        <v>124</v>
      </c>
      <c r="M12" s="18"/>
      <c r="N12" s="18">
        <v>202</v>
      </c>
      <c r="O12" s="18">
        <v>123</v>
      </c>
      <c r="P12" s="18">
        <v>79</v>
      </c>
      <c r="Q12" s="18"/>
      <c r="R12" s="18">
        <v>387</v>
      </c>
      <c r="S12" s="18">
        <v>235</v>
      </c>
      <c r="T12" s="18">
        <v>152</v>
      </c>
      <c r="U12" s="18"/>
      <c r="V12" s="18">
        <v>107</v>
      </c>
      <c r="W12" s="18">
        <v>56</v>
      </c>
      <c r="X12" s="18">
        <v>51</v>
      </c>
      <c r="Y12" s="18"/>
      <c r="Z12" s="18">
        <v>0</v>
      </c>
      <c r="AA12" s="18">
        <v>0</v>
      </c>
      <c r="AB12" s="18">
        <v>0</v>
      </c>
      <c r="AC12" s="18"/>
    </row>
    <row r="13" spans="1:31" x14ac:dyDescent="0.3">
      <c r="A13" s="17" t="s">
        <v>171</v>
      </c>
      <c r="B13" s="18">
        <v>1238</v>
      </c>
      <c r="C13" s="18">
        <v>733</v>
      </c>
      <c r="D13" s="18">
        <v>505</v>
      </c>
      <c r="E13" s="18"/>
      <c r="F13" s="18">
        <v>260</v>
      </c>
      <c r="G13" s="18">
        <v>155</v>
      </c>
      <c r="H13" s="18">
        <v>105</v>
      </c>
      <c r="I13" s="18"/>
      <c r="J13" s="18">
        <v>361</v>
      </c>
      <c r="K13" s="18">
        <v>200</v>
      </c>
      <c r="L13" s="18">
        <v>161</v>
      </c>
      <c r="M13" s="18"/>
      <c r="N13" s="18">
        <v>262</v>
      </c>
      <c r="O13" s="18">
        <v>145</v>
      </c>
      <c r="P13" s="18">
        <v>117</v>
      </c>
      <c r="Q13" s="18"/>
      <c r="R13" s="18">
        <v>200</v>
      </c>
      <c r="S13" s="18">
        <v>122</v>
      </c>
      <c r="T13" s="18">
        <v>78</v>
      </c>
      <c r="U13" s="18"/>
      <c r="V13" s="18">
        <v>146</v>
      </c>
      <c r="W13" s="18">
        <v>104</v>
      </c>
      <c r="X13" s="18">
        <v>42</v>
      </c>
      <c r="Y13" s="18"/>
      <c r="Z13" s="18">
        <v>9</v>
      </c>
      <c r="AA13" s="18">
        <v>7</v>
      </c>
      <c r="AB13" s="18">
        <v>2</v>
      </c>
      <c r="AC13" s="18"/>
    </row>
    <row r="14" spans="1:31" x14ac:dyDescent="0.3">
      <c r="A14" s="17" t="s">
        <v>172</v>
      </c>
      <c r="B14" s="18">
        <v>249</v>
      </c>
      <c r="C14" s="18">
        <v>165</v>
      </c>
      <c r="D14" s="18">
        <v>84</v>
      </c>
      <c r="E14" s="18"/>
      <c r="F14" s="18">
        <v>49</v>
      </c>
      <c r="G14" s="18">
        <v>30</v>
      </c>
      <c r="H14" s="18">
        <v>19</v>
      </c>
      <c r="I14" s="18"/>
      <c r="J14" s="18">
        <v>60</v>
      </c>
      <c r="K14" s="18">
        <v>41</v>
      </c>
      <c r="L14" s="18">
        <v>19</v>
      </c>
      <c r="M14" s="18"/>
      <c r="N14" s="18">
        <v>39</v>
      </c>
      <c r="O14" s="18">
        <v>31</v>
      </c>
      <c r="P14" s="18">
        <v>8</v>
      </c>
      <c r="Q14" s="18"/>
      <c r="R14" s="18">
        <v>75</v>
      </c>
      <c r="S14" s="18">
        <v>47</v>
      </c>
      <c r="T14" s="18">
        <v>28</v>
      </c>
      <c r="U14" s="18"/>
      <c r="V14" s="18">
        <v>25</v>
      </c>
      <c r="W14" s="18">
        <v>15</v>
      </c>
      <c r="X14" s="18">
        <v>10</v>
      </c>
      <c r="Y14" s="18"/>
      <c r="Z14" s="18">
        <v>1</v>
      </c>
      <c r="AA14" s="18">
        <v>1</v>
      </c>
      <c r="AB14" s="18">
        <v>0</v>
      </c>
      <c r="AC14" s="18"/>
    </row>
    <row r="15" spans="1:31" x14ac:dyDescent="0.3">
      <c r="A15" s="17" t="s">
        <v>173</v>
      </c>
      <c r="B15" s="18">
        <v>558</v>
      </c>
      <c r="C15" s="18">
        <v>361</v>
      </c>
      <c r="D15" s="18">
        <v>197</v>
      </c>
      <c r="E15" s="18"/>
      <c r="F15" s="18">
        <v>92</v>
      </c>
      <c r="G15" s="18">
        <v>67</v>
      </c>
      <c r="H15" s="18">
        <v>25</v>
      </c>
      <c r="I15" s="18"/>
      <c r="J15" s="18">
        <v>146</v>
      </c>
      <c r="K15" s="18">
        <v>96</v>
      </c>
      <c r="L15" s="18">
        <v>50</v>
      </c>
      <c r="M15" s="18"/>
      <c r="N15" s="18">
        <v>100</v>
      </c>
      <c r="O15" s="18">
        <v>61</v>
      </c>
      <c r="P15" s="18">
        <v>39</v>
      </c>
      <c r="Q15" s="18"/>
      <c r="R15" s="18">
        <v>131</v>
      </c>
      <c r="S15" s="18">
        <v>82</v>
      </c>
      <c r="T15" s="18">
        <v>49</v>
      </c>
      <c r="U15" s="18"/>
      <c r="V15" s="18">
        <v>89</v>
      </c>
      <c r="W15" s="18">
        <v>55</v>
      </c>
      <c r="X15" s="18">
        <v>34</v>
      </c>
      <c r="Y15" s="18"/>
      <c r="Z15" s="18">
        <v>0</v>
      </c>
      <c r="AA15" s="18">
        <v>0</v>
      </c>
      <c r="AB15" s="18">
        <v>0</v>
      </c>
      <c r="AC15" s="18"/>
    </row>
    <row r="16" spans="1:31" x14ac:dyDescent="0.3">
      <c r="A16" s="17" t="s">
        <v>174</v>
      </c>
      <c r="B16" s="18">
        <v>59</v>
      </c>
      <c r="C16" s="18">
        <v>41</v>
      </c>
      <c r="D16" s="18">
        <v>18</v>
      </c>
      <c r="E16" s="18"/>
      <c r="F16" s="18">
        <v>7</v>
      </c>
      <c r="G16" s="18">
        <v>5</v>
      </c>
      <c r="H16" s="18">
        <v>2</v>
      </c>
      <c r="I16" s="18"/>
      <c r="J16" s="18">
        <v>16</v>
      </c>
      <c r="K16" s="18">
        <v>11</v>
      </c>
      <c r="L16" s="18">
        <v>5</v>
      </c>
      <c r="M16" s="18"/>
      <c r="N16" s="18">
        <v>7</v>
      </c>
      <c r="O16" s="18">
        <v>6</v>
      </c>
      <c r="P16" s="18">
        <v>1</v>
      </c>
      <c r="Q16" s="18"/>
      <c r="R16" s="18">
        <v>15</v>
      </c>
      <c r="S16" s="18">
        <v>11</v>
      </c>
      <c r="T16" s="18">
        <v>4</v>
      </c>
      <c r="U16" s="18"/>
      <c r="V16" s="18">
        <v>13</v>
      </c>
      <c r="W16" s="18">
        <v>8</v>
      </c>
      <c r="X16" s="18">
        <v>5</v>
      </c>
      <c r="Y16" s="18"/>
      <c r="Z16" s="18">
        <v>1</v>
      </c>
      <c r="AA16" s="18">
        <v>0</v>
      </c>
      <c r="AB16" s="18">
        <v>1</v>
      </c>
      <c r="AC16" s="18"/>
    </row>
    <row r="17" spans="1:31" x14ac:dyDescent="0.3">
      <c r="A17" s="17" t="s">
        <v>175</v>
      </c>
      <c r="B17" s="18">
        <v>2250</v>
      </c>
      <c r="C17" s="18">
        <v>1307</v>
      </c>
      <c r="D17" s="18">
        <v>943</v>
      </c>
      <c r="E17" s="18"/>
      <c r="F17" s="18">
        <v>651</v>
      </c>
      <c r="G17" s="18">
        <v>357</v>
      </c>
      <c r="H17" s="18">
        <v>294</v>
      </c>
      <c r="I17" s="18"/>
      <c r="J17" s="18">
        <v>669</v>
      </c>
      <c r="K17" s="18">
        <v>391</v>
      </c>
      <c r="L17" s="18">
        <v>278</v>
      </c>
      <c r="M17" s="18"/>
      <c r="N17" s="18">
        <v>442</v>
      </c>
      <c r="O17" s="18">
        <v>281</v>
      </c>
      <c r="P17" s="18">
        <v>161</v>
      </c>
      <c r="Q17" s="18"/>
      <c r="R17" s="18">
        <v>347</v>
      </c>
      <c r="S17" s="18">
        <v>215</v>
      </c>
      <c r="T17" s="18">
        <v>132</v>
      </c>
      <c r="U17" s="18"/>
      <c r="V17" s="18">
        <v>131</v>
      </c>
      <c r="W17" s="18">
        <v>59</v>
      </c>
      <c r="X17" s="18">
        <v>72</v>
      </c>
      <c r="Y17" s="18"/>
      <c r="Z17" s="18">
        <v>10</v>
      </c>
      <c r="AA17" s="18">
        <v>4</v>
      </c>
      <c r="AB17" s="18">
        <v>6</v>
      </c>
      <c r="AC17" s="16"/>
    </row>
    <row r="18" spans="1:31" x14ac:dyDescent="0.3">
      <c r="A18" s="17" t="s">
        <v>176</v>
      </c>
      <c r="B18" s="18">
        <v>841</v>
      </c>
      <c r="C18" s="18">
        <v>521</v>
      </c>
      <c r="D18" s="18">
        <v>320</v>
      </c>
      <c r="E18" s="18"/>
      <c r="F18" s="18">
        <v>188</v>
      </c>
      <c r="G18" s="18">
        <v>112</v>
      </c>
      <c r="H18" s="18">
        <v>76</v>
      </c>
      <c r="I18" s="18"/>
      <c r="J18" s="18">
        <v>217</v>
      </c>
      <c r="K18" s="18">
        <v>129</v>
      </c>
      <c r="L18" s="18">
        <v>88</v>
      </c>
      <c r="M18" s="18"/>
      <c r="N18" s="18">
        <v>146</v>
      </c>
      <c r="O18" s="18">
        <v>91</v>
      </c>
      <c r="P18" s="18">
        <v>55</v>
      </c>
      <c r="Q18" s="18"/>
      <c r="R18" s="18">
        <v>202</v>
      </c>
      <c r="S18" s="18">
        <v>132</v>
      </c>
      <c r="T18" s="18">
        <v>70</v>
      </c>
      <c r="U18" s="18"/>
      <c r="V18" s="18">
        <v>87</v>
      </c>
      <c r="W18" s="18">
        <v>56</v>
      </c>
      <c r="X18" s="18">
        <v>31</v>
      </c>
      <c r="Y18" s="18"/>
      <c r="Z18" s="18">
        <v>1</v>
      </c>
      <c r="AA18" s="18">
        <v>1</v>
      </c>
      <c r="AB18" s="18">
        <v>0</v>
      </c>
      <c r="AC18" s="18"/>
    </row>
    <row r="19" spans="1:31" x14ac:dyDescent="0.3">
      <c r="A19" s="17" t="s">
        <v>177</v>
      </c>
      <c r="B19" s="18">
        <v>520</v>
      </c>
      <c r="C19" s="18">
        <v>315</v>
      </c>
      <c r="D19" s="18">
        <v>205</v>
      </c>
      <c r="E19" s="18"/>
      <c r="F19" s="18">
        <v>132</v>
      </c>
      <c r="G19" s="18">
        <v>77</v>
      </c>
      <c r="H19" s="18">
        <v>55</v>
      </c>
      <c r="I19" s="18"/>
      <c r="J19" s="18">
        <v>160</v>
      </c>
      <c r="K19" s="18">
        <v>102</v>
      </c>
      <c r="L19" s="18">
        <v>58</v>
      </c>
      <c r="M19" s="18"/>
      <c r="N19" s="18">
        <v>91</v>
      </c>
      <c r="O19" s="18">
        <v>56</v>
      </c>
      <c r="P19" s="18">
        <v>35</v>
      </c>
      <c r="Q19" s="18"/>
      <c r="R19" s="18">
        <v>88</v>
      </c>
      <c r="S19" s="18">
        <v>51</v>
      </c>
      <c r="T19" s="18">
        <v>37</v>
      </c>
      <c r="U19" s="18"/>
      <c r="V19" s="18">
        <v>34</v>
      </c>
      <c r="W19" s="18">
        <v>22</v>
      </c>
      <c r="X19" s="18">
        <v>12</v>
      </c>
      <c r="Y19" s="18"/>
      <c r="Z19" s="18">
        <v>15</v>
      </c>
      <c r="AA19" s="18">
        <v>7</v>
      </c>
      <c r="AB19" s="18">
        <v>8</v>
      </c>
      <c r="AC19" s="18"/>
    </row>
    <row r="20" spans="1:31" x14ac:dyDescent="0.3">
      <c r="A20" s="17" t="s">
        <v>178</v>
      </c>
      <c r="B20" s="18">
        <v>249</v>
      </c>
      <c r="C20" s="18">
        <v>137</v>
      </c>
      <c r="D20" s="18">
        <v>112</v>
      </c>
      <c r="E20" s="18"/>
      <c r="F20" s="18">
        <v>56</v>
      </c>
      <c r="G20" s="18">
        <v>31</v>
      </c>
      <c r="H20" s="18">
        <v>25</v>
      </c>
      <c r="I20" s="18"/>
      <c r="J20" s="18">
        <v>65</v>
      </c>
      <c r="K20" s="18">
        <v>30</v>
      </c>
      <c r="L20" s="18">
        <v>35</v>
      </c>
      <c r="M20" s="18"/>
      <c r="N20" s="18">
        <v>65</v>
      </c>
      <c r="O20" s="18">
        <v>36</v>
      </c>
      <c r="P20" s="18">
        <v>29</v>
      </c>
      <c r="Q20" s="18"/>
      <c r="R20" s="18">
        <v>44</v>
      </c>
      <c r="S20" s="18">
        <v>26</v>
      </c>
      <c r="T20" s="18">
        <v>18</v>
      </c>
      <c r="U20" s="18"/>
      <c r="V20" s="18">
        <v>17</v>
      </c>
      <c r="W20" s="18">
        <v>13</v>
      </c>
      <c r="X20" s="18">
        <v>4</v>
      </c>
      <c r="Y20" s="18"/>
      <c r="Z20" s="18">
        <v>2</v>
      </c>
      <c r="AA20" s="18">
        <v>1</v>
      </c>
      <c r="AB20" s="18">
        <v>1</v>
      </c>
      <c r="AC20" s="18"/>
    </row>
    <row r="21" spans="1:31" x14ac:dyDescent="0.3">
      <c r="A21" s="17" t="s">
        <v>179</v>
      </c>
      <c r="B21" s="18">
        <v>1690</v>
      </c>
      <c r="C21" s="18">
        <v>960</v>
      </c>
      <c r="D21" s="18">
        <v>730</v>
      </c>
      <c r="E21" s="18"/>
      <c r="F21" s="18">
        <v>372</v>
      </c>
      <c r="G21" s="18">
        <v>196</v>
      </c>
      <c r="H21" s="18">
        <v>176</v>
      </c>
      <c r="I21" s="18"/>
      <c r="J21" s="18">
        <v>469</v>
      </c>
      <c r="K21" s="18">
        <v>256</v>
      </c>
      <c r="L21" s="18">
        <v>213</v>
      </c>
      <c r="M21" s="18"/>
      <c r="N21" s="18">
        <v>243</v>
      </c>
      <c r="O21" s="18">
        <v>152</v>
      </c>
      <c r="P21" s="18">
        <v>91</v>
      </c>
      <c r="Q21" s="18"/>
      <c r="R21" s="18">
        <v>396</v>
      </c>
      <c r="S21" s="18">
        <v>231</v>
      </c>
      <c r="T21" s="18">
        <v>165</v>
      </c>
      <c r="U21" s="18"/>
      <c r="V21" s="18">
        <v>189</v>
      </c>
      <c r="W21" s="18">
        <v>115</v>
      </c>
      <c r="X21" s="18">
        <v>74</v>
      </c>
      <c r="Y21" s="18"/>
      <c r="Z21" s="18">
        <v>21</v>
      </c>
      <c r="AA21" s="18">
        <v>10</v>
      </c>
      <c r="AB21" s="18">
        <v>11</v>
      </c>
      <c r="AC21" s="18"/>
    </row>
    <row r="22" spans="1:31" x14ac:dyDescent="0.3">
      <c r="A22" s="17" t="s">
        <v>180</v>
      </c>
      <c r="B22" s="18">
        <v>144</v>
      </c>
      <c r="C22" s="18">
        <v>85</v>
      </c>
      <c r="D22" s="18">
        <v>59</v>
      </c>
      <c r="E22" s="18"/>
      <c r="F22" s="18">
        <v>43</v>
      </c>
      <c r="G22" s="18">
        <v>25</v>
      </c>
      <c r="H22" s="18">
        <v>18</v>
      </c>
      <c r="I22" s="18"/>
      <c r="J22" s="18">
        <v>46</v>
      </c>
      <c r="K22" s="18">
        <v>25</v>
      </c>
      <c r="L22" s="18">
        <v>21</v>
      </c>
      <c r="M22" s="18"/>
      <c r="N22" s="18">
        <v>18</v>
      </c>
      <c r="O22" s="18">
        <v>11</v>
      </c>
      <c r="P22" s="18">
        <v>7</v>
      </c>
      <c r="Q22" s="18"/>
      <c r="R22" s="18">
        <v>32</v>
      </c>
      <c r="S22" s="18">
        <v>21</v>
      </c>
      <c r="T22" s="18">
        <v>11</v>
      </c>
      <c r="U22" s="18"/>
      <c r="V22" s="18">
        <v>4</v>
      </c>
      <c r="W22" s="18">
        <v>2</v>
      </c>
      <c r="X22" s="18">
        <v>2</v>
      </c>
      <c r="Y22" s="18"/>
      <c r="Z22" s="18">
        <v>1</v>
      </c>
      <c r="AA22" s="18">
        <v>1</v>
      </c>
      <c r="AB22" s="18">
        <v>0</v>
      </c>
      <c r="AC22" s="18"/>
    </row>
    <row r="23" spans="1:31" x14ac:dyDescent="0.3">
      <c r="A23" s="17" t="s">
        <v>181</v>
      </c>
      <c r="B23" s="18">
        <v>977</v>
      </c>
      <c r="C23" s="18">
        <v>559</v>
      </c>
      <c r="D23" s="18">
        <v>418</v>
      </c>
      <c r="E23" s="18"/>
      <c r="F23" s="18">
        <v>182</v>
      </c>
      <c r="G23" s="18">
        <v>95</v>
      </c>
      <c r="H23" s="18">
        <v>87</v>
      </c>
      <c r="I23" s="18"/>
      <c r="J23" s="18">
        <v>252</v>
      </c>
      <c r="K23" s="18">
        <v>146</v>
      </c>
      <c r="L23" s="18">
        <v>106</v>
      </c>
      <c r="M23" s="18"/>
      <c r="N23" s="18">
        <v>160</v>
      </c>
      <c r="O23" s="18">
        <v>81</v>
      </c>
      <c r="P23" s="18">
        <v>79</v>
      </c>
      <c r="Q23" s="18"/>
      <c r="R23" s="18">
        <v>274</v>
      </c>
      <c r="S23" s="18">
        <v>163</v>
      </c>
      <c r="T23" s="18">
        <v>111</v>
      </c>
      <c r="U23" s="18"/>
      <c r="V23" s="18">
        <v>98</v>
      </c>
      <c r="W23" s="18">
        <v>68</v>
      </c>
      <c r="X23" s="18">
        <v>30</v>
      </c>
      <c r="Y23" s="18"/>
      <c r="Z23" s="18">
        <v>11</v>
      </c>
      <c r="AA23" s="18">
        <v>6</v>
      </c>
      <c r="AB23" s="18">
        <v>5</v>
      </c>
      <c r="AC23" s="18"/>
    </row>
    <row r="24" spans="1:31" x14ac:dyDescent="0.3">
      <c r="A24" s="17" t="s">
        <v>182</v>
      </c>
      <c r="B24" s="18">
        <v>488</v>
      </c>
      <c r="C24" s="18">
        <v>277</v>
      </c>
      <c r="D24" s="18">
        <v>211</v>
      </c>
      <c r="E24" s="18"/>
      <c r="F24" s="18">
        <v>112</v>
      </c>
      <c r="G24" s="18">
        <v>78</v>
      </c>
      <c r="H24" s="18">
        <v>34</v>
      </c>
      <c r="I24" s="18"/>
      <c r="J24" s="18">
        <v>140</v>
      </c>
      <c r="K24" s="18">
        <v>75</v>
      </c>
      <c r="L24" s="18">
        <v>65</v>
      </c>
      <c r="M24" s="18"/>
      <c r="N24" s="18">
        <v>85</v>
      </c>
      <c r="O24" s="18">
        <v>50</v>
      </c>
      <c r="P24" s="18">
        <v>35</v>
      </c>
      <c r="Q24" s="18"/>
      <c r="R24" s="18">
        <v>112</v>
      </c>
      <c r="S24" s="18">
        <v>50</v>
      </c>
      <c r="T24" s="18">
        <v>62</v>
      </c>
      <c r="U24" s="18"/>
      <c r="V24" s="18">
        <v>39</v>
      </c>
      <c r="W24" s="18">
        <v>24</v>
      </c>
      <c r="X24" s="18">
        <v>15</v>
      </c>
      <c r="Y24" s="18"/>
      <c r="Z24" s="18">
        <v>0</v>
      </c>
      <c r="AA24" s="18">
        <v>0</v>
      </c>
      <c r="AB24" s="18">
        <v>0</v>
      </c>
      <c r="AC24" s="18"/>
    </row>
    <row r="25" spans="1:31" x14ac:dyDescent="0.3">
      <c r="A25" s="17" t="s">
        <v>183</v>
      </c>
      <c r="B25" s="18">
        <v>452</v>
      </c>
      <c r="C25" s="18">
        <v>262</v>
      </c>
      <c r="D25" s="18">
        <v>190</v>
      </c>
      <c r="E25" s="18"/>
      <c r="F25" s="18">
        <v>94</v>
      </c>
      <c r="G25" s="18">
        <v>59</v>
      </c>
      <c r="H25" s="18">
        <v>35</v>
      </c>
      <c r="I25" s="18"/>
      <c r="J25" s="18">
        <v>151</v>
      </c>
      <c r="K25" s="18">
        <v>95</v>
      </c>
      <c r="L25" s="18">
        <v>56</v>
      </c>
      <c r="M25" s="18"/>
      <c r="N25" s="18">
        <v>59</v>
      </c>
      <c r="O25" s="18">
        <v>27</v>
      </c>
      <c r="P25" s="18">
        <v>32</v>
      </c>
      <c r="Q25" s="18"/>
      <c r="R25" s="18">
        <v>102</v>
      </c>
      <c r="S25" s="18">
        <v>59</v>
      </c>
      <c r="T25" s="18">
        <v>43</v>
      </c>
      <c r="U25" s="18"/>
      <c r="V25" s="18">
        <v>46</v>
      </c>
      <c r="W25" s="18">
        <v>22</v>
      </c>
      <c r="X25" s="18">
        <v>24</v>
      </c>
      <c r="Y25" s="18"/>
      <c r="Z25" s="18">
        <v>0</v>
      </c>
      <c r="AA25" s="18">
        <v>0</v>
      </c>
      <c r="AB25" s="18">
        <v>0</v>
      </c>
      <c r="AC25" s="18"/>
    </row>
    <row r="26" spans="1:31" x14ac:dyDescent="0.3">
      <c r="A26" s="17" t="s">
        <v>184</v>
      </c>
      <c r="B26" s="18">
        <v>65</v>
      </c>
      <c r="C26" s="18">
        <v>43</v>
      </c>
      <c r="D26" s="18">
        <v>22</v>
      </c>
      <c r="E26" s="18"/>
      <c r="F26" s="18">
        <v>17</v>
      </c>
      <c r="G26" s="18">
        <v>10</v>
      </c>
      <c r="H26" s="18">
        <v>7</v>
      </c>
      <c r="I26" s="18"/>
      <c r="J26" s="18">
        <v>10</v>
      </c>
      <c r="K26" s="18">
        <v>7</v>
      </c>
      <c r="L26" s="18">
        <v>3</v>
      </c>
      <c r="M26" s="18"/>
      <c r="N26" s="18">
        <v>10</v>
      </c>
      <c r="O26" s="18">
        <v>7</v>
      </c>
      <c r="P26" s="18">
        <v>3</v>
      </c>
      <c r="Q26" s="18"/>
      <c r="R26" s="18">
        <v>15</v>
      </c>
      <c r="S26" s="18">
        <v>11</v>
      </c>
      <c r="T26" s="18">
        <v>4</v>
      </c>
      <c r="U26" s="18"/>
      <c r="V26" s="18">
        <v>6</v>
      </c>
      <c r="W26" s="18">
        <v>4</v>
      </c>
      <c r="X26" s="18">
        <v>2</v>
      </c>
      <c r="Y26" s="18"/>
      <c r="Z26" s="18">
        <v>7</v>
      </c>
      <c r="AA26" s="18">
        <v>4</v>
      </c>
      <c r="AB26" s="18">
        <v>3</v>
      </c>
      <c r="AC26" s="16"/>
    </row>
    <row r="27" spans="1:31" x14ac:dyDescent="0.3">
      <c r="A27" s="17" t="s">
        <v>185</v>
      </c>
      <c r="B27" s="18">
        <v>133</v>
      </c>
      <c r="C27" s="18">
        <v>91</v>
      </c>
      <c r="D27" s="18">
        <v>42</v>
      </c>
      <c r="E27" s="18"/>
      <c r="F27" s="18">
        <v>28</v>
      </c>
      <c r="G27" s="18">
        <v>20</v>
      </c>
      <c r="H27" s="18">
        <v>8</v>
      </c>
      <c r="I27" s="18"/>
      <c r="J27" s="18">
        <v>37</v>
      </c>
      <c r="K27" s="18">
        <v>28</v>
      </c>
      <c r="L27" s="18">
        <v>9</v>
      </c>
      <c r="M27" s="18"/>
      <c r="N27" s="18">
        <v>29</v>
      </c>
      <c r="O27" s="18">
        <v>21</v>
      </c>
      <c r="P27" s="18">
        <v>8</v>
      </c>
      <c r="Q27" s="18"/>
      <c r="R27" s="18">
        <v>19</v>
      </c>
      <c r="S27" s="18">
        <v>13</v>
      </c>
      <c r="T27" s="18">
        <v>6</v>
      </c>
      <c r="U27" s="18"/>
      <c r="V27" s="18">
        <v>7</v>
      </c>
      <c r="W27" s="18">
        <v>3</v>
      </c>
      <c r="X27" s="18">
        <v>4</v>
      </c>
      <c r="Y27" s="18"/>
      <c r="Z27" s="18">
        <v>13</v>
      </c>
      <c r="AA27" s="18">
        <v>6</v>
      </c>
      <c r="AB27" s="18">
        <v>7</v>
      </c>
      <c r="AC27" s="18"/>
    </row>
    <row r="28" spans="1:31" x14ac:dyDescent="0.3">
      <c r="A28" s="17" t="s">
        <v>186</v>
      </c>
      <c r="B28" s="18">
        <v>125</v>
      </c>
      <c r="C28" s="18">
        <v>76</v>
      </c>
      <c r="D28" s="18">
        <v>49</v>
      </c>
      <c r="E28" s="18"/>
      <c r="F28" s="18">
        <v>29</v>
      </c>
      <c r="G28" s="18">
        <v>18</v>
      </c>
      <c r="H28" s="18">
        <v>11</v>
      </c>
      <c r="I28" s="18"/>
      <c r="J28" s="18">
        <v>23</v>
      </c>
      <c r="K28" s="18">
        <v>16</v>
      </c>
      <c r="L28" s="18">
        <v>7</v>
      </c>
      <c r="M28" s="18"/>
      <c r="N28" s="18">
        <v>20</v>
      </c>
      <c r="O28" s="18">
        <v>12</v>
      </c>
      <c r="P28" s="18">
        <v>8</v>
      </c>
      <c r="Q28" s="18"/>
      <c r="R28" s="18">
        <v>31</v>
      </c>
      <c r="S28" s="18">
        <v>18</v>
      </c>
      <c r="T28" s="18">
        <v>13</v>
      </c>
      <c r="U28" s="18"/>
      <c r="V28" s="18">
        <v>22</v>
      </c>
      <c r="W28" s="18">
        <v>12</v>
      </c>
      <c r="X28" s="18">
        <v>10</v>
      </c>
      <c r="Y28" s="18"/>
      <c r="Z28" s="18">
        <v>0</v>
      </c>
      <c r="AA28" s="18">
        <v>0</v>
      </c>
      <c r="AB28" s="18">
        <v>0</v>
      </c>
      <c r="AC28" s="18"/>
    </row>
    <row r="29" spans="1:31" x14ac:dyDescent="0.3">
      <c r="A29" s="17" t="s">
        <v>187</v>
      </c>
      <c r="B29" s="18">
        <v>334</v>
      </c>
      <c r="C29" s="18">
        <v>196</v>
      </c>
      <c r="D29" s="18">
        <v>138</v>
      </c>
      <c r="E29" s="18"/>
      <c r="F29" s="18">
        <v>77</v>
      </c>
      <c r="G29" s="18">
        <v>48</v>
      </c>
      <c r="H29" s="18">
        <v>29</v>
      </c>
      <c r="I29" s="18"/>
      <c r="J29" s="18">
        <v>81</v>
      </c>
      <c r="K29" s="18">
        <v>53</v>
      </c>
      <c r="L29" s="18">
        <v>28</v>
      </c>
      <c r="M29" s="18"/>
      <c r="N29" s="18">
        <v>81</v>
      </c>
      <c r="O29" s="18">
        <v>45</v>
      </c>
      <c r="P29" s="18">
        <v>36</v>
      </c>
      <c r="Q29" s="18"/>
      <c r="R29" s="18">
        <v>55</v>
      </c>
      <c r="S29" s="18">
        <v>31</v>
      </c>
      <c r="T29" s="18">
        <v>24</v>
      </c>
      <c r="U29" s="18"/>
      <c r="V29" s="18">
        <v>36</v>
      </c>
      <c r="W29" s="18">
        <v>19</v>
      </c>
      <c r="X29" s="18">
        <v>17</v>
      </c>
      <c r="Y29" s="18"/>
      <c r="Z29" s="18">
        <v>4</v>
      </c>
      <c r="AA29" s="18">
        <v>0</v>
      </c>
      <c r="AB29" s="18">
        <v>4</v>
      </c>
      <c r="AC29" s="18"/>
    </row>
    <row r="30" spans="1:31" x14ac:dyDescent="0.3">
      <c r="A30" s="17" t="s">
        <v>188</v>
      </c>
      <c r="B30" s="18">
        <v>581</v>
      </c>
      <c r="C30" s="18">
        <v>334</v>
      </c>
      <c r="D30" s="18">
        <v>247</v>
      </c>
      <c r="E30" s="18"/>
      <c r="F30" s="18">
        <v>120</v>
      </c>
      <c r="G30" s="18">
        <v>67</v>
      </c>
      <c r="H30" s="18">
        <v>53</v>
      </c>
      <c r="I30" s="18"/>
      <c r="J30" s="18">
        <v>144</v>
      </c>
      <c r="K30" s="18">
        <v>85</v>
      </c>
      <c r="L30" s="18">
        <v>59</v>
      </c>
      <c r="M30" s="18"/>
      <c r="N30" s="18">
        <v>121</v>
      </c>
      <c r="O30" s="18">
        <v>64</v>
      </c>
      <c r="P30" s="18">
        <v>57</v>
      </c>
      <c r="Q30" s="18"/>
      <c r="R30" s="18">
        <v>122</v>
      </c>
      <c r="S30" s="18">
        <v>76</v>
      </c>
      <c r="T30" s="18">
        <v>46</v>
      </c>
      <c r="U30" s="18"/>
      <c r="V30" s="18">
        <v>69</v>
      </c>
      <c r="W30" s="18">
        <v>40</v>
      </c>
      <c r="X30" s="18">
        <v>29</v>
      </c>
      <c r="Y30" s="18"/>
      <c r="Z30" s="18">
        <v>5</v>
      </c>
      <c r="AA30" s="18">
        <v>2</v>
      </c>
      <c r="AB30" s="18">
        <v>3</v>
      </c>
      <c r="AC30" s="18"/>
    </row>
    <row r="31" spans="1:31" x14ac:dyDescent="0.3">
      <c r="A31" s="17" t="s">
        <v>189</v>
      </c>
      <c r="B31" s="18">
        <v>340</v>
      </c>
      <c r="C31" s="18">
        <v>209</v>
      </c>
      <c r="D31" s="18">
        <v>131</v>
      </c>
      <c r="E31" s="18"/>
      <c r="F31" s="18">
        <v>59</v>
      </c>
      <c r="G31" s="18">
        <v>36</v>
      </c>
      <c r="H31" s="18">
        <v>23</v>
      </c>
      <c r="I31" s="18"/>
      <c r="J31" s="18">
        <v>79</v>
      </c>
      <c r="K31" s="18">
        <v>50</v>
      </c>
      <c r="L31" s="18">
        <v>29</v>
      </c>
      <c r="M31" s="18"/>
      <c r="N31" s="18">
        <v>48</v>
      </c>
      <c r="O31" s="18">
        <v>34</v>
      </c>
      <c r="P31" s="18">
        <v>14</v>
      </c>
      <c r="Q31" s="18"/>
      <c r="R31" s="18">
        <v>88</v>
      </c>
      <c r="S31" s="18">
        <v>52</v>
      </c>
      <c r="T31" s="18">
        <v>36</v>
      </c>
      <c r="U31" s="18"/>
      <c r="V31" s="18">
        <v>66</v>
      </c>
      <c r="W31" s="18">
        <v>37</v>
      </c>
      <c r="X31" s="18">
        <v>29</v>
      </c>
      <c r="Y31" s="18"/>
      <c r="Z31" s="18">
        <v>0</v>
      </c>
      <c r="AA31" s="18">
        <v>0</v>
      </c>
      <c r="AB31" s="18">
        <v>0</v>
      </c>
      <c r="AC31" s="18"/>
    </row>
    <row r="32" spans="1:31" x14ac:dyDescent="0.3">
      <c r="A32" s="17" t="s">
        <v>190</v>
      </c>
      <c r="B32" s="18">
        <v>496</v>
      </c>
      <c r="C32" s="18">
        <v>308</v>
      </c>
      <c r="D32" s="18">
        <v>188</v>
      </c>
      <c r="E32" s="18"/>
      <c r="F32" s="18">
        <v>88</v>
      </c>
      <c r="G32" s="18">
        <v>47</v>
      </c>
      <c r="H32" s="18">
        <v>41</v>
      </c>
      <c r="I32" s="18"/>
      <c r="J32" s="18">
        <v>110</v>
      </c>
      <c r="K32" s="18">
        <v>81</v>
      </c>
      <c r="L32" s="18">
        <v>29</v>
      </c>
      <c r="M32" s="18"/>
      <c r="N32" s="18">
        <v>91</v>
      </c>
      <c r="O32" s="18">
        <v>54</v>
      </c>
      <c r="P32" s="18">
        <v>37</v>
      </c>
      <c r="Q32" s="18"/>
      <c r="R32" s="18">
        <v>146</v>
      </c>
      <c r="S32" s="18">
        <v>83</v>
      </c>
      <c r="T32" s="18">
        <v>63</v>
      </c>
      <c r="U32" s="18"/>
      <c r="V32" s="18">
        <v>59</v>
      </c>
      <c r="W32" s="18">
        <v>42</v>
      </c>
      <c r="X32" s="18">
        <v>17</v>
      </c>
      <c r="Y32" s="18"/>
      <c r="Z32" s="18">
        <v>2</v>
      </c>
      <c r="AA32" s="18">
        <v>1</v>
      </c>
      <c r="AB32" s="18">
        <v>1</v>
      </c>
      <c r="AC32" s="18"/>
      <c r="AE32" s="11"/>
    </row>
    <row r="33" spans="1:30" x14ac:dyDescent="0.3">
      <c r="A33" s="17" t="s">
        <v>191</v>
      </c>
      <c r="B33" s="18">
        <v>90</v>
      </c>
      <c r="C33" s="18">
        <v>60</v>
      </c>
      <c r="D33" s="18">
        <v>30</v>
      </c>
      <c r="E33" s="18"/>
      <c r="F33" s="18">
        <v>17</v>
      </c>
      <c r="G33" s="18">
        <v>7</v>
      </c>
      <c r="H33" s="18">
        <v>10</v>
      </c>
      <c r="I33" s="18"/>
      <c r="J33" s="18">
        <v>18</v>
      </c>
      <c r="K33" s="18">
        <v>15</v>
      </c>
      <c r="L33" s="18">
        <v>3</v>
      </c>
      <c r="M33" s="18"/>
      <c r="N33" s="18">
        <v>24</v>
      </c>
      <c r="O33" s="18">
        <v>20</v>
      </c>
      <c r="P33" s="18">
        <v>4</v>
      </c>
      <c r="Q33" s="18"/>
      <c r="R33" s="18">
        <v>11</v>
      </c>
      <c r="S33" s="18">
        <v>8</v>
      </c>
      <c r="T33" s="18">
        <v>3</v>
      </c>
      <c r="U33" s="18"/>
      <c r="V33" s="18">
        <v>16</v>
      </c>
      <c r="W33" s="18">
        <v>8</v>
      </c>
      <c r="X33" s="18">
        <v>8</v>
      </c>
      <c r="Y33" s="18"/>
      <c r="Z33" s="18">
        <v>4</v>
      </c>
      <c r="AA33" s="18">
        <v>2</v>
      </c>
      <c r="AB33" s="18">
        <v>2</v>
      </c>
      <c r="AC33" s="18"/>
    </row>
    <row r="34" spans="1:30" x14ac:dyDescent="0.3">
      <c r="A34" s="17" t="s">
        <v>192</v>
      </c>
      <c r="B34" s="18">
        <v>522</v>
      </c>
      <c r="C34" s="18">
        <v>296</v>
      </c>
      <c r="D34" s="18">
        <v>226</v>
      </c>
      <c r="E34" s="18"/>
      <c r="F34" s="18">
        <v>130</v>
      </c>
      <c r="G34" s="18">
        <v>76</v>
      </c>
      <c r="H34" s="18">
        <v>54</v>
      </c>
      <c r="I34" s="18"/>
      <c r="J34" s="18">
        <v>149</v>
      </c>
      <c r="K34" s="18">
        <v>83</v>
      </c>
      <c r="L34" s="18">
        <v>66</v>
      </c>
      <c r="M34" s="18"/>
      <c r="N34" s="18">
        <v>114</v>
      </c>
      <c r="O34" s="18">
        <v>71</v>
      </c>
      <c r="P34" s="18">
        <v>43</v>
      </c>
      <c r="Q34" s="18"/>
      <c r="R34" s="18">
        <v>85</v>
      </c>
      <c r="S34" s="18">
        <v>42</v>
      </c>
      <c r="T34" s="18">
        <v>43</v>
      </c>
      <c r="U34" s="18"/>
      <c r="V34" s="18">
        <v>42</v>
      </c>
      <c r="W34" s="18">
        <v>22</v>
      </c>
      <c r="X34" s="18">
        <v>20</v>
      </c>
      <c r="Y34" s="18"/>
      <c r="Z34" s="18">
        <v>2</v>
      </c>
      <c r="AA34" s="18">
        <v>2</v>
      </c>
      <c r="AB34" s="18">
        <v>0</v>
      </c>
      <c r="AC34" s="8"/>
    </row>
    <row r="35" spans="1:30" x14ac:dyDescent="0.3">
      <c r="A35" s="17" t="s">
        <v>193</v>
      </c>
      <c r="B35" s="18">
        <v>645</v>
      </c>
      <c r="C35" s="18">
        <v>410</v>
      </c>
      <c r="D35" s="18">
        <v>235</v>
      </c>
      <c r="E35" s="18"/>
      <c r="F35" s="18">
        <v>140</v>
      </c>
      <c r="G35" s="18">
        <v>82</v>
      </c>
      <c r="H35" s="18">
        <v>58</v>
      </c>
      <c r="I35" s="18"/>
      <c r="J35" s="18">
        <v>175</v>
      </c>
      <c r="K35" s="18">
        <v>114</v>
      </c>
      <c r="L35" s="18">
        <v>61</v>
      </c>
      <c r="M35" s="18"/>
      <c r="N35" s="18">
        <v>111</v>
      </c>
      <c r="O35" s="18">
        <v>74</v>
      </c>
      <c r="P35" s="18">
        <v>37</v>
      </c>
      <c r="Q35" s="18"/>
      <c r="R35" s="18">
        <v>141</v>
      </c>
      <c r="S35" s="18">
        <v>90</v>
      </c>
      <c r="T35" s="18">
        <v>51</v>
      </c>
      <c r="U35" s="18"/>
      <c r="V35" s="18">
        <v>75</v>
      </c>
      <c r="W35" s="18">
        <v>48</v>
      </c>
      <c r="X35" s="18">
        <v>27</v>
      </c>
      <c r="Y35" s="18"/>
      <c r="Z35" s="18">
        <v>3</v>
      </c>
      <c r="AA35" s="18">
        <v>2</v>
      </c>
      <c r="AB35" s="18">
        <v>1</v>
      </c>
      <c r="AC35" s="8"/>
    </row>
    <row r="36" spans="1:30" ht="14.5" thickBot="1" x14ac:dyDescent="0.35">
      <c r="A36" s="17" t="s">
        <v>194</v>
      </c>
      <c r="B36" s="18">
        <v>66</v>
      </c>
      <c r="C36" s="18">
        <v>32</v>
      </c>
      <c r="D36" s="18">
        <v>34</v>
      </c>
      <c r="E36" s="18"/>
      <c r="F36" s="18">
        <v>9</v>
      </c>
      <c r="G36" s="18">
        <v>7</v>
      </c>
      <c r="H36" s="18">
        <v>2</v>
      </c>
      <c r="I36" s="18"/>
      <c r="J36" s="18">
        <v>23</v>
      </c>
      <c r="K36" s="18">
        <v>9</v>
      </c>
      <c r="L36" s="18">
        <v>14</v>
      </c>
      <c r="M36" s="18"/>
      <c r="N36" s="18">
        <v>16</v>
      </c>
      <c r="O36" s="18">
        <v>9</v>
      </c>
      <c r="P36" s="18">
        <v>7</v>
      </c>
      <c r="Q36" s="18"/>
      <c r="R36" s="18">
        <v>15</v>
      </c>
      <c r="S36" s="18">
        <v>6</v>
      </c>
      <c r="T36" s="18">
        <v>9</v>
      </c>
      <c r="U36" s="18"/>
      <c r="V36" s="18">
        <v>3</v>
      </c>
      <c r="W36" s="18">
        <v>1</v>
      </c>
      <c r="X36" s="18">
        <v>2</v>
      </c>
      <c r="Y36" s="18"/>
      <c r="Z36" s="18">
        <v>0</v>
      </c>
      <c r="AA36" s="18">
        <v>0</v>
      </c>
      <c r="AB36" s="18">
        <v>0</v>
      </c>
      <c r="AC36" s="18"/>
    </row>
    <row r="37" spans="1:30" x14ac:dyDescent="0.3">
      <c r="A37" s="110" t="s">
        <v>398</v>
      </c>
      <c r="B37" s="172"/>
      <c r="C37" s="172"/>
      <c r="D37" s="172"/>
      <c r="E37" s="172"/>
      <c r="F37" s="172"/>
      <c r="G37" s="172"/>
      <c r="H37" s="173"/>
      <c r="I37" s="172"/>
      <c r="J37" s="172"/>
      <c r="K37" s="172"/>
      <c r="L37" s="173"/>
      <c r="M37" s="172"/>
      <c r="N37" s="172"/>
      <c r="O37" s="172"/>
      <c r="P37" s="173"/>
      <c r="Q37" s="172"/>
      <c r="R37" s="172"/>
      <c r="S37" s="172"/>
      <c r="T37" s="173"/>
      <c r="U37" s="172"/>
      <c r="V37" s="172"/>
      <c r="W37" s="172"/>
      <c r="X37" s="173"/>
      <c r="Y37" s="172"/>
      <c r="Z37" s="172"/>
      <c r="AA37" s="172"/>
      <c r="AB37" s="173"/>
      <c r="AC37" s="93"/>
    </row>
    <row r="38" spans="1:30" x14ac:dyDescent="0.3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"/>
    </row>
    <row r="39" spans="1:30" x14ac:dyDescent="0.3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"/>
    </row>
    <row r="40" spans="1:30" ht="15.75" customHeight="1" x14ac:dyDescent="0.3">
      <c r="A40" s="345" t="s">
        <v>291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1"/>
    </row>
    <row r="41" spans="1:30" ht="15.75" customHeight="1" x14ac:dyDescent="0.3">
      <c r="A41" s="345" t="s">
        <v>197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1"/>
      <c r="AD41" s="272" t="s">
        <v>375</v>
      </c>
    </row>
    <row r="42" spans="1:30" ht="15.75" customHeight="1" x14ac:dyDescent="0.3">
      <c r="A42" s="345" t="s">
        <v>252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1"/>
    </row>
    <row r="43" spans="1:30" ht="15.75" customHeight="1" x14ac:dyDescent="0.3">
      <c r="A43" s="345" t="s">
        <v>112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1"/>
    </row>
    <row r="44" spans="1:30" ht="15.75" customHeight="1" x14ac:dyDescent="0.3">
      <c r="A44" s="349" t="s">
        <v>377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1"/>
    </row>
    <row r="45" spans="1:30" x14ac:dyDescent="0.3">
      <c r="A45" s="340" t="s">
        <v>253</v>
      </c>
      <c r="B45" s="342" t="s">
        <v>130</v>
      </c>
      <c r="C45" s="342"/>
      <c r="D45" s="342"/>
      <c r="E45" s="40"/>
      <c r="F45" s="342" t="s">
        <v>378</v>
      </c>
      <c r="G45" s="342"/>
      <c r="H45" s="342"/>
      <c r="I45" s="40"/>
      <c r="J45" s="342" t="s">
        <v>379</v>
      </c>
      <c r="K45" s="342"/>
      <c r="L45" s="342"/>
      <c r="M45" s="40"/>
      <c r="N45" s="342" t="s">
        <v>380</v>
      </c>
      <c r="O45" s="342"/>
      <c r="P45" s="342"/>
      <c r="Q45" s="40"/>
      <c r="R45" s="342" t="s">
        <v>381</v>
      </c>
      <c r="S45" s="342"/>
      <c r="T45" s="342"/>
      <c r="U45" s="40"/>
      <c r="V45" s="342" t="s">
        <v>382</v>
      </c>
      <c r="W45" s="342"/>
      <c r="X45" s="342"/>
      <c r="Y45" s="40"/>
      <c r="Z45" s="342" t="s">
        <v>383</v>
      </c>
      <c r="AA45" s="342"/>
      <c r="AB45" s="342"/>
      <c r="AC45" s="1"/>
    </row>
    <row r="46" spans="1:30" x14ac:dyDescent="0.3">
      <c r="A46" s="341"/>
      <c r="B46" s="9" t="s">
        <v>130</v>
      </c>
      <c r="C46" s="9" t="s">
        <v>233</v>
      </c>
      <c r="D46" s="9" t="s">
        <v>234</v>
      </c>
      <c r="E46" s="40"/>
      <c r="F46" s="9" t="s">
        <v>130</v>
      </c>
      <c r="G46" s="9" t="s">
        <v>233</v>
      </c>
      <c r="H46" s="9" t="s">
        <v>234</v>
      </c>
      <c r="I46" s="40"/>
      <c r="J46" s="9" t="s">
        <v>130</v>
      </c>
      <c r="K46" s="9" t="s">
        <v>233</v>
      </c>
      <c r="L46" s="9" t="s">
        <v>234</v>
      </c>
      <c r="M46" s="40"/>
      <c r="N46" s="9" t="s">
        <v>130</v>
      </c>
      <c r="O46" s="9" t="s">
        <v>233</v>
      </c>
      <c r="P46" s="9" t="s">
        <v>234</v>
      </c>
      <c r="Q46" s="40"/>
      <c r="R46" s="9" t="s">
        <v>130</v>
      </c>
      <c r="S46" s="9" t="s">
        <v>233</v>
      </c>
      <c r="T46" s="9" t="s">
        <v>234</v>
      </c>
      <c r="U46" s="40"/>
      <c r="V46" s="9" t="s">
        <v>130</v>
      </c>
      <c r="W46" s="9" t="s">
        <v>233</v>
      </c>
      <c r="X46" s="9" t="s">
        <v>234</v>
      </c>
      <c r="Y46" s="40"/>
      <c r="Z46" s="9" t="s">
        <v>130</v>
      </c>
      <c r="AA46" s="9" t="s">
        <v>233</v>
      </c>
      <c r="AB46" s="9" t="s">
        <v>234</v>
      </c>
      <c r="AC46" s="1"/>
    </row>
    <row r="47" spans="1:30" x14ac:dyDescent="0.3">
      <c r="A47" s="123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1"/>
    </row>
    <row r="48" spans="1:30" x14ac:dyDescent="0.3">
      <c r="A48" s="174" t="s">
        <v>130</v>
      </c>
      <c r="B48" s="20">
        <v>4.2196682838322879</v>
      </c>
      <c r="C48" s="20">
        <v>5.0396310779753355</v>
      </c>
      <c r="D48" s="20">
        <v>3.4244479947166768</v>
      </c>
      <c r="E48" s="20"/>
      <c r="F48" s="20">
        <v>5.0190283200711709</v>
      </c>
      <c r="G48" s="20">
        <v>5.5460524730768306</v>
      </c>
      <c r="H48" s="20">
        <v>4.4641724793912489</v>
      </c>
      <c r="I48" s="20"/>
      <c r="J48" s="20">
        <v>6.1056321448191069</v>
      </c>
      <c r="K48" s="20">
        <v>7.1287128712871279</v>
      </c>
      <c r="L48" s="20">
        <v>5.0743289383831485</v>
      </c>
      <c r="M48" s="20"/>
      <c r="N48" s="20">
        <v>4.1564398664145168</v>
      </c>
      <c r="O48" s="20">
        <v>4.9553749833488743</v>
      </c>
      <c r="P48" s="20">
        <v>3.3464779602420052</v>
      </c>
      <c r="Q48" s="20"/>
      <c r="R48" s="20">
        <v>4.2692090361518202</v>
      </c>
      <c r="S48" s="20">
        <v>5.2681301742783981</v>
      </c>
      <c r="T48" s="20">
        <v>3.3337989477115055</v>
      </c>
      <c r="U48" s="20"/>
      <c r="V48" s="20">
        <v>2.2924957362137581</v>
      </c>
      <c r="W48" s="20">
        <v>2.968112437660571</v>
      </c>
      <c r="X48" s="20">
        <v>1.6928236083165662</v>
      </c>
      <c r="Y48" s="20"/>
      <c r="Z48" s="20">
        <v>0.61489636021025484</v>
      </c>
      <c r="AA48" s="20">
        <v>0.73439412484700128</v>
      </c>
      <c r="AB48" s="20">
        <v>0.51882994901153945</v>
      </c>
      <c r="AC48" s="93"/>
    </row>
    <row r="49" spans="1:31" s="25" customFormat="1" x14ac:dyDescent="0.3">
      <c r="A49" s="3" t="s">
        <v>168</v>
      </c>
      <c r="B49" s="21">
        <v>6.3247339144146109</v>
      </c>
      <c r="C49" s="21">
        <v>6.972059209950074</v>
      </c>
      <c r="D49" s="21">
        <v>5.6772384790608026</v>
      </c>
      <c r="E49" s="21" t="s">
        <v>273</v>
      </c>
      <c r="F49" s="21">
        <v>7.6028250934773585</v>
      </c>
      <c r="G49" s="21">
        <v>7.0869386073341571</v>
      </c>
      <c r="H49" s="21">
        <v>8.1273565144532895</v>
      </c>
      <c r="I49" s="21" t="s">
        <v>273</v>
      </c>
      <c r="J49" s="21">
        <v>10.069057696591669</v>
      </c>
      <c r="K49" s="21">
        <v>10.955183340878225</v>
      </c>
      <c r="L49" s="21">
        <v>9.2105263157894726</v>
      </c>
      <c r="M49" s="21" t="s">
        <v>273</v>
      </c>
      <c r="N49" s="21">
        <v>6.7384183434721576</v>
      </c>
      <c r="O49" s="21">
        <v>7.6066790352504636</v>
      </c>
      <c r="P49" s="21">
        <v>5.8545797922568461</v>
      </c>
      <c r="Q49" s="21" t="s">
        <v>273</v>
      </c>
      <c r="R49" s="21">
        <v>5.0585480093676818</v>
      </c>
      <c r="S49" s="21">
        <v>6.0760667903525043</v>
      </c>
      <c r="T49" s="21">
        <v>4.0208136234626304</v>
      </c>
      <c r="U49" s="21" t="s">
        <v>273</v>
      </c>
      <c r="V49" s="21">
        <v>3.0536309982037468</v>
      </c>
      <c r="W49" s="21">
        <v>4.3298969072164946</v>
      </c>
      <c r="X49" s="21">
        <v>1.788451711803781</v>
      </c>
      <c r="Y49" s="21" t="s">
        <v>273</v>
      </c>
      <c r="Z49" s="21">
        <v>0.27598896044158233</v>
      </c>
      <c r="AA49" s="21">
        <v>0.56710775047258988</v>
      </c>
      <c r="AB49" s="21">
        <v>0</v>
      </c>
      <c r="AC49" s="93"/>
      <c r="AD49" s="26"/>
      <c r="AE49" s="2"/>
    </row>
    <row r="50" spans="1:31" x14ac:dyDescent="0.3">
      <c r="A50" s="3" t="s">
        <v>169</v>
      </c>
      <c r="B50" s="21">
        <v>4.5487191764424226</v>
      </c>
      <c r="C50" s="21">
        <v>5.1572024382418995</v>
      </c>
      <c r="D50" s="21">
        <v>3.946323646180721</v>
      </c>
      <c r="E50" s="21" t="s">
        <v>273</v>
      </c>
      <c r="F50" s="21">
        <v>6.2155483748336824</v>
      </c>
      <c r="G50" s="21">
        <v>6.5322881672265769</v>
      </c>
      <c r="H50" s="21">
        <v>5.8869093725793959</v>
      </c>
      <c r="I50" s="21" t="s">
        <v>273</v>
      </c>
      <c r="J50" s="21">
        <v>6.5125159100551553</v>
      </c>
      <c r="K50" s="21">
        <v>7.1280563613758812</v>
      </c>
      <c r="L50" s="21">
        <v>5.8670143415906129</v>
      </c>
      <c r="M50" s="21" t="s">
        <v>273</v>
      </c>
      <c r="N50" s="21">
        <v>4.7539267015706805</v>
      </c>
      <c r="O50" s="21">
        <v>5.5076037813399097</v>
      </c>
      <c r="P50" s="21">
        <v>3.9709649871904356</v>
      </c>
      <c r="Q50" s="21" t="s">
        <v>273</v>
      </c>
      <c r="R50" s="21">
        <v>4.0063466878222931</v>
      </c>
      <c r="S50" s="21">
        <v>4.5711974110032365</v>
      </c>
      <c r="T50" s="21">
        <v>3.463035019455253</v>
      </c>
      <c r="U50" s="21" t="s">
        <v>273</v>
      </c>
      <c r="V50" s="21">
        <v>1.5521570417712851</v>
      </c>
      <c r="W50" s="21">
        <v>2.0515267175572518</v>
      </c>
      <c r="X50" s="21">
        <v>1.0940919037199124</v>
      </c>
      <c r="Y50" s="21" t="s">
        <v>273</v>
      </c>
      <c r="Z50" s="21">
        <v>1.0123734533183353</v>
      </c>
      <c r="AA50" s="21">
        <v>1.6</v>
      </c>
      <c r="AB50" s="21">
        <v>0.58365758754863817</v>
      </c>
      <c r="AC50" s="93"/>
    </row>
    <row r="51" spans="1:31" x14ac:dyDescent="0.3">
      <c r="A51" s="3" t="s">
        <v>170</v>
      </c>
      <c r="B51" s="21">
        <v>7.2496301209121983</v>
      </c>
      <c r="C51" s="21">
        <v>8.9103709152043713</v>
      </c>
      <c r="D51" s="21">
        <v>5.6822689408964697</v>
      </c>
      <c r="E51" s="21" t="s">
        <v>273</v>
      </c>
      <c r="F51" s="21">
        <v>9.7180144488464215</v>
      </c>
      <c r="G51" s="21">
        <v>11.317338162064281</v>
      </c>
      <c r="H51" s="21">
        <v>8.0211335254562925</v>
      </c>
      <c r="I51" s="21" t="s">
        <v>273</v>
      </c>
      <c r="J51" s="21">
        <v>8.0501829587036067</v>
      </c>
      <c r="K51" s="21">
        <v>9.3973442288049025</v>
      </c>
      <c r="L51" s="21">
        <v>6.6381156316916492</v>
      </c>
      <c r="M51" s="21" t="s">
        <v>273</v>
      </c>
      <c r="N51" s="21">
        <v>5.6345885634588564</v>
      </c>
      <c r="O51" s="21">
        <v>6.8106312292358808</v>
      </c>
      <c r="P51" s="21">
        <v>4.4406970207982006</v>
      </c>
      <c r="Q51" s="21" t="s">
        <v>273</v>
      </c>
      <c r="R51" s="21">
        <v>9.8674145843957159</v>
      </c>
      <c r="S51" s="21">
        <v>12.926292629262925</v>
      </c>
      <c r="T51" s="21">
        <v>7.2243346007604554</v>
      </c>
      <c r="U51" s="21" t="s">
        <v>273</v>
      </c>
      <c r="V51" s="21">
        <v>3.4639041761087732</v>
      </c>
      <c r="W51" s="21">
        <v>4.0201005025125625</v>
      </c>
      <c r="X51" s="21">
        <v>3.0070754716981134</v>
      </c>
      <c r="Y51" s="21" t="s">
        <v>273</v>
      </c>
      <c r="Z51" s="21">
        <v>0</v>
      </c>
      <c r="AA51" s="21">
        <v>0</v>
      </c>
      <c r="AB51" s="21">
        <v>0</v>
      </c>
      <c r="AC51" s="6"/>
    </row>
    <row r="52" spans="1:31" x14ac:dyDescent="0.3">
      <c r="A52" s="3" t="s">
        <v>171</v>
      </c>
      <c r="B52" s="21">
        <v>4.7762345679012341</v>
      </c>
      <c r="C52" s="21">
        <v>5.7544355471816608</v>
      </c>
      <c r="D52" s="21">
        <v>3.8309816416325289</v>
      </c>
      <c r="E52" s="21" t="s">
        <v>273</v>
      </c>
      <c r="F52" s="21">
        <v>5.4291083733556071</v>
      </c>
      <c r="G52" s="21">
        <v>6.3812268423219436</v>
      </c>
      <c r="H52" s="21">
        <v>4.4491525423728815</v>
      </c>
      <c r="I52" s="21" t="s">
        <v>273</v>
      </c>
      <c r="J52" s="21">
        <v>7.7784960137901313</v>
      </c>
      <c r="K52" s="21">
        <v>8.4175084175084187</v>
      </c>
      <c r="L52" s="21">
        <v>7.108167770419425</v>
      </c>
      <c r="M52" s="21" t="s">
        <v>273</v>
      </c>
      <c r="N52" s="21">
        <v>5.5661780327172297</v>
      </c>
      <c r="O52" s="21">
        <v>6.1623459413514663</v>
      </c>
      <c r="P52" s="21">
        <v>4.9702633814783344</v>
      </c>
      <c r="Q52" s="21" t="s">
        <v>273</v>
      </c>
      <c r="R52" s="21">
        <v>3.9800995024875623</v>
      </c>
      <c r="S52" s="21">
        <v>4.9775601795185631</v>
      </c>
      <c r="T52" s="21">
        <v>3.0303030303030303</v>
      </c>
      <c r="U52" s="21" t="s">
        <v>273</v>
      </c>
      <c r="V52" s="21">
        <v>3.2684128050145511</v>
      </c>
      <c r="W52" s="21">
        <v>4.966571155682904</v>
      </c>
      <c r="X52" s="21">
        <v>1.7699115044247788</v>
      </c>
      <c r="Y52" s="21" t="s">
        <v>273</v>
      </c>
      <c r="Z52" s="21">
        <v>0.39284155390659103</v>
      </c>
      <c r="AA52" s="21">
        <v>0.67632850241545894</v>
      </c>
      <c r="AB52" s="21">
        <v>0.15923566878980894</v>
      </c>
      <c r="AC52" s="10"/>
    </row>
    <row r="53" spans="1:31" x14ac:dyDescent="0.3">
      <c r="A53" s="3" t="s">
        <v>172</v>
      </c>
      <c r="B53" s="21">
        <v>3.9071081123489719</v>
      </c>
      <c r="C53" s="21">
        <v>5.0381679389312977</v>
      </c>
      <c r="D53" s="21">
        <v>2.7114267269205938</v>
      </c>
      <c r="E53" s="21" t="s">
        <v>273</v>
      </c>
      <c r="F53" s="21">
        <v>4.2571676802780196</v>
      </c>
      <c r="G53" s="21">
        <v>4.7770700636942678</v>
      </c>
      <c r="H53" s="21">
        <v>3.6328871892925432</v>
      </c>
      <c r="I53" s="21" t="s">
        <v>273</v>
      </c>
      <c r="J53" s="21">
        <v>5.0041701417848206</v>
      </c>
      <c r="K53" s="21">
        <v>6.5705128205128212</v>
      </c>
      <c r="L53" s="21">
        <v>3.3043478260869561</v>
      </c>
      <c r="M53" s="21" t="s">
        <v>273</v>
      </c>
      <c r="N53" s="21">
        <v>3.5326086956521738</v>
      </c>
      <c r="O53" s="21">
        <v>5.3356282271944924</v>
      </c>
      <c r="P53" s="21">
        <v>1.5296367112810707</v>
      </c>
      <c r="Q53" s="21" t="s">
        <v>273</v>
      </c>
      <c r="R53" s="21">
        <v>5.6053811659192831</v>
      </c>
      <c r="S53" s="21">
        <v>6.9629629629629628</v>
      </c>
      <c r="T53" s="21">
        <v>4.2232277526395174</v>
      </c>
      <c r="U53" s="21" t="s">
        <v>273</v>
      </c>
      <c r="V53" s="21">
        <v>2.2104332449160036</v>
      </c>
      <c r="W53" s="21">
        <v>2.6737967914438503</v>
      </c>
      <c r="X53" s="21">
        <v>1.7543859649122806</v>
      </c>
      <c r="Y53" s="21" t="s">
        <v>273</v>
      </c>
      <c r="Z53" s="21">
        <v>0.22222222222222221</v>
      </c>
      <c r="AA53" s="21">
        <v>0.48543689320388345</v>
      </c>
      <c r="AB53" s="21">
        <v>0</v>
      </c>
      <c r="AC53" s="114"/>
    </row>
    <row r="54" spans="1:31" x14ac:dyDescent="0.3">
      <c r="A54" s="3" t="s">
        <v>173</v>
      </c>
      <c r="B54" s="21">
        <v>3.7237237237237237</v>
      </c>
      <c r="C54" s="21">
        <v>4.947238591201863</v>
      </c>
      <c r="D54" s="21">
        <v>2.5624349635796047</v>
      </c>
      <c r="E54" s="21" t="s">
        <v>273</v>
      </c>
      <c r="F54" s="21">
        <v>3.3662641785583607</v>
      </c>
      <c r="G54" s="21">
        <v>4.7149894440534839</v>
      </c>
      <c r="H54" s="21">
        <v>1.9054878048780488</v>
      </c>
      <c r="I54" s="21" t="s">
        <v>273</v>
      </c>
      <c r="J54" s="21">
        <v>5.4825384904243339</v>
      </c>
      <c r="K54" s="21">
        <v>7.3676132003069839</v>
      </c>
      <c r="L54" s="21">
        <v>3.6764705882352944</v>
      </c>
      <c r="M54" s="21" t="s">
        <v>273</v>
      </c>
      <c r="N54" s="21">
        <v>3.6023054755043229</v>
      </c>
      <c r="O54" s="21">
        <v>4.3948126801152743</v>
      </c>
      <c r="P54" s="21">
        <v>2.809798270893372</v>
      </c>
      <c r="Q54" s="21" t="s">
        <v>273</v>
      </c>
      <c r="R54" s="21">
        <v>4.0245775729646693</v>
      </c>
      <c r="S54" s="21">
        <v>5.2063492063492065</v>
      </c>
      <c r="T54" s="21">
        <v>2.9166666666666665</v>
      </c>
      <c r="U54" s="21" t="s">
        <v>273</v>
      </c>
      <c r="V54" s="21">
        <v>3.0859916782246879</v>
      </c>
      <c r="W54" s="21">
        <v>4.0922619047619051</v>
      </c>
      <c r="X54" s="21">
        <v>2.2077922077922079</v>
      </c>
      <c r="Y54" s="21" t="s">
        <v>273</v>
      </c>
      <c r="Z54" s="21">
        <v>0</v>
      </c>
      <c r="AA54" s="21">
        <v>0</v>
      </c>
      <c r="AB54" s="21">
        <v>0</v>
      </c>
      <c r="AC54" s="20"/>
    </row>
    <row r="55" spans="1:31" x14ac:dyDescent="0.3">
      <c r="A55" s="3" t="s">
        <v>174</v>
      </c>
      <c r="B55" s="21">
        <v>1.8873960332693538</v>
      </c>
      <c r="C55" s="21">
        <v>2.6383526383526386</v>
      </c>
      <c r="D55" s="21">
        <v>1.1450381679389312</v>
      </c>
      <c r="E55" s="21" t="s">
        <v>273</v>
      </c>
      <c r="F55" s="21">
        <v>1.1494252873563218</v>
      </c>
      <c r="G55" s="21">
        <v>1.5625</v>
      </c>
      <c r="H55" s="21">
        <v>0.69204152249134954</v>
      </c>
      <c r="I55" s="21" t="s">
        <v>273</v>
      </c>
      <c r="J55" s="21">
        <v>3.0828516377649327</v>
      </c>
      <c r="K55" s="21">
        <v>4.2801556420233462</v>
      </c>
      <c r="L55" s="21">
        <v>1.9083969465648856</v>
      </c>
      <c r="M55" s="21" t="s">
        <v>273</v>
      </c>
      <c r="N55" s="21">
        <v>1.417004048582996</v>
      </c>
      <c r="O55" s="21">
        <v>2.1201413427561837</v>
      </c>
      <c r="P55" s="21">
        <v>0.47393364928909953</v>
      </c>
      <c r="Q55" s="21" t="s">
        <v>273</v>
      </c>
      <c r="R55" s="21">
        <v>2.1037868162692845</v>
      </c>
      <c r="S55" s="21">
        <v>3.0386740331491713</v>
      </c>
      <c r="T55" s="21">
        <v>1.1396011396011396</v>
      </c>
      <c r="U55" s="21" t="s">
        <v>273</v>
      </c>
      <c r="V55" s="21">
        <v>2.3941068139963169</v>
      </c>
      <c r="W55" s="21">
        <v>3.4632034632034632</v>
      </c>
      <c r="X55" s="21">
        <v>1.6025641025641024</v>
      </c>
      <c r="Y55" s="21" t="s">
        <v>273</v>
      </c>
      <c r="Z55" s="21">
        <v>0.40322580645161288</v>
      </c>
      <c r="AA55" s="21">
        <v>0</v>
      </c>
      <c r="AB55" s="21">
        <v>0.68027210884353739</v>
      </c>
      <c r="AC55" s="21"/>
    </row>
    <row r="56" spans="1:31" x14ac:dyDescent="0.3">
      <c r="A56" s="3" t="s">
        <v>175</v>
      </c>
      <c r="B56" s="21">
        <v>5.9140491523196212</v>
      </c>
      <c r="C56" s="21">
        <v>6.9241364695910148</v>
      </c>
      <c r="D56" s="21">
        <v>4.9194011163858313</v>
      </c>
      <c r="E56" s="21" t="s">
        <v>273</v>
      </c>
      <c r="F56" s="21">
        <v>8.3226796215801588</v>
      </c>
      <c r="G56" s="21">
        <v>8.983392048314041</v>
      </c>
      <c r="H56" s="21">
        <v>7.640332640332641</v>
      </c>
      <c r="I56" s="21" t="s">
        <v>273</v>
      </c>
      <c r="J56" s="21">
        <v>9.3032957863996657</v>
      </c>
      <c r="K56" s="21">
        <v>10.858094973618439</v>
      </c>
      <c r="L56" s="21">
        <v>7.7437325905292482</v>
      </c>
      <c r="M56" s="21" t="s">
        <v>273</v>
      </c>
      <c r="N56" s="21">
        <v>6.4971336175216816</v>
      </c>
      <c r="O56" s="21">
        <v>8.1971995332555423</v>
      </c>
      <c r="P56" s="21">
        <v>4.7703703703703706</v>
      </c>
      <c r="Q56" s="21" t="s">
        <v>273</v>
      </c>
      <c r="R56" s="21">
        <v>4.2887158571252009</v>
      </c>
      <c r="S56" s="21">
        <v>5.4610109220218437</v>
      </c>
      <c r="T56" s="21">
        <v>3.1776600866634572</v>
      </c>
      <c r="U56" s="21" t="s">
        <v>273</v>
      </c>
      <c r="V56" s="21">
        <v>2.060720465628441</v>
      </c>
      <c r="W56" s="21">
        <v>1.916829109811566</v>
      </c>
      <c r="X56" s="21">
        <v>2.1957913998170175</v>
      </c>
      <c r="Y56" s="21" t="s">
        <v>273</v>
      </c>
      <c r="Z56" s="21">
        <v>0.56148231330713083</v>
      </c>
      <c r="AA56" s="21">
        <v>0.46620046620046618</v>
      </c>
      <c r="AB56" s="21">
        <v>0.65005417118093178</v>
      </c>
      <c r="AC56" s="21"/>
    </row>
    <row r="57" spans="1:31" x14ac:dyDescent="0.3">
      <c r="A57" s="3" t="s">
        <v>176</v>
      </c>
      <c r="B57" s="21">
        <v>4.8358346271059744</v>
      </c>
      <c r="C57" s="21">
        <v>5.998848589522165</v>
      </c>
      <c r="D57" s="21">
        <v>3.6756260050539855</v>
      </c>
      <c r="E57" s="21" t="s">
        <v>273</v>
      </c>
      <c r="F57" s="21">
        <v>5.5115801817648782</v>
      </c>
      <c r="G57" s="21">
        <v>6.3134160090191651</v>
      </c>
      <c r="H57" s="21">
        <v>4.6426389737324376</v>
      </c>
      <c r="I57" s="21" t="s">
        <v>273</v>
      </c>
      <c r="J57" s="21">
        <v>6.3767264178665881</v>
      </c>
      <c r="K57" s="21">
        <v>7.5704225352112671</v>
      </c>
      <c r="L57" s="21">
        <v>5.1795173631547966</v>
      </c>
      <c r="M57" s="21" t="s">
        <v>273</v>
      </c>
      <c r="N57" s="21">
        <v>4.5006165228113435</v>
      </c>
      <c r="O57" s="21">
        <v>5.4819277108433733</v>
      </c>
      <c r="P57" s="21">
        <v>3.4722222222222223</v>
      </c>
      <c r="Q57" s="21" t="s">
        <v>273</v>
      </c>
      <c r="R57" s="21">
        <v>5.7240011334655714</v>
      </c>
      <c r="S57" s="21">
        <v>7.4829931972789119</v>
      </c>
      <c r="T57" s="21">
        <v>3.9660056657223794</v>
      </c>
      <c r="U57" s="21" t="s">
        <v>273</v>
      </c>
      <c r="V57" s="21">
        <v>2.7698185291308501</v>
      </c>
      <c r="W57" s="21">
        <v>3.8225255972696242</v>
      </c>
      <c r="X57" s="21">
        <v>1.8496420047732696</v>
      </c>
      <c r="Y57" s="21" t="s">
        <v>273</v>
      </c>
      <c r="Z57" s="21">
        <v>0.1508295625942685</v>
      </c>
      <c r="AA57" s="21">
        <v>0.31446540880503149</v>
      </c>
      <c r="AB57" s="21">
        <v>0</v>
      </c>
      <c r="AC57" s="21"/>
    </row>
    <row r="58" spans="1:31" x14ac:dyDescent="0.3">
      <c r="A58" s="3" t="s">
        <v>177</v>
      </c>
      <c r="B58" s="21">
        <v>2.4678468036638037</v>
      </c>
      <c r="C58" s="21">
        <v>3.0656934306569341</v>
      </c>
      <c r="D58" s="21">
        <v>1.8988514264542424</v>
      </c>
      <c r="E58" s="21" t="s">
        <v>273</v>
      </c>
      <c r="F58" s="21">
        <v>2.9444568369395494</v>
      </c>
      <c r="G58" s="21">
        <v>3.318965517241379</v>
      </c>
      <c r="H58" s="21">
        <v>2.5427646786870088</v>
      </c>
      <c r="I58" s="21" t="s">
        <v>273</v>
      </c>
      <c r="J58" s="21">
        <v>3.9840637450199203</v>
      </c>
      <c r="K58" s="21">
        <v>4.9951028403525957</v>
      </c>
      <c r="L58" s="21">
        <v>2.9381965552178317</v>
      </c>
      <c r="M58" s="21" t="s">
        <v>273</v>
      </c>
      <c r="N58" s="21">
        <v>2.3630225915346665</v>
      </c>
      <c r="O58" s="21">
        <v>2.880658436213992</v>
      </c>
      <c r="P58" s="21">
        <v>1.8353434714210803</v>
      </c>
      <c r="Q58" s="21" t="s">
        <v>273</v>
      </c>
      <c r="R58" s="21">
        <v>2.1348859776807378</v>
      </c>
      <c r="S58" s="21">
        <v>2.704135737009544</v>
      </c>
      <c r="T58" s="21">
        <v>1.6547406082289804</v>
      </c>
      <c r="U58" s="21" t="s">
        <v>273</v>
      </c>
      <c r="V58" s="21">
        <v>1.0086027884900624</v>
      </c>
      <c r="W58" s="21">
        <v>1.4322916666666665</v>
      </c>
      <c r="X58" s="21">
        <v>0.65395095367847411</v>
      </c>
      <c r="Y58" s="21" t="s">
        <v>273</v>
      </c>
      <c r="Z58" s="21">
        <v>1.221498371335505</v>
      </c>
      <c r="AA58" s="21">
        <v>1.2797074954296161</v>
      </c>
      <c r="AB58" s="21">
        <v>1.1747430249632893</v>
      </c>
      <c r="AC58" s="21"/>
    </row>
    <row r="59" spans="1:31" x14ac:dyDescent="0.3">
      <c r="A59" s="3" t="s">
        <v>178</v>
      </c>
      <c r="B59" s="21">
        <v>3.9052697616060228</v>
      </c>
      <c r="C59" s="21">
        <v>4.3825975687779914</v>
      </c>
      <c r="D59" s="21">
        <v>3.4461538461538459</v>
      </c>
      <c r="E59" s="21" t="s">
        <v>273</v>
      </c>
      <c r="F59" s="21">
        <v>3.7710437710437708</v>
      </c>
      <c r="G59" s="21">
        <v>3.9490445859872612</v>
      </c>
      <c r="H59" s="21">
        <v>3.5714285714285712</v>
      </c>
      <c r="I59" s="21" t="s">
        <v>273</v>
      </c>
      <c r="J59" s="21">
        <v>4.927975739196361</v>
      </c>
      <c r="K59" s="21">
        <v>4.6875</v>
      </c>
      <c r="L59" s="21">
        <v>5.1546391752577314</v>
      </c>
      <c r="M59" s="21" t="s">
        <v>273</v>
      </c>
      <c r="N59" s="21">
        <v>5.4121565362198174</v>
      </c>
      <c r="O59" s="21">
        <v>5.8441558441558437</v>
      </c>
      <c r="P59" s="21">
        <v>4.9572649572649574</v>
      </c>
      <c r="Q59" s="21" t="s">
        <v>273</v>
      </c>
      <c r="R59" s="21">
        <v>3.8394415357766145</v>
      </c>
      <c r="S59" s="21">
        <v>4.7445255474452548</v>
      </c>
      <c r="T59" s="21">
        <v>3.0100334448160537</v>
      </c>
      <c r="U59" s="21" t="s">
        <v>273</v>
      </c>
      <c r="V59" s="21">
        <v>1.8299246501614641</v>
      </c>
      <c r="W59" s="21">
        <v>3.080568720379147</v>
      </c>
      <c r="X59" s="21">
        <v>0.78895463510848129</v>
      </c>
      <c r="Y59" s="21" t="s">
        <v>273</v>
      </c>
      <c r="Z59" s="21">
        <v>0.67567567567567566</v>
      </c>
      <c r="AA59" s="21">
        <v>0.86956521739130432</v>
      </c>
      <c r="AB59" s="21">
        <v>0.55248618784530379</v>
      </c>
      <c r="AC59" s="21"/>
    </row>
    <row r="60" spans="1:31" x14ac:dyDescent="0.3">
      <c r="A60" s="175" t="s">
        <v>179</v>
      </c>
      <c r="B60" s="21">
        <v>4.9423875533719368</v>
      </c>
      <c r="C60" s="21">
        <v>5.6258790436005626</v>
      </c>
      <c r="D60" s="21">
        <v>4.2615294804436665</v>
      </c>
      <c r="E60" s="21" t="s">
        <v>273</v>
      </c>
      <c r="F60" s="21">
        <v>5.6492027334851942</v>
      </c>
      <c r="G60" s="21">
        <v>5.7242990654205608</v>
      </c>
      <c r="H60" s="21">
        <v>5.5678582726985129</v>
      </c>
      <c r="I60" s="21" t="s">
        <v>273</v>
      </c>
      <c r="J60" s="21">
        <v>7.3846638324673277</v>
      </c>
      <c r="K60" s="21">
        <v>8.108964206525183</v>
      </c>
      <c r="L60" s="21">
        <v>6.6687539135879774</v>
      </c>
      <c r="M60" s="21" t="s">
        <v>273</v>
      </c>
      <c r="N60" s="21">
        <v>3.7797480167988797</v>
      </c>
      <c r="O60" s="21">
        <v>4.6540110226576852</v>
      </c>
      <c r="P60" s="21">
        <v>2.877015491621878</v>
      </c>
      <c r="Q60" s="21" t="s">
        <v>273</v>
      </c>
      <c r="R60" s="21">
        <v>5.5145522907673028</v>
      </c>
      <c r="S60" s="21">
        <v>6.5662308129619094</v>
      </c>
      <c r="T60" s="21">
        <v>4.5045045045045047</v>
      </c>
      <c r="U60" s="21" t="s">
        <v>273</v>
      </c>
      <c r="V60" s="21">
        <v>3.1234506693108575</v>
      </c>
      <c r="W60" s="21">
        <v>3.9035980991174473</v>
      </c>
      <c r="X60" s="21">
        <v>2.3832528180354267</v>
      </c>
      <c r="Y60" s="21" t="s">
        <v>273</v>
      </c>
      <c r="Z60" s="21">
        <v>1.3149655604257984</v>
      </c>
      <c r="AA60" s="21">
        <v>1.3280212483399734</v>
      </c>
      <c r="AB60" s="21">
        <v>1.3033175355450237</v>
      </c>
      <c r="AC60" s="21"/>
    </row>
    <row r="61" spans="1:31" x14ac:dyDescent="0.3">
      <c r="A61" s="3" t="s">
        <v>180</v>
      </c>
      <c r="B61" s="21">
        <v>1.7610370551547023</v>
      </c>
      <c r="C61" s="21">
        <v>2.1091811414392061</v>
      </c>
      <c r="D61" s="21">
        <v>1.422715215818664</v>
      </c>
      <c r="E61" s="21" t="s">
        <v>273</v>
      </c>
      <c r="F61" s="21">
        <v>2.6123936816524909</v>
      </c>
      <c r="G61" s="21">
        <v>3.0750307503075032</v>
      </c>
      <c r="H61" s="21">
        <v>2.1608643457382954</v>
      </c>
      <c r="I61" s="21" t="s">
        <v>273</v>
      </c>
      <c r="J61" s="21">
        <v>2.8785982478097623</v>
      </c>
      <c r="K61" s="21">
        <v>3.0902348578491967</v>
      </c>
      <c r="L61" s="21">
        <v>2.6615969581749046</v>
      </c>
      <c r="M61" s="21" t="s">
        <v>273</v>
      </c>
      <c r="N61" s="21">
        <v>1.1450381679389312</v>
      </c>
      <c r="O61" s="21">
        <v>1.4824797843665769</v>
      </c>
      <c r="P61" s="21">
        <v>0.84337349397590367</v>
      </c>
      <c r="Q61" s="21" t="s">
        <v>273</v>
      </c>
      <c r="R61" s="21">
        <v>1.9789734075448362</v>
      </c>
      <c r="S61" s="21">
        <v>2.5547445255474455</v>
      </c>
      <c r="T61" s="21">
        <v>1.3836477987421385</v>
      </c>
      <c r="U61" s="21" t="s">
        <v>273</v>
      </c>
      <c r="V61" s="21">
        <v>0.25889967637540451</v>
      </c>
      <c r="W61" s="21">
        <v>0.2652519893899204</v>
      </c>
      <c r="X61" s="21">
        <v>0.25284450063211128</v>
      </c>
      <c r="Y61" s="21" t="s">
        <v>273</v>
      </c>
      <c r="Z61" s="21">
        <v>0.50251256281407031</v>
      </c>
      <c r="AA61" s="21">
        <v>1.1111111111111112</v>
      </c>
      <c r="AB61" s="21">
        <v>0</v>
      </c>
      <c r="AC61" s="21"/>
    </row>
    <row r="62" spans="1:31" x14ac:dyDescent="0.3">
      <c r="A62" s="3" t="s">
        <v>181</v>
      </c>
      <c r="B62" s="21">
        <v>3.008931321219587</v>
      </c>
      <c r="C62" s="21">
        <v>3.4774494556765165</v>
      </c>
      <c r="D62" s="21">
        <v>2.5495577920097592</v>
      </c>
      <c r="E62" s="21" t="s">
        <v>273</v>
      </c>
      <c r="F62" s="21">
        <v>2.8446389496717726</v>
      </c>
      <c r="G62" s="21">
        <v>2.9402661714639433</v>
      </c>
      <c r="H62" s="21">
        <v>2.7470792548152825</v>
      </c>
      <c r="I62" s="21" t="s">
        <v>273</v>
      </c>
      <c r="J62" s="21">
        <v>4.2849855466757356</v>
      </c>
      <c r="K62" s="21">
        <v>4.9424509140148949</v>
      </c>
      <c r="L62" s="21">
        <v>3.6214554151007854</v>
      </c>
      <c r="M62" s="21" t="s">
        <v>273</v>
      </c>
      <c r="N62" s="21">
        <v>2.6424442609413705</v>
      </c>
      <c r="O62" s="21">
        <v>2.6955074875207989</v>
      </c>
      <c r="P62" s="21">
        <v>2.5901639344262297</v>
      </c>
      <c r="Q62" s="21" t="s">
        <v>273</v>
      </c>
      <c r="R62" s="21">
        <v>4.0682999257609502</v>
      </c>
      <c r="S62" s="21">
        <v>4.8963652748573141</v>
      </c>
      <c r="T62" s="21">
        <v>3.2589547856723433</v>
      </c>
      <c r="U62" s="21" t="s">
        <v>273</v>
      </c>
      <c r="V62" s="21">
        <v>1.685876483743334</v>
      </c>
      <c r="W62" s="21">
        <v>2.4130589070262598</v>
      </c>
      <c r="X62" s="21">
        <v>1.001669449081803</v>
      </c>
      <c r="Y62" s="21" t="s">
        <v>273</v>
      </c>
      <c r="Z62" s="21">
        <v>0.69269521410579349</v>
      </c>
      <c r="AA62" s="21">
        <v>0.81300813008130091</v>
      </c>
      <c r="AB62" s="21">
        <v>0.58823529411764708</v>
      </c>
      <c r="AC62" s="21"/>
    </row>
    <row r="63" spans="1:31" x14ac:dyDescent="0.3">
      <c r="A63" s="3" t="s">
        <v>182</v>
      </c>
      <c r="B63" s="21">
        <v>7.0256262597178241</v>
      </c>
      <c r="C63" s="21">
        <v>8.4761321909424723</v>
      </c>
      <c r="D63" s="21">
        <v>5.7368134855899946</v>
      </c>
      <c r="E63" s="21" t="s">
        <v>273</v>
      </c>
      <c r="F63" s="21">
        <v>7.3107049608355092</v>
      </c>
      <c r="G63" s="21">
        <v>10.038610038610038</v>
      </c>
      <c r="H63" s="21">
        <v>4.5033112582781456</v>
      </c>
      <c r="I63" s="21" t="s">
        <v>273</v>
      </c>
      <c r="J63" s="21">
        <v>10.614101592115238</v>
      </c>
      <c r="K63" s="21">
        <v>12.458471760797343</v>
      </c>
      <c r="L63" s="21">
        <v>9.0655509065550905</v>
      </c>
      <c r="M63" s="21" t="s">
        <v>273</v>
      </c>
      <c r="N63" s="21">
        <v>6.3291139240506329</v>
      </c>
      <c r="O63" s="21">
        <v>7.9113924050632916</v>
      </c>
      <c r="P63" s="21">
        <v>4.9226441631504922</v>
      </c>
      <c r="Q63" s="21" t="s">
        <v>273</v>
      </c>
      <c r="R63" s="21">
        <v>7.6712328767123292</v>
      </c>
      <c r="S63" s="21">
        <v>7.3206442166910692</v>
      </c>
      <c r="T63" s="21">
        <v>7.9794079794079789</v>
      </c>
      <c r="U63" s="21" t="s">
        <v>273</v>
      </c>
      <c r="V63" s="21">
        <v>3.2855939342881211</v>
      </c>
      <c r="W63" s="21">
        <v>4.5197740112994351</v>
      </c>
      <c r="X63" s="21">
        <v>2.2865853658536586</v>
      </c>
      <c r="Y63" s="21" t="s">
        <v>273</v>
      </c>
      <c r="Z63" s="21">
        <v>0</v>
      </c>
      <c r="AA63" s="21">
        <v>0</v>
      </c>
      <c r="AB63" s="21">
        <v>0</v>
      </c>
      <c r="AC63" s="20"/>
    </row>
    <row r="64" spans="1:31" x14ac:dyDescent="0.3">
      <c r="A64" s="3" t="s">
        <v>183</v>
      </c>
      <c r="B64" s="21">
        <v>3.6780860932541302</v>
      </c>
      <c r="C64" s="21">
        <v>4.4339143679133528</v>
      </c>
      <c r="D64" s="21">
        <v>2.9780564263322882</v>
      </c>
      <c r="E64" s="21" t="s">
        <v>273</v>
      </c>
      <c r="F64" s="21">
        <v>3.790322580645161</v>
      </c>
      <c r="G64" s="21">
        <v>4.6420141620771043</v>
      </c>
      <c r="H64" s="21">
        <v>2.8949545078577335</v>
      </c>
      <c r="I64" s="21" t="s">
        <v>273</v>
      </c>
      <c r="J64" s="21">
        <v>6.0472567080496598</v>
      </c>
      <c r="K64" s="21">
        <v>7.8189300411522638</v>
      </c>
      <c r="L64" s="21">
        <v>4.3681747269890794</v>
      </c>
      <c r="M64" s="21" t="s">
        <v>273</v>
      </c>
      <c r="N64" s="21">
        <v>2.5618758141554494</v>
      </c>
      <c r="O64" s="21">
        <v>2.461257976298997</v>
      </c>
      <c r="P64" s="21">
        <v>2.6533996683250414</v>
      </c>
      <c r="Q64" s="21" t="s">
        <v>273</v>
      </c>
      <c r="R64" s="21">
        <v>4.1837571780147655</v>
      </c>
      <c r="S64" s="21">
        <v>5.0427350427350426</v>
      </c>
      <c r="T64" s="21">
        <v>3.3911671924290219</v>
      </c>
      <c r="U64" s="21" t="s">
        <v>273</v>
      </c>
      <c r="V64" s="21">
        <v>2.167766258246937</v>
      </c>
      <c r="W64" s="21">
        <v>2.3036649214659684</v>
      </c>
      <c r="X64" s="21">
        <v>2.0565552699228791</v>
      </c>
      <c r="Y64" s="21" t="s">
        <v>273</v>
      </c>
      <c r="Z64" s="21">
        <v>0</v>
      </c>
      <c r="AA64" s="21">
        <v>0</v>
      </c>
      <c r="AB64" s="21">
        <v>0</v>
      </c>
      <c r="AC64" s="21"/>
    </row>
    <row r="65" spans="1:29" x14ac:dyDescent="0.3">
      <c r="A65" s="3" t="s">
        <v>184</v>
      </c>
      <c r="B65" s="21">
        <v>0.89704664642561416</v>
      </c>
      <c r="C65" s="21">
        <v>1.1991076408254322</v>
      </c>
      <c r="D65" s="21">
        <v>0.60109289617486339</v>
      </c>
      <c r="E65" s="21" t="s">
        <v>273</v>
      </c>
      <c r="F65" s="21">
        <v>1.3787510137875101</v>
      </c>
      <c r="G65" s="21">
        <v>1.557632398753894</v>
      </c>
      <c r="H65" s="21">
        <v>1.1844331641285957</v>
      </c>
      <c r="I65" s="21" t="s">
        <v>273</v>
      </c>
      <c r="J65" s="21">
        <v>0.82034454470877771</v>
      </c>
      <c r="K65" s="21">
        <v>1.1437908496732025</v>
      </c>
      <c r="L65" s="21">
        <v>0.49423393739703458</v>
      </c>
      <c r="M65" s="21" t="s">
        <v>273</v>
      </c>
      <c r="N65" s="21">
        <v>0.86430423509075205</v>
      </c>
      <c r="O65" s="21">
        <v>1.1725293132328307</v>
      </c>
      <c r="P65" s="21">
        <v>0.5357142857142857</v>
      </c>
      <c r="Q65" s="21" t="s">
        <v>273</v>
      </c>
      <c r="R65" s="21">
        <v>0.87158628704241714</v>
      </c>
      <c r="S65" s="21">
        <v>1.2850467289719625</v>
      </c>
      <c r="T65" s="21">
        <v>0.46242774566473993</v>
      </c>
      <c r="U65" s="21" t="s">
        <v>273</v>
      </c>
      <c r="V65" s="21">
        <v>0.45489006823351025</v>
      </c>
      <c r="W65" s="21">
        <v>0.67567567567567566</v>
      </c>
      <c r="X65" s="21">
        <v>0.27510316368638238</v>
      </c>
      <c r="Y65" s="21" t="s">
        <v>273</v>
      </c>
      <c r="Z65" s="21">
        <v>1.1725293132328307</v>
      </c>
      <c r="AA65" s="21">
        <v>1.3937282229965158</v>
      </c>
      <c r="AB65" s="21">
        <v>0.967741935483871</v>
      </c>
      <c r="AC65" s="21"/>
    </row>
    <row r="66" spans="1:29" x14ac:dyDescent="0.3">
      <c r="A66" s="3" t="s">
        <v>185</v>
      </c>
      <c r="B66" s="21">
        <v>1.3169620754530151</v>
      </c>
      <c r="C66" s="21">
        <v>1.8594196975888841</v>
      </c>
      <c r="D66" s="21">
        <v>0.80691642651296824</v>
      </c>
      <c r="E66" s="21" t="s">
        <v>273</v>
      </c>
      <c r="F66" s="21">
        <v>1.4893617021276597</v>
      </c>
      <c r="G66" s="21">
        <v>2.0040080160320639</v>
      </c>
      <c r="H66" s="21">
        <v>0.90702947845804993</v>
      </c>
      <c r="I66" s="21" t="s">
        <v>273</v>
      </c>
      <c r="J66" s="21">
        <v>2.0262869660460021</v>
      </c>
      <c r="K66" s="21">
        <v>3.1319910514541389</v>
      </c>
      <c r="L66" s="21">
        <v>0.96566523605150223</v>
      </c>
      <c r="M66" s="21" t="s">
        <v>273</v>
      </c>
      <c r="N66" s="21">
        <v>1.6129032258064515</v>
      </c>
      <c r="O66" s="21">
        <v>2.338530066815145</v>
      </c>
      <c r="P66" s="21">
        <v>0.88888888888888884</v>
      </c>
      <c r="Q66" s="21" t="s">
        <v>273</v>
      </c>
      <c r="R66" s="21">
        <v>0.87476979742173111</v>
      </c>
      <c r="S66" s="21">
        <v>1.2548262548262548</v>
      </c>
      <c r="T66" s="21">
        <v>0.528169014084507</v>
      </c>
      <c r="U66" s="21" t="s">
        <v>273</v>
      </c>
      <c r="V66" s="21">
        <v>0.40253018976423238</v>
      </c>
      <c r="W66" s="21">
        <v>0.37831021437578816</v>
      </c>
      <c r="X66" s="21">
        <v>0.42283298097251587</v>
      </c>
      <c r="Y66" s="21" t="s">
        <v>273</v>
      </c>
      <c r="Z66" s="21">
        <v>1.9005847953216373</v>
      </c>
      <c r="AA66" s="21">
        <v>2.1818181818181821</v>
      </c>
      <c r="AB66" s="21">
        <v>1.7114914425427872</v>
      </c>
      <c r="AC66" s="21"/>
    </row>
    <row r="67" spans="1:29" x14ac:dyDescent="0.3">
      <c r="A67" s="3" t="s">
        <v>186</v>
      </c>
      <c r="B67" s="21">
        <v>2.0528822466743311</v>
      </c>
      <c r="C67" s="21">
        <v>2.4723487312947299</v>
      </c>
      <c r="D67" s="21">
        <v>1.625207296849088</v>
      </c>
      <c r="E67" s="21" t="s">
        <v>273</v>
      </c>
      <c r="F67" s="21">
        <v>2.4288107202680065</v>
      </c>
      <c r="G67" s="21">
        <v>2.9702970297029703</v>
      </c>
      <c r="H67" s="21">
        <v>1.870748299319728</v>
      </c>
      <c r="I67" s="21" t="s">
        <v>273</v>
      </c>
      <c r="J67" s="21">
        <v>2.0683453237410072</v>
      </c>
      <c r="K67" s="21">
        <v>2.7491408934707904</v>
      </c>
      <c r="L67" s="21">
        <v>1.3207547169811322</v>
      </c>
      <c r="M67" s="21" t="s">
        <v>273</v>
      </c>
      <c r="N67" s="21">
        <v>1.7937219730941705</v>
      </c>
      <c r="O67" s="21">
        <v>2.0270270270270272</v>
      </c>
      <c r="P67" s="21">
        <v>1.5296367112810707</v>
      </c>
      <c r="Q67" s="21" t="s">
        <v>273</v>
      </c>
      <c r="R67" s="21">
        <v>2.3646071700991609</v>
      </c>
      <c r="S67" s="21">
        <v>2.7314112291350532</v>
      </c>
      <c r="T67" s="21">
        <v>1.9938650306748467</v>
      </c>
      <c r="U67" s="21" t="s">
        <v>273</v>
      </c>
      <c r="V67" s="21">
        <v>2.0912547528517109</v>
      </c>
      <c r="W67" s="21">
        <v>2.3715415019762842</v>
      </c>
      <c r="X67" s="21">
        <v>1.8315018315018317</v>
      </c>
      <c r="Y67" s="21" t="s">
        <v>273</v>
      </c>
      <c r="Z67" s="21">
        <v>0</v>
      </c>
      <c r="AA67" s="21">
        <v>0</v>
      </c>
      <c r="AB67" s="21">
        <v>0</v>
      </c>
      <c r="AC67" s="21"/>
    </row>
    <row r="68" spans="1:29" x14ac:dyDescent="0.3">
      <c r="A68" s="3" t="s">
        <v>187</v>
      </c>
      <c r="B68" s="21">
        <v>2.76925628057375</v>
      </c>
      <c r="C68" s="21">
        <v>3.2770439725798366</v>
      </c>
      <c r="D68" s="21">
        <v>2.2697368421052633</v>
      </c>
      <c r="E68" s="21" t="s">
        <v>273</v>
      </c>
      <c r="F68" s="21">
        <v>3.0923694779116468</v>
      </c>
      <c r="G68" s="21">
        <v>3.8308060654429368</v>
      </c>
      <c r="H68" s="21">
        <v>2.3443815683104283</v>
      </c>
      <c r="I68" s="21" t="s">
        <v>273</v>
      </c>
      <c r="J68" s="21">
        <v>3.29134498171475</v>
      </c>
      <c r="K68" s="21">
        <v>4.308943089430894</v>
      </c>
      <c r="L68" s="21">
        <v>2.2745735174654751</v>
      </c>
      <c r="M68" s="21" t="s">
        <v>273</v>
      </c>
      <c r="N68" s="21">
        <v>3.6552346570397112</v>
      </c>
      <c r="O68" s="21">
        <v>3.978779840848806</v>
      </c>
      <c r="P68" s="21">
        <v>3.317972350230415</v>
      </c>
      <c r="Q68" s="21" t="s">
        <v>273</v>
      </c>
      <c r="R68" s="21">
        <v>2.2430668841761827</v>
      </c>
      <c r="S68" s="21">
        <v>2.591973244147157</v>
      </c>
      <c r="T68" s="21">
        <v>1.910828025477707</v>
      </c>
      <c r="U68" s="21" t="s">
        <v>273</v>
      </c>
      <c r="V68" s="21">
        <v>1.7307692307692308</v>
      </c>
      <c r="W68" s="21">
        <v>1.8867924528301887</v>
      </c>
      <c r="X68" s="21">
        <v>1.5843429636533086</v>
      </c>
      <c r="Y68" s="21" t="s">
        <v>273</v>
      </c>
      <c r="Z68" s="21">
        <v>1.1049723756906076</v>
      </c>
      <c r="AA68" s="21">
        <v>0</v>
      </c>
      <c r="AB68" s="21">
        <v>2.0202020202020203</v>
      </c>
      <c r="AC68" s="21"/>
    </row>
    <row r="69" spans="1:29" x14ac:dyDescent="0.3">
      <c r="A69" s="3" t="s">
        <v>188</v>
      </c>
      <c r="B69" s="21">
        <v>3.9920296825614954</v>
      </c>
      <c r="C69" s="21">
        <v>4.704225352112676</v>
      </c>
      <c r="D69" s="21">
        <v>3.3136570968607462</v>
      </c>
      <c r="E69" s="21" t="s">
        <v>273</v>
      </c>
      <c r="F69" s="21">
        <v>4.5801526717557248</v>
      </c>
      <c r="G69" s="21">
        <v>4.9410029498525079</v>
      </c>
      <c r="H69" s="21">
        <v>4.1930379746835449</v>
      </c>
      <c r="I69" s="21" t="s">
        <v>273</v>
      </c>
      <c r="J69" s="21">
        <v>5.5427251732101617</v>
      </c>
      <c r="K69" s="21">
        <v>6.4393939393939394</v>
      </c>
      <c r="L69" s="21">
        <v>4.6165884194053213</v>
      </c>
      <c r="M69" s="21" t="s">
        <v>273</v>
      </c>
      <c r="N69" s="21">
        <v>4.8322683706070286</v>
      </c>
      <c r="O69" s="21">
        <v>5.1036682615629987</v>
      </c>
      <c r="P69" s="21">
        <v>4.5600000000000005</v>
      </c>
      <c r="Q69" s="21" t="s">
        <v>273</v>
      </c>
      <c r="R69" s="21">
        <v>3.6363636363636362</v>
      </c>
      <c r="S69" s="21">
        <v>4.8655569782330348</v>
      </c>
      <c r="T69" s="21">
        <v>2.5655326268823204</v>
      </c>
      <c r="U69" s="21" t="s">
        <v>273</v>
      </c>
      <c r="V69" s="21">
        <v>2.5072674418604652</v>
      </c>
      <c r="W69" s="21">
        <v>3.1007751937984498</v>
      </c>
      <c r="X69" s="21">
        <v>1.9835841313269493</v>
      </c>
      <c r="Y69" s="21" t="s">
        <v>273</v>
      </c>
      <c r="Z69" s="21">
        <v>0.68965517241379315</v>
      </c>
      <c r="AA69" s="21">
        <v>0.62893081761006298</v>
      </c>
      <c r="AB69" s="21">
        <v>0.73710073710073709</v>
      </c>
      <c r="AC69" s="21"/>
    </row>
    <row r="70" spans="1:29" x14ac:dyDescent="0.3">
      <c r="A70" s="3" t="s">
        <v>189</v>
      </c>
      <c r="B70" s="21">
        <v>4.0018832391713746</v>
      </c>
      <c r="C70" s="21">
        <v>5.1604938271604937</v>
      </c>
      <c r="D70" s="21">
        <v>2.9464687359424202</v>
      </c>
      <c r="E70" s="21" t="s">
        <v>273</v>
      </c>
      <c r="F70" s="21">
        <v>3.9150630391506307</v>
      </c>
      <c r="G70" s="21">
        <v>4.7244094488188972</v>
      </c>
      <c r="H70" s="21">
        <v>3.087248322147651</v>
      </c>
      <c r="I70" s="21" t="s">
        <v>273</v>
      </c>
      <c r="J70" s="21">
        <v>5.1099611901681756</v>
      </c>
      <c r="K70" s="21">
        <v>6.3291139240506329</v>
      </c>
      <c r="L70" s="21">
        <v>3.8359788359788358</v>
      </c>
      <c r="M70" s="21" t="s">
        <v>273</v>
      </c>
      <c r="N70" s="21">
        <v>3.1088082901554404</v>
      </c>
      <c r="O70" s="21">
        <v>4.4736842105263159</v>
      </c>
      <c r="P70" s="21">
        <v>1.7857142857142856</v>
      </c>
      <c r="Q70" s="21" t="s">
        <v>273</v>
      </c>
      <c r="R70" s="21">
        <v>4.6001045478306324</v>
      </c>
      <c r="S70" s="21">
        <v>5.93607305936073</v>
      </c>
      <c r="T70" s="21">
        <v>3.4715525554484086</v>
      </c>
      <c r="U70" s="21" t="s">
        <v>273</v>
      </c>
      <c r="V70" s="21">
        <v>4.6250875963559919</v>
      </c>
      <c r="W70" s="21">
        <v>5.967741935483871</v>
      </c>
      <c r="X70" s="21">
        <v>3.5935563816604712</v>
      </c>
      <c r="Y70" s="21" t="s">
        <v>273</v>
      </c>
      <c r="Z70" s="21">
        <v>0</v>
      </c>
      <c r="AA70" s="21">
        <v>0</v>
      </c>
      <c r="AB70" s="21">
        <v>0</v>
      </c>
      <c r="AC70" s="21"/>
    </row>
    <row r="71" spans="1:29" x14ac:dyDescent="0.3">
      <c r="A71" s="3" t="s">
        <v>190</v>
      </c>
      <c r="B71" s="21">
        <v>6.2209958610309801</v>
      </c>
      <c r="C71" s="21">
        <v>7.762096774193548</v>
      </c>
      <c r="D71" s="21">
        <v>4.6941323345817727</v>
      </c>
      <c r="E71" s="21" t="s">
        <v>273</v>
      </c>
      <c r="F71" s="21">
        <v>5.8941728064300065</v>
      </c>
      <c r="G71" s="21">
        <v>6.1197916666666661</v>
      </c>
      <c r="H71" s="21">
        <v>5.6551724137931032</v>
      </c>
      <c r="I71" s="21" t="s">
        <v>273</v>
      </c>
      <c r="J71" s="21">
        <v>7.4374577417173766</v>
      </c>
      <c r="K71" s="21">
        <v>10.686015831134563</v>
      </c>
      <c r="L71" s="21">
        <v>4.0221914008321775</v>
      </c>
      <c r="M71" s="21" t="s">
        <v>273</v>
      </c>
      <c r="N71" s="21">
        <v>6.3194444444444446</v>
      </c>
      <c r="O71" s="21">
        <v>7.2289156626506017</v>
      </c>
      <c r="P71" s="21">
        <v>5.3391053391053394</v>
      </c>
      <c r="Q71" s="21" t="s">
        <v>273</v>
      </c>
      <c r="R71" s="21">
        <v>8.2579185520361982</v>
      </c>
      <c r="S71" s="21">
        <v>9.6399535423925666</v>
      </c>
      <c r="T71" s="21">
        <v>6.9459757442116867</v>
      </c>
      <c r="U71" s="21" t="s">
        <v>273</v>
      </c>
      <c r="V71" s="21">
        <v>4.0245566166439293</v>
      </c>
      <c r="W71" s="21">
        <v>5.9659090909090908</v>
      </c>
      <c r="X71" s="21">
        <v>2.2309711286089238</v>
      </c>
      <c r="Y71" s="21" t="s">
        <v>273</v>
      </c>
      <c r="Z71" s="21">
        <v>0.6116207951070336</v>
      </c>
      <c r="AA71" s="21">
        <v>0.76923076923076927</v>
      </c>
      <c r="AB71" s="21">
        <v>0.50761421319796951</v>
      </c>
      <c r="AC71" s="21"/>
    </row>
    <row r="72" spans="1:29" x14ac:dyDescent="0.3">
      <c r="A72" s="3" t="s">
        <v>191</v>
      </c>
      <c r="B72" s="21">
        <v>2.9990003332222592</v>
      </c>
      <c r="C72" s="21">
        <v>4.0622884224779954</v>
      </c>
      <c r="D72" s="21">
        <v>1.9685039370078741</v>
      </c>
      <c r="E72" s="21" t="s">
        <v>273</v>
      </c>
      <c r="F72" s="21">
        <v>3.2692307692307696</v>
      </c>
      <c r="G72" s="21">
        <v>2.5362318840579712</v>
      </c>
      <c r="H72" s="21">
        <v>4.0983606557377046</v>
      </c>
      <c r="I72" s="21" t="s">
        <v>273</v>
      </c>
      <c r="J72" s="21">
        <v>3.3582089552238807</v>
      </c>
      <c r="K72" s="21">
        <v>5.2264808362369335</v>
      </c>
      <c r="L72" s="21">
        <v>1.2048192771084338</v>
      </c>
      <c r="M72" s="21" t="s">
        <v>273</v>
      </c>
      <c r="N72" s="21">
        <v>4.5112781954887211</v>
      </c>
      <c r="O72" s="21">
        <v>6.8259385665529013</v>
      </c>
      <c r="P72" s="21">
        <v>1.6736401673640167</v>
      </c>
      <c r="Q72" s="21" t="s">
        <v>273</v>
      </c>
      <c r="R72" s="21">
        <v>1.746031746031746</v>
      </c>
      <c r="S72" s="21">
        <v>3.0303030303030303</v>
      </c>
      <c r="T72" s="21">
        <v>0.81967213114754101</v>
      </c>
      <c r="U72" s="21" t="s">
        <v>273</v>
      </c>
      <c r="V72" s="21">
        <v>3.1558185404339252</v>
      </c>
      <c r="W72" s="21">
        <v>3.3898305084745761</v>
      </c>
      <c r="X72" s="21">
        <v>2.9520295202952029</v>
      </c>
      <c r="Y72" s="21" t="s">
        <v>273</v>
      </c>
      <c r="Z72" s="21">
        <v>1.4492753623188406</v>
      </c>
      <c r="AA72" s="21">
        <v>1.6528925619834711</v>
      </c>
      <c r="AB72" s="21">
        <v>1.2903225806451613</v>
      </c>
      <c r="AC72" s="20"/>
    </row>
    <row r="73" spans="1:29" x14ac:dyDescent="0.3">
      <c r="A73" s="3" t="s">
        <v>192</v>
      </c>
      <c r="B73" s="21">
        <v>2.4915278506992506</v>
      </c>
      <c r="C73" s="21">
        <v>2.9686089660014043</v>
      </c>
      <c r="D73" s="21">
        <v>2.0582877959927139</v>
      </c>
      <c r="E73" s="21" t="s">
        <v>273</v>
      </c>
      <c r="F73" s="21">
        <v>3.1122815417763947</v>
      </c>
      <c r="G73" s="21">
        <v>3.5365286179618427</v>
      </c>
      <c r="H73" s="21">
        <v>2.6627218934911245</v>
      </c>
      <c r="I73" s="21" t="s">
        <v>273</v>
      </c>
      <c r="J73" s="21">
        <v>3.775975671566143</v>
      </c>
      <c r="K73" s="21">
        <v>4.1771514846502269</v>
      </c>
      <c r="L73" s="21">
        <v>3.3690658499234303</v>
      </c>
      <c r="M73" s="21" t="s">
        <v>273</v>
      </c>
      <c r="N73" s="21">
        <v>2.9866387215090384</v>
      </c>
      <c r="O73" s="21">
        <v>3.736842105263158</v>
      </c>
      <c r="P73" s="21">
        <v>2.2430881585811164</v>
      </c>
      <c r="Q73" s="21" t="s">
        <v>273</v>
      </c>
      <c r="R73" s="21">
        <v>2.0209224916785544</v>
      </c>
      <c r="S73" s="21">
        <v>2.2001047668936615</v>
      </c>
      <c r="T73" s="21">
        <v>1.8720069656073139</v>
      </c>
      <c r="U73" s="21" t="s">
        <v>273</v>
      </c>
      <c r="V73" s="21">
        <v>1.1329916374426758</v>
      </c>
      <c r="W73" s="21">
        <v>1.394169835234474</v>
      </c>
      <c r="X73" s="21">
        <v>0.93940817285110378</v>
      </c>
      <c r="Y73" s="21" t="s">
        <v>273</v>
      </c>
      <c r="Z73" s="21">
        <v>0.18214936247723132</v>
      </c>
      <c r="AA73" s="21">
        <v>0.4464285714285714</v>
      </c>
      <c r="AB73" s="21">
        <v>0</v>
      </c>
      <c r="AC73" s="21"/>
    </row>
    <row r="74" spans="1:29" x14ac:dyDescent="0.3">
      <c r="A74" s="3" t="s">
        <v>193</v>
      </c>
      <c r="B74" s="21">
        <v>3.7646646821922607</v>
      </c>
      <c r="C74" s="21">
        <v>4.8549437537004145</v>
      </c>
      <c r="D74" s="21">
        <v>2.7048802946593002</v>
      </c>
      <c r="E74" s="21" t="s">
        <v>273</v>
      </c>
      <c r="F74" s="21">
        <v>3.9029829941455256</v>
      </c>
      <c r="G74" s="21">
        <v>4.420485175202157</v>
      </c>
      <c r="H74" s="21">
        <v>3.3487297921478061</v>
      </c>
      <c r="I74" s="21" t="s">
        <v>273</v>
      </c>
      <c r="J74" s="21">
        <v>5.1035287255759698</v>
      </c>
      <c r="K74" s="21">
        <v>6.5668202764976948</v>
      </c>
      <c r="L74" s="21">
        <v>3.6030714707619609</v>
      </c>
      <c r="M74" s="21" t="s">
        <v>273</v>
      </c>
      <c r="N74" s="21">
        <v>3.3882783882783882</v>
      </c>
      <c r="O74" s="21">
        <v>4.5066991473812417</v>
      </c>
      <c r="P74" s="21">
        <v>2.2643818849449207</v>
      </c>
      <c r="Q74" s="21" t="s">
        <v>273</v>
      </c>
      <c r="R74" s="21">
        <v>4.3870566272557561</v>
      </c>
      <c r="S74" s="21">
        <v>5.7803468208092488</v>
      </c>
      <c r="T74" s="21">
        <v>3.0778515389257697</v>
      </c>
      <c r="U74" s="21" t="s">
        <v>273</v>
      </c>
      <c r="V74" s="21">
        <v>2.5337837837837838</v>
      </c>
      <c r="W74" s="21">
        <v>3.5398230088495577</v>
      </c>
      <c r="X74" s="21">
        <v>1.6832917705735659</v>
      </c>
      <c r="Y74" s="21" t="s">
        <v>273</v>
      </c>
      <c r="Z74" s="21">
        <v>0.4497751124437781</v>
      </c>
      <c r="AA74" s="21">
        <v>0.66889632107023411</v>
      </c>
      <c r="AB74" s="21">
        <v>0.27173913043478259</v>
      </c>
      <c r="AC74" s="21"/>
    </row>
    <row r="75" spans="1:29" ht="14.5" thickBot="1" x14ac:dyDescent="0.35">
      <c r="A75" s="3" t="s">
        <v>194</v>
      </c>
      <c r="B75" s="21">
        <v>2.0702634880803013</v>
      </c>
      <c r="C75" s="21">
        <v>2.0037570444583594</v>
      </c>
      <c r="D75" s="21">
        <v>2.1370207416719045</v>
      </c>
      <c r="E75" s="21" t="s">
        <v>273</v>
      </c>
      <c r="F75" s="21">
        <v>1.214574898785425</v>
      </c>
      <c r="G75" s="21">
        <v>1.9444444444444444</v>
      </c>
      <c r="H75" s="21">
        <v>0.52493438320209973</v>
      </c>
      <c r="I75" s="21" t="s">
        <v>273</v>
      </c>
      <c r="J75" s="21">
        <v>3.4023668639053253</v>
      </c>
      <c r="K75" s="21">
        <v>2.8125</v>
      </c>
      <c r="L75" s="21">
        <v>3.9325842696629212</v>
      </c>
      <c r="M75" s="21" t="s">
        <v>273</v>
      </c>
      <c r="N75" s="21">
        <v>2.4844720496894408</v>
      </c>
      <c r="O75" s="21">
        <v>2.7190332326283988</v>
      </c>
      <c r="P75" s="21">
        <v>2.2364217252396164</v>
      </c>
      <c r="Q75" s="21" t="s">
        <v>273</v>
      </c>
      <c r="R75" s="21">
        <v>2.7223230490018149</v>
      </c>
      <c r="S75" s="21">
        <v>2.1352313167259789</v>
      </c>
      <c r="T75" s="21">
        <v>3.3333333333333335</v>
      </c>
      <c r="U75" s="21" t="s">
        <v>273</v>
      </c>
      <c r="V75" s="21">
        <v>0.67720090293453727</v>
      </c>
      <c r="W75" s="21">
        <v>0.41841004184100417</v>
      </c>
      <c r="X75" s="21">
        <v>0.98039215686274506</v>
      </c>
      <c r="Y75" s="21" t="s">
        <v>273</v>
      </c>
      <c r="Z75" s="21">
        <v>0</v>
      </c>
      <c r="AA75" s="21">
        <v>0</v>
      </c>
      <c r="AB75" s="21">
        <v>0</v>
      </c>
      <c r="AC75" s="21"/>
    </row>
    <row r="76" spans="1:29" x14ac:dyDescent="0.3">
      <c r="A76" s="110" t="s">
        <v>398</v>
      </c>
      <c r="B76" s="169"/>
      <c r="C76" s="169"/>
      <c r="D76" s="169"/>
      <c r="E76" s="169"/>
      <c r="F76" s="169"/>
      <c r="G76" s="169"/>
      <c r="H76" s="169"/>
      <c r="I76" s="169"/>
      <c r="J76" s="179"/>
      <c r="K76" s="179"/>
      <c r="L76" s="179"/>
      <c r="M76" s="169"/>
      <c r="N76" s="179"/>
      <c r="O76" s="180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21"/>
    </row>
    <row r="77" spans="1:29" x14ac:dyDescent="0.3">
      <c r="AC77" s="21"/>
    </row>
    <row r="78" spans="1:29" x14ac:dyDescent="0.3">
      <c r="AC78" s="21"/>
    </row>
    <row r="79" spans="1:29" x14ac:dyDescent="0.3">
      <c r="AC79" s="21"/>
    </row>
    <row r="80" spans="1:29" x14ac:dyDescent="0.3">
      <c r="AC80" s="8"/>
    </row>
  </sheetData>
  <mergeCells count="26">
    <mergeCell ref="A42:AB42"/>
    <mergeCell ref="A43:AB43"/>
    <mergeCell ref="A44:AB44"/>
    <mergeCell ref="R45:T45"/>
    <mergeCell ref="V45:X45"/>
    <mergeCell ref="Z45:AB45"/>
    <mergeCell ref="A45:A46"/>
    <mergeCell ref="B45:D45"/>
    <mergeCell ref="F45:H45"/>
    <mergeCell ref="J45:L45"/>
    <mergeCell ref="N45:P45"/>
    <mergeCell ref="R6:T6"/>
    <mergeCell ref="V6:X6"/>
    <mergeCell ref="Z6:AB6"/>
    <mergeCell ref="A40:AB40"/>
    <mergeCell ref="A41:AB41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9:AB9">
    <cfRule type="cellIs" dxfId="19" priority="1" operator="equal">
      <formula>0</formula>
    </cfRule>
  </conditionalFormatting>
  <hyperlinks>
    <hyperlink ref="AD2" location="Contenido!A1" display="Contenido" xr:uid="{9F373FF7-CD48-4AC1-BCC0-E2DCE683F79A}"/>
    <hyperlink ref="AD41" location="Contenido!A1" display="Contenido" xr:uid="{F34BCDF4-DC70-4EC2-91D0-07F0D6FE5335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  <rowBreaks count="1" manualBreakCount="1">
    <brk id="39" max="2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B872-EFE5-40EB-8D7B-4E2C5DAB0763}">
  <sheetPr>
    <tabColor theme="0" tint="-0.14999847407452621"/>
  </sheetPr>
  <dimension ref="A1:AD80"/>
  <sheetViews>
    <sheetView showGridLines="0" topLeftCell="H1" zoomScale="90" zoomScaleNormal="90" zoomScaleSheetLayoutView="90" workbookViewId="0">
      <selection activeCell="AF15" sqref="AF15"/>
    </sheetView>
  </sheetViews>
  <sheetFormatPr baseColWidth="10" defaultColWidth="11.453125" defaultRowHeight="14" x14ac:dyDescent="0.3"/>
  <cols>
    <col min="1" max="1" width="17.2695312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32" width="11.26953125" style="3" customWidth="1"/>
    <col min="33" max="75" width="11.453125" style="3"/>
    <col min="76" max="76" width="16.1796875" style="3" customWidth="1"/>
    <col min="77" max="77" width="6" style="3" customWidth="1"/>
    <col min="78" max="78" width="6" style="3" bestFit="1" customWidth="1"/>
    <col min="79" max="79" width="5.54296875" style="3" bestFit="1" customWidth="1"/>
    <col min="80" max="80" width="1.54296875" style="3" customWidth="1"/>
    <col min="81" max="81" width="6" style="3" bestFit="1" customWidth="1"/>
    <col min="82" max="83" width="5" style="3" customWidth="1"/>
    <col min="84" max="84" width="1.54296875" style="3" customWidth="1"/>
    <col min="85" max="87" width="5" style="3" customWidth="1"/>
    <col min="88" max="88" width="1.54296875" style="3" customWidth="1"/>
    <col min="89" max="91" width="5.1796875" style="3" bestFit="1" customWidth="1"/>
    <col min="92" max="92" width="1.54296875" style="3" customWidth="1"/>
    <col min="93" max="95" width="5.1796875" style="3" bestFit="1" customWidth="1"/>
    <col min="96" max="96" width="1.54296875" style="3" customWidth="1"/>
    <col min="97" max="99" width="5.1796875" style="3" bestFit="1" customWidth="1"/>
    <col min="100" max="100" width="1.54296875" style="3" customWidth="1"/>
    <col min="101" max="101" width="4.81640625" style="3" bestFit="1" customWidth="1"/>
    <col min="102" max="103" width="4.453125" style="3" customWidth="1"/>
    <col min="104" max="104" width="8.81640625" style="3" customWidth="1"/>
    <col min="105" max="105" width="12" style="3" customWidth="1"/>
    <col min="106" max="108" width="6" style="3" customWidth="1"/>
    <col min="109" max="109" width="1.54296875" style="3" customWidth="1"/>
    <col min="110" max="110" width="6.1796875" style="3" customWidth="1"/>
    <col min="111" max="112" width="5.1796875" style="3" customWidth="1"/>
    <col min="113" max="113" width="1.54296875" style="3" customWidth="1"/>
    <col min="114" max="116" width="5" style="3" customWidth="1"/>
    <col min="117" max="117" width="1.54296875" style="3" customWidth="1"/>
    <col min="118" max="120" width="5" style="3" customWidth="1"/>
    <col min="121" max="121" width="1.54296875" style="3" customWidth="1"/>
    <col min="122" max="124" width="5" style="3" customWidth="1"/>
    <col min="125" max="125" width="1.54296875" style="3" customWidth="1"/>
    <col min="126" max="128" width="5.1796875" style="3" customWidth="1"/>
    <col min="129" max="129" width="1.54296875" style="3" customWidth="1"/>
    <col min="130" max="131" width="5" style="3" customWidth="1"/>
    <col min="132" max="132" width="5.453125" style="3" customWidth="1"/>
    <col min="133" max="16384" width="11.453125" style="3"/>
  </cols>
  <sheetData>
    <row r="1" spans="1:30" ht="15.75" customHeight="1" x14ac:dyDescent="0.35">
      <c r="A1" s="345" t="s">
        <v>292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93"/>
      <c r="AD1" s="29"/>
    </row>
    <row r="2" spans="1:30" ht="15.75" customHeight="1" x14ac:dyDescent="0.3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93"/>
      <c r="AD3" s="29"/>
    </row>
    <row r="4" spans="1:30" ht="15.75" customHeight="1" x14ac:dyDescent="0.35">
      <c r="A4" s="345" t="s">
        <v>151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93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93"/>
    </row>
    <row r="6" spans="1:30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6"/>
    </row>
    <row r="7" spans="1:30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10"/>
    </row>
    <row r="8" spans="1:30" x14ac:dyDescent="0.3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30" s="25" customFormat="1" x14ac:dyDescent="0.35">
      <c r="A9" s="161" t="s">
        <v>130</v>
      </c>
      <c r="B9" s="16">
        <v>16901</v>
      </c>
      <c r="C9" s="16">
        <v>9920</v>
      </c>
      <c r="D9" s="16">
        <v>6981</v>
      </c>
      <c r="E9" s="16"/>
      <c r="F9" s="16">
        <v>4005</v>
      </c>
      <c r="G9" s="16">
        <v>2261</v>
      </c>
      <c r="H9" s="16">
        <v>1744</v>
      </c>
      <c r="I9" s="16"/>
      <c r="J9" s="16">
        <v>4635</v>
      </c>
      <c r="K9" s="16">
        <v>2715</v>
      </c>
      <c r="L9" s="16">
        <v>1920</v>
      </c>
      <c r="M9" s="16"/>
      <c r="N9" s="16">
        <v>3069</v>
      </c>
      <c r="O9" s="16">
        <v>1842</v>
      </c>
      <c r="P9" s="16">
        <v>1227</v>
      </c>
      <c r="Q9" s="16"/>
      <c r="R9" s="16">
        <v>3475</v>
      </c>
      <c r="S9" s="16">
        <v>2069</v>
      </c>
      <c r="T9" s="16">
        <v>1406</v>
      </c>
      <c r="U9" s="16"/>
      <c r="V9" s="16">
        <v>1594</v>
      </c>
      <c r="W9" s="16">
        <v>968</v>
      </c>
      <c r="X9" s="16">
        <v>626</v>
      </c>
      <c r="Y9" s="16"/>
      <c r="Z9" s="16">
        <v>123</v>
      </c>
      <c r="AA9" s="16">
        <v>65</v>
      </c>
      <c r="AB9" s="16">
        <v>58</v>
      </c>
      <c r="AC9" s="18"/>
      <c r="AD9" s="26"/>
    </row>
    <row r="10" spans="1:30" x14ac:dyDescent="0.35">
      <c r="A10" s="17" t="s">
        <v>168</v>
      </c>
      <c r="B10" s="18">
        <v>1421</v>
      </c>
      <c r="C10" s="18">
        <v>778</v>
      </c>
      <c r="D10" s="18">
        <v>643</v>
      </c>
      <c r="E10" s="18"/>
      <c r="F10" s="18">
        <v>360</v>
      </c>
      <c r="G10" s="18">
        <v>168</v>
      </c>
      <c r="H10" s="18">
        <v>192</v>
      </c>
      <c r="I10" s="18"/>
      <c r="J10" s="18">
        <v>446</v>
      </c>
      <c r="K10" s="18">
        <v>236</v>
      </c>
      <c r="L10" s="18">
        <v>210</v>
      </c>
      <c r="M10" s="18"/>
      <c r="N10" s="18">
        <v>281</v>
      </c>
      <c r="O10" s="18">
        <v>158</v>
      </c>
      <c r="P10" s="18">
        <v>123</v>
      </c>
      <c r="Q10" s="18"/>
      <c r="R10" s="18">
        <v>212</v>
      </c>
      <c r="S10" s="18">
        <v>129</v>
      </c>
      <c r="T10" s="18">
        <v>83</v>
      </c>
      <c r="U10" s="18"/>
      <c r="V10" s="18">
        <v>119</v>
      </c>
      <c r="W10" s="18">
        <v>84</v>
      </c>
      <c r="X10" s="18">
        <v>35</v>
      </c>
      <c r="Y10" s="18"/>
      <c r="Z10" s="18">
        <v>3</v>
      </c>
      <c r="AA10" s="18">
        <v>3</v>
      </c>
      <c r="AB10" s="18">
        <v>0</v>
      </c>
      <c r="AC10" s="18"/>
    </row>
    <row r="11" spans="1:30" x14ac:dyDescent="0.35">
      <c r="A11" s="17" t="s">
        <v>169</v>
      </c>
      <c r="B11" s="18">
        <v>1114</v>
      </c>
      <c r="C11" s="18">
        <v>626</v>
      </c>
      <c r="D11" s="18">
        <v>488</v>
      </c>
      <c r="E11" s="18"/>
      <c r="F11" s="18">
        <v>316</v>
      </c>
      <c r="G11" s="18">
        <v>166</v>
      </c>
      <c r="H11" s="18">
        <v>150</v>
      </c>
      <c r="I11" s="18"/>
      <c r="J11" s="18">
        <v>301</v>
      </c>
      <c r="K11" s="18">
        <v>169</v>
      </c>
      <c r="L11" s="18">
        <v>132</v>
      </c>
      <c r="M11" s="18"/>
      <c r="N11" s="18">
        <v>221</v>
      </c>
      <c r="O11" s="18">
        <v>132</v>
      </c>
      <c r="P11" s="18">
        <v>89</v>
      </c>
      <c r="Q11" s="18"/>
      <c r="R11" s="18">
        <v>200</v>
      </c>
      <c r="S11" s="18">
        <v>111</v>
      </c>
      <c r="T11" s="18">
        <v>89</v>
      </c>
      <c r="U11" s="18"/>
      <c r="V11" s="18">
        <v>67</v>
      </c>
      <c r="W11" s="18">
        <v>42</v>
      </c>
      <c r="X11" s="18">
        <v>25</v>
      </c>
      <c r="Y11" s="18"/>
      <c r="Z11" s="18">
        <v>9</v>
      </c>
      <c r="AA11" s="18">
        <v>6</v>
      </c>
      <c r="AB11" s="18">
        <v>3</v>
      </c>
      <c r="AC11" s="18"/>
    </row>
    <row r="12" spans="1:30" x14ac:dyDescent="0.35">
      <c r="A12" s="17" t="s">
        <v>170</v>
      </c>
      <c r="B12" s="18">
        <v>1413</v>
      </c>
      <c r="C12" s="18">
        <v>843</v>
      </c>
      <c r="D12" s="18">
        <v>570</v>
      </c>
      <c r="E12" s="18"/>
      <c r="F12" s="18">
        <v>415</v>
      </c>
      <c r="G12" s="18">
        <v>248</v>
      </c>
      <c r="H12" s="18">
        <v>167</v>
      </c>
      <c r="I12" s="18"/>
      <c r="J12" s="18">
        <v>307</v>
      </c>
      <c r="K12" s="18">
        <v>184</v>
      </c>
      <c r="L12" s="18">
        <v>123</v>
      </c>
      <c r="M12" s="18"/>
      <c r="N12" s="18">
        <v>200</v>
      </c>
      <c r="O12" s="18">
        <v>122</v>
      </c>
      <c r="P12" s="18">
        <v>78</v>
      </c>
      <c r="Q12" s="18"/>
      <c r="R12" s="18">
        <v>384</v>
      </c>
      <c r="S12" s="18">
        <v>233</v>
      </c>
      <c r="T12" s="18">
        <v>151</v>
      </c>
      <c r="U12" s="18"/>
      <c r="V12" s="18">
        <v>107</v>
      </c>
      <c r="W12" s="18">
        <v>56</v>
      </c>
      <c r="X12" s="18">
        <v>51</v>
      </c>
      <c r="Y12" s="18"/>
      <c r="Z12" s="18">
        <v>0</v>
      </c>
      <c r="AA12" s="18">
        <v>0</v>
      </c>
      <c r="AB12" s="18">
        <v>0</v>
      </c>
      <c r="AC12" s="18"/>
    </row>
    <row r="13" spans="1:30" x14ac:dyDescent="0.35">
      <c r="A13" s="17" t="s">
        <v>171</v>
      </c>
      <c r="B13" s="18">
        <v>1234</v>
      </c>
      <c r="C13" s="18">
        <v>729</v>
      </c>
      <c r="D13" s="18">
        <v>505</v>
      </c>
      <c r="E13" s="18"/>
      <c r="F13" s="18">
        <v>260</v>
      </c>
      <c r="G13" s="18">
        <v>155</v>
      </c>
      <c r="H13" s="18">
        <v>105</v>
      </c>
      <c r="I13" s="18"/>
      <c r="J13" s="18">
        <v>358</v>
      </c>
      <c r="K13" s="18">
        <v>197</v>
      </c>
      <c r="L13" s="18">
        <v>161</v>
      </c>
      <c r="M13" s="18"/>
      <c r="N13" s="18">
        <v>262</v>
      </c>
      <c r="O13" s="18">
        <v>145</v>
      </c>
      <c r="P13" s="18">
        <v>117</v>
      </c>
      <c r="Q13" s="18"/>
      <c r="R13" s="18">
        <v>199</v>
      </c>
      <c r="S13" s="18">
        <v>121</v>
      </c>
      <c r="T13" s="18">
        <v>78</v>
      </c>
      <c r="U13" s="18"/>
      <c r="V13" s="18">
        <v>146</v>
      </c>
      <c r="W13" s="18">
        <v>104</v>
      </c>
      <c r="X13" s="18">
        <v>42</v>
      </c>
      <c r="Y13" s="18"/>
      <c r="Z13" s="18">
        <v>9</v>
      </c>
      <c r="AA13" s="18">
        <v>7</v>
      </c>
      <c r="AB13" s="18">
        <v>2</v>
      </c>
      <c r="AC13" s="18"/>
    </row>
    <row r="14" spans="1:30" x14ac:dyDescent="0.35">
      <c r="A14" s="17" t="s">
        <v>172</v>
      </c>
      <c r="B14" s="18">
        <v>247</v>
      </c>
      <c r="C14" s="18">
        <v>163</v>
      </c>
      <c r="D14" s="18">
        <v>84</v>
      </c>
      <c r="E14" s="18"/>
      <c r="F14" s="18">
        <v>49</v>
      </c>
      <c r="G14" s="18">
        <v>30</v>
      </c>
      <c r="H14" s="18">
        <v>19</v>
      </c>
      <c r="I14" s="18"/>
      <c r="J14" s="18">
        <v>60</v>
      </c>
      <c r="K14" s="18">
        <v>41</v>
      </c>
      <c r="L14" s="18">
        <v>19</v>
      </c>
      <c r="M14" s="18"/>
      <c r="N14" s="18">
        <v>37</v>
      </c>
      <c r="O14" s="18">
        <v>29</v>
      </c>
      <c r="P14" s="18">
        <v>8</v>
      </c>
      <c r="Q14" s="18"/>
      <c r="R14" s="18">
        <v>75</v>
      </c>
      <c r="S14" s="18">
        <v>47</v>
      </c>
      <c r="T14" s="18">
        <v>28</v>
      </c>
      <c r="U14" s="18"/>
      <c r="V14" s="18">
        <v>25</v>
      </c>
      <c r="W14" s="18">
        <v>15</v>
      </c>
      <c r="X14" s="18">
        <v>10</v>
      </c>
      <c r="Y14" s="18"/>
      <c r="Z14" s="18">
        <v>1</v>
      </c>
      <c r="AA14" s="18">
        <v>1</v>
      </c>
      <c r="AB14" s="18">
        <v>0</v>
      </c>
      <c r="AC14" s="18"/>
    </row>
    <row r="15" spans="1:30" x14ac:dyDescent="0.35">
      <c r="A15" s="17" t="s">
        <v>173</v>
      </c>
      <c r="B15" s="18">
        <v>558</v>
      </c>
      <c r="C15" s="18">
        <v>361</v>
      </c>
      <c r="D15" s="18">
        <v>197</v>
      </c>
      <c r="E15" s="18"/>
      <c r="F15" s="18">
        <v>92</v>
      </c>
      <c r="G15" s="18">
        <v>67</v>
      </c>
      <c r="H15" s="18">
        <v>25</v>
      </c>
      <c r="I15" s="18"/>
      <c r="J15" s="18">
        <v>146</v>
      </c>
      <c r="K15" s="18">
        <v>96</v>
      </c>
      <c r="L15" s="18">
        <v>50</v>
      </c>
      <c r="M15" s="18"/>
      <c r="N15" s="18">
        <v>100</v>
      </c>
      <c r="O15" s="18">
        <v>61</v>
      </c>
      <c r="P15" s="18">
        <v>39</v>
      </c>
      <c r="Q15" s="18"/>
      <c r="R15" s="18">
        <v>131</v>
      </c>
      <c r="S15" s="18">
        <v>82</v>
      </c>
      <c r="T15" s="18">
        <v>49</v>
      </c>
      <c r="U15" s="18"/>
      <c r="V15" s="18">
        <v>89</v>
      </c>
      <c r="W15" s="18">
        <v>55</v>
      </c>
      <c r="X15" s="18">
        <v>34</v>
      </c>
      <c r="Y15" s="18"/>
      <c r="Z15" s="18">
        <v>0</v>
      </c>
      <c r="AA15" s="18">
        <v>0</v>
      </c>
      <c r="AB15" s="18">
        <v>0</v>
      </c>
      <c r="AC15" s="18"/>
    </row>
    <row r="16" spans="1:30" x14ac:dyDescent="0.35">
      <c r="A16" s="17" t="s">
        <v>174</v>
      </c>
      <c r="B16" s="18">
        <v>59</v>
      </c>
      <c r="C16" s="18">
        <v>41</v>
      </c>
      <c r="D16" s="18">
        <v>18</v>
      </c>
      <c r="E16" s="18"/>
      <c r="F16" s="18">
        <v>7</v>
      </c>
      <c r="G16" s="18">
        <v>5</v>
      </c>
      <c r="H16" s="18">
        <v>2</v>
      </c>
      <c r="I16" s="18"/>
      <c r="J16" s="18">
        <v>16</v>
      </c>
      <c r="K16" s="18">
        <v>11</v>
      </c>
      <c r="L16" s="18">
        <v>5</v>
      </c>
      <c r="M16" s="18"/>
      <c r="N16" s="18">
        <v>7</v>
      </c>
      <c r="O16" s="18">
        <v>6</v>
      </c>
      <c r="P16" s="18">
        <v>1</v>
      </c>
      <c r="Q16" s="18"/>
      <c r="R16" s="18">
        <v>15</v>
      </c>
      <c r="S16" s="18">
        <v>11</v>
      </c>
      <c r="T16" s="18">
        <v>4</v>
      </c>
      <c r="U16" s="18"/>
      <c r="V16" s="18">
        <v>13</v>
      </c>
      <c r="W16" s="18">
        <v>8</v>
      </c>
      <c r="X16" s="18">
        <v>5</v>
      </c>
      <c r="Y16" s="18"/>
      <c r="Z16" s="18">
        <v>1</v>
      </c>
      <c r="AA16" s="18">
        <v>0</v>
      </c>
      <c r="AB16" s="18">
        <v>1</v>
      </c>
      <c r="AC16" s="18"/>
    </row>
    <row r="17" spans="1:29" x14ac:dyDescent="0.35">
      <c r="A17" s="17" t="s">
        <v>175</v>
      </c>
      <c r="B17" s="18">
        <v>2238</v>
      </c>
      <c r="C17" s="18">
        <v>1300</v>
      </c>
      <c r="D17" s="18">
        <v>938</v>
      </c>
      <c r="E17" s="18"/>
      <c r="F17" s="18">
        <v>649</v>
      </c>
      <c r="G17" s="18">
        <v>356</v>
      </c>
      <c r="H17" s="18">
        <v>293</v>
      </c>
      <c r="I17" s="18"/>
      <c r="J17" s="18">
        <v>664</v>
      </c>
      <c r="K17" s="18">
        <v>388</v>
      </c>
      <c r="L17" s="18">
        <v>276</v>
      </c>
      <c r="M17" s="18"/>
      <c r="N17" s="18">
        <v>439</v>
      </c>
      <c r="O17" s="18">
        <v>280</v>
      </c>
      <c r="P17" s="18">
        <v>159</v>
      </c>
      <c r="Q17" s="18"/>
      <c r="R17" s="18">
        <v>345</v>
      </c>
      <c r="S17" s="18">
        <v>213</v>
      </c>
      <c r="T17" s="18">
        <v>132</v>
      </c>
      <c r="U17" s="18"/>
      <c r="V17" s="18">
        <v>131</v>
      </c>
      <c r="W17" s="18">
        <v>59</v>
      </c>
      <c r="X17" s="18">
        <v>72</v>
      </c>
      <c r="Y17" s="18"/>
      <c r="Z17" s="18">
        <v>10</v>
      </c>
      <c r="AA17" s="18">
        <v>4</v>
      </c>
      <c r="AB17" s="18">
        <v>6</v>
      </c>
      <c r="AC17" s="16"/>
    </row>
    <row r="18" spans="1:29" x14ac:dyDescent="0.35">
      <c r="A18" s="17" t="s">
        <v>176</v>
      </c>
      <c r="B18" s="18">
        <v>838</v>
      </c>
      <c r="C18" s="18">
        <v>519</v>
      </c>
      <c r="D18" s="18">
        <v>319</v>
      </c>
      <c r="E18" s="18"/>
      <c r="F18" s="18">
        <v>188</v>
      </c>
      <c r="G18" s="18">
        <v>112</v>
      </c>
      <c r="H18" s="18">
        <v>76</v>
      </c>
      <c r="I18" s="18"/>
      <c r="J18" s="18">
        <v>216</v>
      </c>
      <c r="K18" s="18">
        <v>129</v>
      </c>
      <c r="L18" s="18">
        <v>87</v>
      </c>
      <c r="M18" s="18"/>
      <c r="N18" s="18">
        <v>146</v>
      </c>
      <c r="O18" s="18">
        <v>91</v>
      </c>
      <c r="P18" s="18">
        <v>55</v>
      </c>
      <c r="Q18" s="18"/>
      <c r="R18" s="18">
        <v>200</v>
      </c>
      <c r="S18" s="18">
        <v>130</v>
      </c>
      <c r="T18" s="18">
        <v>70</v>
      </c>
      <c r="U18" s="18"/>
      <c r="V18" s="18">
        <v>87</v>
      </c>
      <c r="W18" s="18">
        <v>56</v>
      </c>
      <c r="X18" s="18">
        <v>31</v>
      </c>
      <c r="Y18" s="18"/>
      <c r="Z18" s="18">
        <v>1</v>
      </c>
      <c r="AA18" s="18">
        <v>1</v>
      </c>
      <c r="AB18" s="18">
        <v>0</v>
      </c>
      <c r="AC18" s="18"/>
    </row>
    <row r="19" spans="1:29" x14ac:dyDescent="0.35">
      <c r="A19" s="17" t="s">
        <v>177</v>
      </c>
      <c r="B19" s="18">
        <v>519</v>
      </c>
      <c r="C19" s="18">
        <v>314</v>
      </c>
      <c r="D19" s="18">
        <v>205</v>
      </c>
      <c r="E19" s="18"/>
      <c r="F19" s="18">
        <v>132</v>
      </c>
      <c r="G19" s="18">
        <v>77</v>
      </c>
      <c r="H19" s="18">
        <v>55</v>
      </c>
      <c r="I19" s="18"/>
      <c r="J19" s="18">
        <v>160</v>
      </c>
      <c r="K19" s="18">
        <v>102</v>
      </c>
      <c r="L19" s="18">
        <v>58</v>
      </c>
      <c r="M19" s="18"/>
      <c r="N19" s="18">
        <v>91</v>
      </c>
      <c r="O19" s="18">
        <v>56</v>
      </c>
      <c r="P19" s="18">
        <v>35</v>
      </c>
      <c r="Q19" s="18"/>
      <c r="R19" s="18">
        <v>87</v>
      </c>
      <c r="S19" s="18">
        <v>50</v>
      </c>
      <c r="T19" s="18">
        <v>37</v>
      </c>
      <c r="U19" s="18"/>
      <c r="V19" s="18">
        <v>34</v>
      </c>
      <c r="W19" s="18">
        <v>22</v>
      </c>
      <c r="X19" s="18">
        <v>12</v>
      </c>
      <c r="Y19" s="18"/>
      <c r="Z19" s="18">
        <v>15</v>
      </c>
      <c r="AA19" s="18">
        <v>7</v>
      </c>
      <c r="AB19" s="18">
        <v>8</v>
      </c>
      <c r="AC19" s="18"/>
    </row>
    <row r="20" spans="1:29" x14ac:dyDescent="0.35">
      <c r="A20" s="17" t="s">
        <v>178</v>
      </c>
      <c r="B20" s="18">
        <v>249</v>
      </c>
      <c r="C20" s="18">
        <v>137</v>
      </c>
      <c r="D20" s="18">
        <v>112</v>
      </c>
      <c r="E20" s="18"/>
      <c r="F20" s="18">
        <v>56</v>
      </c>
      <c r="G20" s="18">
        <v>31</v>
      </c>
      <c r="H20" s="18">
        <v>25</v>
      </c>
      <c r="I20" s="18"/>
      <c r="J20" s="18">
        <v>65</v>
      </c>
      <c r="K20" s="18">
        <v>30</v>
      </c>
      <c r="L20" s="18">
        <v>35</v>
      </c>
      <c r="M20" s="18"/>
      <c r="N20" s="18">
        <v>65</v>
      </c>
      <c r="O20" s="18">
        <v>36</v>
      </c>
      <c r="P20" s="18">
        <v>29</v>
      </c>
      <c r="Q20" s="18"/>
      <c r="R20" s="18">
        <v>44</v>
      </c>
      <c r="S20" s="18">
        <v>26</v>
      </c>
      <c r="T20" s="18">
        <v>18</v>
      </c>
      <c r="U20" s="18"/>
      <c r="V20" s="18">
        <v>17</v>
      </c>
      <c r="W20" s="18">
        <v>13</v>
      </c>
      <c r="X20" s="18">
        <v>4</v>
      </c>
      <c r="Y20" s="18"/>
      <c r="Z20" s="18">
        <v>2</v>
      </c>
      <c r="AA20" s="18">
        <v>1</v>
      </c>
      <c r="AB20" s="18">
        <v>1</v>
      </c>
      <c r="AC20" s="18"/>
    </row>
    <row r="21" spans="1:29" x14ac:dyDescent="0.35">
      <c r="A21" s="17" t="s">
        <v>179</v>
      </c>
      <c r="B21" s="18">
        <v>1575</v>
      </c>
      <c r="C21" s="18">
        <v>885</v>
      </c>
      <c r="D21" s="18">
        <v>690</v>
      </c>
      <c r="E21" s="18"/>
      <c r="F21" s="18">
        <v>347</v>
      </c>
      <c r="G21" s="18">
        <v>180</v>
      </c>
      <c r="H21" s="18">
        <v>167</v>
      </c>
      <c r="I21" s="18"/>
      <c r="J21" s="18">
        <v>461</v>
      </c>
      <c r="K21" s="18">
        <v>252</v>
      </c>
      <c r="L21" s="18">
        <v>209</v>
      </c>
      <c r="M21" s="18"/>
      <c r="N21" s="18">
        <v>238</v>
      </c>
      <c r="O21" s="18">
        <v>148</v>
      </c>
      <c r="P21" s="18">
        <v>90</v>
      </c>
      <c r="Q21" s="18"/>
      <c r="R21" s="18">
        <v>338</v>
      </c>
      <c r="S21" s="18">
        <v>194</v>
      </c>
      <c r="T21" s="18">
        <v>144</v>
      </c>
      <c r="U21" s="18"/>
      <c r="V21" s="18">
        <v>171</v>
      </c>
      <c r="W21" s="18">
        <v>102</v>
      </c>
      <c r="X21" s="18">
        <v>69</v>
      </c>
      <c r="Y21" s="18"/>
      <c r="Z21" s="18">
        <v>20</v>
      </c>
      <c r="AA21" s="18">
        <v>9</v>
      </c>
      <c r="AB21" s="18">
        <v>11</v>
      </c>
      <c r="AC21" s="18"/>
    </row>
    <row r="22" spans="1:29" x14ac:dyDescent="0.35">
      <c r="A22" s="17" t="s">
        <v>180</v>
      </c>
      <c r="B22" s="18">
        <v>144</v>
      </c>
      <c r="C22" s="18">
        <v>85</v>
      </c>
      <c r="D22" s="18">
        <v>59</v>
      </c>
      <c r="E22" s="18"/>
      <c r="F22" s="18">
        <v>43</v>
      </c>
      <c r="G22" s="18">
        <v>25</v>
      </c>
      <c r="H22" s="18">
        <v>18</v>
      </c>
      <c r="I22" s="18"/>
      <c r="J22" s="18">
        <v>46</v>
      </c>
      <c r="K22" s="18">
        <v>25</v>
      </c>
      <c r="L22" s="18">
        <v>21</v>
      </c>
      <c r="M22" s="18"/>
      <c r="N22" s="18">
        <v>18</v>
      </c>
      <c r="O22" s="18">
        <v>11</v>
      </c>
      <c r="P22" s="18">
        <v>7</v>
      </c>
      <c r="Q22" s="18"/>
      <c r="R22" s="18">
        <v>32</v>
      </c>
      <c r="S22" s="18">
        <v>21</v>
      </c>
      <c r="T22" s="18">
        <v>11</v>
      </c>
      <c r="U22" s="18"/>
      <c r="V22" s="18">
        <v>4</v>
      </c>
      <c r="W22" s="18">
        <v>2</v>
      </c>
      <c r="X22" s="18">
        <v>2</v>
      </c>
      <c r="Y22" s="18"/>
      <c r="Z22" s="18">
        <v>1</v>
      </c>
      <c r="AA22" s="18">
        <v>1</v>
      </c>
      <c r="AB22" s="18">
        <v>0</v>
      </c>
      <c r="AC22" s="18"/>
    </row>
    <row r="23" spans="1:29" x14ac:dyDescent="0.35">
      <c r="A23" s="17" t="s">
        <v>181</v>
      </c>
      <c r="B23" s="18">
        <v>963</v>
      </c>
      <c r="C23" s="18">
        <v>549</v>
      </c>
      <c r="D23" s="18">
        <v>414</v>
      </c>
      <c r="E23" s="18"/>
      <c r="F23" s="18">
        <v>174</v>
      </c>
      <c r="G23" s="18">
        <v>88</v>
      </c>
      <c r="H23" s="18">
        <v>86</v>
      </c>
      <c r="I23" s="18"/>
      <c r="J23" s="18">
        <v>250</v>
      </c>
      <c r="K23" s="18">
        <v>144</v>
      </c>
      <c r="L23" s="18">
        <v>106</v>
      </c>
      <c r="M23" s="18"/>
      <c r="N23" s="18">
        <v>158</v>
      </c>
      <c r="O23" s="18">
        <v>80</v>
      </c>
      <c r="P23" s="18">
        <v>78</v>
      </c>
      <c r="Q23" s="18"/>
      <c r="R23" s="18">
        <v>272</v>
      </c>
      <c r="S23" s="18">
        <v>163</v>
      </c>
      <c r="T23" s="18">
        <v>109</v>
      </c>
      <c r="U23" s="18"/>
      <c r="V23" s="18">
        <v>98</v>
      </c>
      <c r="W23" s="18">
        <v>68</v>
      </c>
      <c r="X23" s="18">
        <v>30</v>
      </c>
      <c r="Y23" s="18"/>
      <c r="Z23" s="18">
        <v>11</v>
      </c>
      <c r="AA23" s="18">
        <v>6</v>
      </c>
      <c r="AB23" s="18">
        <v>5</v>
      </c>
      <c r="AC23" s="18"/>
    </row>
    <row r="24" spans="1:29" x14ac:dyDescent="0.35">
      <c r="A24" s="17" t="s">
        <v>182</v>
      </c>
      <c r="B24" s="18">
        <v>488</v>
      </c>
      <c r="C24" s="18">
        <v>277</v>
      </c>
      <c r="D24" s="18">
        <v>211</v>
      </c>
      <c r="E24" s="18"/>
      <c r="F24" s="18">
        <v>112</v>
      </c>
      <c r="G24" s="18">
        <v>78</v>
      </c>
      <c r="H24" s="18">
        <v>34</v>
      </c>
      <c r="I24" s="18"/>
      <c r="J24" s="18">
        <v>140</v>
      </c>
      <c r="K24" s="18">
        <v>75</v>
      </c>
      <c r="L24" s="18">
        <v>65</v>
      </c>
      <c r="M24" s="18"/>
      <c r="N24" s="18">
        <v>85</v>
      </c>
      <c r="O24" s="18">
        <v>50</v>
      </c>
      <c r="P24" s="18">
        <v>35</v>
      </c>
      <c r="Q24" s="18"/>
      <c r="R24" s="18">
        <v>112</v>
      </c>
      <c r="S24" s="18">
        <v>50</v>
      </c>
      <c r="T24" s="18">
        <v>62</v>
      </c>
      <c r="U24" s="18"/>
      <c r="V24" s="18">
        <v>39</v>
      </c>
      <c r="W24" s="18">
        <v>24</v>
      </c>
      <c r="X24" s="18">
        <v>15</v>
      </c>
      <c r="Y24" s="18"/>
      <c r="Z24" s="18">
        <v>0</v>
      </c>
      <c r="AA24" s="18">
        <v>0</v>
      </c>
      <c r="AB24" s="18">
        <v>0</v>
      </c>
      <c r="AC24" s="18"/>
    </row>
    <row r="25" spans="1:29" x14ac:dyDescent="0.35">
      <c r="A25" s="17" t="s">
        <v>183</v>
      </c>
      <c r="B25" s="18">
        <v>447</v>
      </c>
      <c r="C25" s="18">
        <v>259</v>
      </c>
      <c r="D25" s="18">
        <v>188</v>
      </c>
      <c r="E25" s="18"/>
      <c r="F25" s="18">
        <v>92</v>
      </c>
      <c r="G25" s="18">
        <v>57</v>
      </c>
      <c r="H25" s="18">
        <v>35</v>
      </c>
      <c r="I25" s="18"/>
      <c r="J25" s="18">
        <v>150</v>
      </c>
      <c r="K25" s="18">
        <v>95</v>
      </c>
      <c r="L25" s="18">
        <v>55</v>
      </c>
      <c r="M25" s="18"/>
      <c r="N25" s="18">
        <v>58</v>
      </c>
      <c r="O25" s="18">
        <v>27</v>
      </c>
      <c r="P25" s="18">
        <v>31</v>
      </c>
      <c r="Q25" s="18"/>
      <c r="R25" s="18">
        <v>101</v>
      </c>
      <c r="S25" s="18">
        <v>58</v>
      </c>
      <c r="T25" s="18">
        <v>43</v>
      </c>
      <c r="U25" s="18"/>
      <c r="V25" s="18">
        <v>46</v>
      </c>
      <c r="W25" s="18">
        <v>22</v>
      </c>
      <c r="X25" s="18">
        <v>24</v>
      </c>
      <c r="Y25" s="18"/>
      <c r="Z25" s="18">
        <v>0</v>
      </c>
      <c r="AA25" s="18">
        <v>0</v>
      </c>
      <c r="AB25" s="18">
        <v>0</v>
      </c>
      <c r="AC25" s="18"/>
    </row>
    <row r="26" spans="1:29" x14ac:dyDescent="0.35">
      <c r="A26" s="17" t="s">
        <v>184</v>
      </c>
      <c r="B26" s="18">
        <v>65</v>
      </c>
      <c r="C26" s="18">
        <v>43</v>
      </c>
      <c r="D26" s="18">
        <v>22</v>
      </c>
      <c r="E26" s="18"/>
      <c r="F26" s="18">
        <v>17</v>
      </c>
      <c r="G26" s="18">
        <v>10</v>
      </c>
      <c r="H26" s="18">
        <v>7</v>
      </c>
      <c r="I26" s="18"/>
      <c r="J26" s="18">
        <v>10</v>
      </c>
      <c r="K26" s="18">
        <v>7</v>
      </c>
      <c r="L26" s="18">
        <v>3</v>
      </c>
      <c r="M26" s="18"/>
      <c r="N26" s="18">
        <v>10</v>
      </c>
      <c r="O26" s="18">
        <v>7</v>
      </c>
      <c r="P26" s="18">
        <v>3</v>
      </c>
      <c r="Q26" s="18"/>
      <c r="R26" s="18">
        <v>15</v>
      </c>
      <c r="S26" s="18">
        <v>11</v>
      </c>
      <c r="T26" s="18">
        <v>4</v>
      </c>
      <c r="U26" s="18"/>
      <c r="V26" s="18">
        <v>6</v>
      </c>
      <c r="W26" s="18">
        <v>4</v>
      </c>
      <c r="X26" s="18">
        <v>2</v>
      </c>
      <c r="Y26" s="18"/>
      <c r="Z26" s="18">
        <v>7</v>
      </c>
      <c r="AA26" s="18">
        <v>4</v>
      </c>
      <c r="AB26" s="18">
        <v>3</v>
      </c>
      <c r="AC26" s="16"/>
    </row>
    <row r="27" spans="1:29" x14ac:dyDescent="0.35">
      <c r="A27" s="17" t="s">
        <v>185</v>
      </c>
      <c r="B27" s="18">
        <v>133</v>
      </c>
      <c r="C27" s="18">
        <v>91</v>
      </c>
      <c r="D27" s="18">
        <v>42</v>
      </c>
      <c r="E27" s="18"/>
      <c r="F27" s="18">
        <v>28</v>
      </c>
      <c r="G27" s="18">
        <v>20</v>
      </c>
      <c r="H27" s="18">
        <v>8</v>
      </c>
      <c r="I27" s="18"/>
      <c r="J27" s="18">
        <v>37</v>
      </c>
      <c r="K27" s="18">
        <v>28</v>
      </c>
      <c r="L27" s="18">
        <v>9</v>
      </c>
      <c r="M27" s="18"/>
      <c r="N27" s="18">
        <v>29</v>
      </c>
      <c r="O27" s="18">
        <v>21</v>
      </c>
      <c r="P27" s="18">
        <v>8</v>
      </c>
      <c r="Q27" s="18"/>
      <c r="R27" s="18">
        <v>19</v>
      </c>
      <c r="S27" s="18">
        <v>13</v>
      </c>
      <c r="T27" s="18">
        <v>6</v>
      </c>
      <c r="U27" s="18"/>
      <c r="V27" s="18">
        <v>7</v>
      </c>
      <c r="W27" s="18">
        <v>3</v>
      </c>
      <c r="X27" s="18">
        <v>4</v>
      </c>
      <c r="Y27" s="18"/>
      <c r="Z27" s="18">
        <v>13</v>
      </c>
      <c r="AA27" s="18">
        <v>6</v>
      </c>
      <c r="AB27" s="18">
        <v>7</v>
      </c>
      <c r="AC27" s="18"/>
    </row>
    <row r="28" spans="1:29" x14ac:dyDescent="0.35">
      <c r="A28" s="17" t="s">
        <v>186</v>
      </c>
      <c r="B28" s="18">
        <v>125</v>
      </c>
      <c r="C28" s="18">
        <v>76</v>
      </c>
      <c r="D28" s="18">
        <v>49</v>
      </c>
      <c r="E28" s="18"/>
      <c r="F28" s="18">
        <v>29</v>
      </c>
      <c r="G28" s="18">
        <v>18</v>
      </c>
      <c r="H28" s="18">
        <v>11</v>
      </c>
      <c r="I28" s="18"/>
      <c r="J28" s="18">
        <v>23</v>
      </c>
      <c r="K28" s="18">
        <v>16</v>
      </c>
      <c r="L28" s="18">
        <v>7</v>
      </c>
      <c r="M28" s="18"/>
      <c r="N28" s="18">
        <v>20</v>
      </c>
      <c r="O28" s="18">
        <v>12</v>
      </c>
      <c r="P28" s="18">
        <v>8</v>
      </c>
      <c r="Q28" s="18"/>
      <c r="R28" s="18">
        <v>31</v>
      </c>
      <c r="S28" s="18">
        <v>18</v>
      </c>
      <c r="T28" s="18">
        <v>13</v>
      </c>
      <c r="U28" s="18"/>
      <c r="V28" s="18">
        <v>22</v>
      </c>
      <c r="W28" s="18">
        <v>12</v>
      </c>
      <c r="X28" s="18">
        <v>10</v>
      </c>
      <c r="Y28" s="18"/>
      <c r="Z28" s="18">
        <v>0</v>
      </c>
      <c r="AA28" s="18">
        <v>0</v>
      </c>
      <c r="AB28" s="18">
        <v>0</v>
      </c>
      <c r="AC28" s="18"/>
    </row>
    <row r="29" spans="1:29" x14ac:dyDescent="0.35">
      <c r="A29" s="17" t="s">
        <v>187</v>
      </c>
      <c r="B29" s="18">
        <v>334</v>
      </c>
      <c r="C29" s="18">
        <v>196</v>
      </c>
      <c r="D29" s="18">
        <v>138</v>
      </c>
      <c r="E29" s="18"/>
      <c r="F29" s="18">
        <v>77</v>
      </c>
      <c r="G29" s="18">
        <v>48</v>
      </c>
      <c r="H29" s="18">
        <v>29</v>
      </c>
      <c r="I29" s="18"/>
      <c r="J29" s="18">
        <v>81</v>
      </c>
      <c r="K29" s="18">
        <v>53</v>
      </c>
      <c r="L29" s="18">
        <v>28</v>
      </c>
      <c r="M29" s="18"/>
      <c r="N29" s="18">
        <v>81</v>
      </c>
      <c r="O29" s="18">
        <v>45</v>
      </c>
      <c r="P29" s="18">
        <v>36</v>
      </c>
      <c r="Q29" s="18"/>
      <c r="R29" s="18">
        <v>55</v>
      </c>
      <c r="S29" s="18">
        <v>31</v>
      </c>
      <c r="T29" s="18">
        <v>24</v>
      </c>
      <c r="U29" s="18"/>
      <c r="V29" s="18">
        <v>36</v>
      </c>
      <c r="W29" s="18">
        <v>19</v>
      </c>
      <c r="X29" s="18">
        <v>17</v>
      </c>
      <c r="Y29" s="18"/>
      <c r="Z29" s="18">
        <v>4</v>
      </c>
      <c r="AA29" s="18">
        <v>0</v>
      </c>
      <c r="AB29" s="18">
        <v>4</v>
      </c>
      <c r="AC29" s="18"/>
    </row>
    <row r="30" spans="1:29" x14ac:dyDescent="0.35">
      <c r="A30" s="17" t="s">
        <v>188</v>
      </c>
      <c r="B30" s="18">
        <v>581</v>
      </c>
      <c r="C30" s="18">
        <v>334</v>
      </c>
      <c r="D30" s="18">
        <v>247</v>
      </c>
      <c r="E30" s="18"/>
      <c r="F30" s="18">
        <v>120</v>
      </c>
      <c r="G30" s="18">
        <v>67</v>
      </c>
      <c r="H30" s="18">
        <v>53</v>
      </c>
      <c r="I30" s="18"/>
      <c r="J30" s="18">
        <v>144</v>
      </c>
      <c r="K30" s="18">
        <v>85</v>
      </c>
      <c r="L30" s="18">
        <v>59</v>
      </c>
      <c r="M30" s="18"/>
      <c r="N30" s="18">
        <v>121</v>
      </c>
      <c r="O30" s="18">
        <v>64</v>
      </c>
      <c r="P30" s="18">
        <v>57</v>
      </c>
      <c r="Q30" s="18"/>
      <c r="R30" s="18">
        <v>122</v>
      </c>
      <c r="S30" s="18">
        <v>76</v>
      </c>
      <c r="T30" s="18">
        <v>46</v>
      </c>
      <c r="U30" s="18"/>
      <c r="V30" s="18">
        <v>69</v>
      </c>
      <c r="W30" s="18">
        <v>40</v>
      </c>
      <c r="X30" s="18">
        <v>29</v>
      </c>
      <c r="Y30" s="18"/>
      <c r="Z30" s="18">
        <v>5</v>
      </c>
      <c r="AA30" s="18">
        <v>2</v>
      </c>
      <c r="AB30" s="18">
        <v>3</v>
      </c>
      <c r="AC30" s="18"/>
    </row>
    <row r="31" spans="1:29" x14ac:dyDescent="0.35">
      <c r="A31" s="17" t="s">
        <v>189</v>
      </c>
      <c r="B31" s="18">
        <v>337</v>
      </c>
      <c r="C31" s="18">
        <v>208</v>
      </c>
      <c r="D31" s="18">
        <v>129</v>
      </c>
      <c r="E31" s="18"/>
      <c r="F31" s="18">
        <v>58</v>
      </c>
      <c r="G31" s="18">
        <v>36</v>
      </c>
      <c r="H31" s="18">
        <v>22</v>
      </c>
      <c r="I31" s="18"/>
      <c r="J31" s="18">
        <v>79</v>
      </c>
      <c r="K31" s="18">
        <v>50</v>
      </c>
      <c r="L31" s="18">
        <v>29</v>
      </c>
      <c r="M31" s="18"/>
      <c r="N31" s="18">
        <v>46</v>
      </c>
      <c r="O31" s="18">
        <v>33</v>
      </c>
      <c r="P31" s="18">
        <v>13</v>
      </c>
      <c r="Q31" s="18"/>
      <c r="R31" s="18">
        <v>88</v>
      </c>
      <c r="S31" s="18">
        <v>52</v>
      </c>
      <c r="T31" s="18">
        <v>36</v>
      </c>
      <c r="U31" s="18"/>
      <c r="V31" s="18">
        <v>66</v>
      </c>
      <c r="W31" s="18">
        <v>37</v>
      </c>
      <c r="X31" s="18">
        <v>29</v>
      </c>
      <c r="Y31" s="18"/>
      <c r="Z31" s="18">
        <v>0</v>
      </c>
      <c r="AA31" s="18">
        <v>0</v>
      </c>
      <c r="AB31" s="18">
        <v>0</v>
      </c>
      <c r="AC31" s="18"/>
    </row>
    <row r="32" spans="1:29" x14ac:dyDescent="0.35">
      <c r="A32" s="17" t="s">
        <v>190</v>
      </c>
      <c r="B32" s="18">
        <v>496</v>
      </c>
      <c r="C32" s="18">
        <v>308</v>
      </c>
      <c r="D32" s="18">
        <v>188</v>
      </c>
      <c r="E32" s="18"/>
      <c r="F32" s="18">
        <v>88</v>
      </c>
      <c r="G32" s="18">
        <v>47</v>
      </c>
      <c r="H32" s="18">
        <v>41</v>
      </c>
      <c r="I32" s="18"/>
      <c r="J32" s="18">
        <v>110</v>
      </c>
      <c r="K32" s="18">
        <v>81</v>
      </c>
      <c r="L32" s="18">
        <v>29</v>
      </c>
      <c r="M32" s="18"/>
      <c r="N32" s="18">
        <v>91</v>
      </c>
      <c r="O32" s="18">
        <v>54</v>
      </c>
      <c r="P32" s="18">
        <v>37</v>
      </c>
      <c r="Q32" s="18"/>
      <c r="R32" s="18">
        <v>146</v>
      </c>
      <c r="S32" s="18">
        <v>83</v>
      </c>
      <c r="T32" s="18">
        <v>63</v>
      </c>
      <c r="U32" s="18"/>
      <c r="V32" s="18">
        <v>59</v>
      </c>
      <c r="W32" s="18">
        <v>42</v>
      </c>
      <c r="X32" s="18">
        <v>17</v>
      </c>
      <c r="Y32" s="18"/>
      <c r="Z32" s="18">
        <v>2</v>
      </c>
      <c r="AA32" s="18">
        <v>1</v>
      </c>
      <c r="AB32" s="18">
        <v>1</v>
      </c>
      <c r="AC32" s="18"/>
    </row>
    <row r="33" spans="1:30" x14ac:dyDescent="0.35">
      <c r="A33" s="17" t="s">
        <v>191</v>
      </c>
      <c r="B33" s="18">
        <v>90</v>
      </c>
      <c r="C33" s="18">
        <v>60</v>
      </c>
      <c r="D33" s="18">
        <v>30</v>
      </c>
      <c r="E33" s="18"/>
      <c r="F33" s="18">
        <v>17</v>
      </c>
      <c r="G33" s="18">
        <v>7</v>
      </c>
      <c r="H33" s="18">
        <v>10</v>
      </c>
      <c r="I33" s="18"/>
      <c r="J33" s="18">
        <v>18</v>
      </c>
      <c r="K33" s="18">
        <v>15</v>
      </c>
      <c r="L33" s="18">
        <v>3</v>
      </c>
      <c r="M33" s="18"/>
      <c r="N33" s="18">
        <v>24</v>
      </c>
      <c r="O33" s="18">
        <v>20</v>
      </c>
      <c r="P33" s="18">
        <v>4</v>
      </c>
      <c r="Q33" s="18"/>
      <c r="R33" s="18">
        <v>11</v>
      </c>
      <c r="S33" s="18">
        <v>8</v>
      </c>
      <c r="T33" s="18">
        <v>3</v>
      </c>
      <c r="U33" s="18"/>
      <c r="V33" s="18">
        <v>16</v>
      </c>
      <c r="W33" s="18">
        <v>8</v>
      </c>
      <c r="X33" s="18">
        <v>8</v>
      </c>
      <c r="Y33" s="18"/>
      <c r="Z33" s="18">
        <v>4</v>
      </c>
      <c r="AA33" s="18">
        <v>2</v>
      </c>
      <c r="AB33" s="18">
        <v>2</v>
      </c>
      <c r="AC33" s="18"/>
    </row>
    <row r="34" spans="1:30" x14ac:dyDescent="0.35">
      <c r="A34" s="17" t="s">
        <v>192</v>
      </c>
      <c r="B34" s="18">
        <v>522</v>
      </c>
      <c r="C34" s="18">
        <v>296</v>
      </c>
      <c r="D34" s="18">
        <v>226</v>
      </c>
      <c r="E34" s="18"/>
      <c r="F34" s="18">
        <v>130</v>
      </c>
      <c r="G34" s="18">
        <v>76</v>
      </c>
      <c r="H34" s="18">
        <v>54</v>
      </c>
      <c r="I34" s="18"/>
      <c r="J34" s="18">
        <v>149</v>
      </c>
      <c r="K34" s="18">
        <v>83</v>
      </c>
      <c r="L34" s="18">
        <v>66</v>
      </c>
      <c r="M34" s="18"/>
      <c r="N34" s="18">
        <v>114</v>
      </c>
      <c r="O34" s="18">
        <v>71</v>
      </c>
      <c r="P34" s="18">
        <v>43</v>
      </c>
      <c r="Q34" s="18"/>
      <c r="R34" s="18">
        <v>85</v>
      </c>
      <c r="S34" s="18">
        <v>42</v>
      </c>
      <c r="T34" s="18">
        <v>43</v>
      </c>
      <c r="U34" s="18"/>
      <c r="V34" s="18">
        <v>42</v>
      </c>
      <c r="W34" s="18">
        <v>22</v>
      </c>
      <c r="X34" s="18">
        <v>20</v>
      </c>
      <c r="Y34" s="18"/>
      <c r="Z34" s="18">
        <v>2</v>
      </c>
      <c r="AA34" s="18">
        <v>2</v>
      </c>
      <c r="AB34" s="18">
        <v>0</v>
      </c>
      <c r="AC34" s="8"/>
    </row>
    <row r="35" spans="1:30" x14ac:dyDescent="0.35">
      <c r="A35" s="17" t="s">
        <v>193</v>
      </c>
      <c r="B35" s="18">
        <v>645</v>
      </c>
      <c r="C35" s="18">
        <v>410</v>
      </c>
      <c r="D35" s="18">
        <v>235</v>
      </c>
      <c r="E35" s="18"/>
      <c r="F35" s="18">
        <v>140</v>
      </c>
      <c r="G35" s="18">
        <v>82</v>
      </c>
      <c r="H35" s="18">
        <v>58</v>
      </c>
      <c r="I35" s="18"/>
      <c r="J35" s="18">
        <v>175</v>
      </c>
      <c r="K35" s="18">
        <v>114</v>
      </c>
      <c r="L35" s="18">
        <v>61</v>
      </c>
      <c r="M35" s="18"/>
      <c r="N35" s="18">
        <v>111</v>
      </c>
      <c r="O35" s="18">
        <v>74</v>
      </c>
      <c r="P35" s="18">
        <v>37</v>
      </c>
      <c r="Q35" s="18"/>
      <c r="R35" s="18">
        <v>141</v>
      </c>
      <c r="S35" s="18">
        <v>90</v>
      </c>
      <c r="T35" s="18">
        <v>51</v>
      </c>
      <c r="U35" s="18"/>
      <c r="V35" s="18">
        <v>75</v>
      </c>
      <c r="W35" s="18">
        <v>48</v>
      </c>
      <c r="X35" s="18">
        <v>27</v>
      </c>
      <c r="Y35" s="18"/>
      <c r="Z35" s="18">
        <v>3</v>
      </c>
      <c r="AA35" s="18">
        <v>2</v>
      </c>
      <c r="AB35" s="18">
        <v>1</v>
      </c>
      <c r="AC35" s="8"/>
    </row>
    <row r="36" spans="1:30" ht="14.5" thickBot="1" x14ac:dyDescent="0.4">
      <c r="A36" s="17" t="s">
        <v>194</v>
      </c>
      <c r="B36" s="18">
        <v>66</v>
      </c>
      <c r="C36" s="18">
        <v>32</v>
      </c>
      <c r="D36" s="18">
        <v>34</v>
      </c>
      <c r="E36" s="18"/>
      <c r="F36" s="18">
        <v>9</v>
      </c>
      <c r="G36" s="18">
        <v>7</v>
      </c>
      <c r="H36" s="18">
        <v>2</v>
      </c>
      <c r="I36" s="18"/>
      <c r="J36" s="18">
        <v>23</v>
      </c>
      <c r="K36" s="18">
        <v>9</v>
      </c>
      <c r="L36" s="18">
        <v>14</v>
      </c>
      <c r="M36" s="18"/>
      <c r="N36" s="18">
        <v>16</v>
      </c>
      <c r="O36" s="18">
        <v>9</v>
      </c>
      <c r="P36" s="18">
        <v>7</v>
      </c>
      <c r="Q36" s="18"/>
      <c r="R36" s="18">
        <v>15</v>
      </c>
      <c r="S36" s="18">
        <v>6</v>
      </c>
      <c r="T36" s="18">
        <v>9</v>
      </c>
      <c r="U36" s="18"/>
      <c r="V36" s="18">
        <v>3</v>
      </c>
      <c r="W36" s="18">
        <v>1</v>
      </c>
      <c r="X36" s="18">
        <v>2</v>
      </c>
      <c r="Y36" s="18"/>
      <c r="Z36" s="18">
        <v>0</v>
      </c>
      <c r="AA36" s="18">
        <v>0</v>
      </c>
      <c r="AB36" s="18">
        <v>0</v>
      </c>
      <c r="AC36" s="18"/>
    </row>
    <row r="37" spans="1:30" x14ac:dyDescent="0.3">
      <c r="A37" s="110" t="s">
        <v>398</v>
      </c>
      <c r="B37" s="172"/>
      <c r="C37" s="172"/>
      <c r="D37" s="172"/>
      <c r="E37" s="172"/>
      <c r="F37" s="172"/>
      <c r="G37" s="172"/>
      <c r="H37" s="173"/>
      <c r="I37" s="172"/>
      <c r="J37" s="172"/>
      <c r="K37" s="172"/>
      <c r="L37" s="173"/>
      <c r="M37" s="172"/>
      <c r="N37" s="172"/>
      <c r="O37" s="172"/>
      <c r="P37" s="173"/>
      <c r="Q37" s="172"/>
      <c r="R37" s="172"/>
      <c r="S37" s="172"/>
      <c r="T37" s="173"/>
      <c r="U37" s="172"/>
      <c r="V37" s="172"/>
      <c r="W37" s="172"/>
      <c r="X37" s="173"/>
      <c r="Y37" s="172"/>
      <c r="Z37" s="172"/>
      <c r="AA37" s="172"/>
      <c r="AB37" s="173"/>
      <c r="AC37" s="93"/>
    </row>
    <row r="38" spans="1:30" x14ac:dyDescent="0.35">
      <c r="A38" s="123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93"/>
    </row>
    <row r="39" spans="1:30" x14ac:dyDescent="0.35">
      <c r="A39" s="123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93"/>
    </row>
    <row r="40" spans="1:30" ht="15.75" customHeight="1" x14ac:dyDescent="0.35">
      <c r="A40" s="345" t="s">
        <v>293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93"/>
    </row>
    <row r="41" spans="1:30" ht="15.75" customHeight="1" x14ac:dyDescent="0.35">
      <c r="A41" s="345" t="s">
        <v>197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93"/>
      <c r="AD41" s="272" t="s">
        <v>375</v>
      </c>
    </row>
    <row r="42" spans="1:30" ht="15.75" customHeight="1" x14ac:dyDescent="0.35">
      <c r="A42" s="345" t="s">
        <v>252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93"/>
    </row>
    <row r="43" spans="1:30" ht="15.75" customHeight="1" x14ac:dyDescent="0.35">
      <c r="A43" s="345" t="s">
        <v>151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93"/>
    </row>
    <row r="44" spans="1:30" ht="15.75" customHeight="1" x14ac:dyDescent="0.35">
      <c r="A44" s="345" t="s">
        <v>377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93"/>
    </row>
    <row r="45" spans="1:30" ht="21" customHeight="1" x14ac:dyDescent="0.35">
      <c r="A45" s="340" t="s">
        <v>253</v>
      </c>
      <c r="B45" s="342" t="s">
        <v>130</v>
      </c>
      <c r="C45" s="342"/>
      <c r="D45" s="342"/>
      <c r="E45" s="40"/>
      <c r="F45" s="342" t="s">
        <v>378</v>
      </c>
      <c r="G45" s="342"/>
      <c r="H45" s="342"/>
      <c r="I45" s="40"/>
      <c r="J45" s="342" t="s">
        <v>379</v>
      </c>
      <c r="K45" s="342"/>
      <c r="L45" s="342"/>
      <c r="M45" s="40"/>
      <c r="N45" s="342" t="s">
        <v>380</v>
      </c>
      <c r="O45" s="342"/>
      <c r="P45" s="342"/>
      <c r="Q45" s="40"/>
      <c r="R45" s="342" t="s">
        <v>381</v>
      </c>
      <c r="S45" s="342"/>
      <c r="T45" s="342"/>
      <c r="U45" s="40"/>
      <c r="V45" s="342" t="s">
        <v>382</v>
      </c>
      <c r="W45" s="342"/>
      <c r="X45" s="342"/>
      <c r="Y45" s="40"/>
      <c r="Z45" s="342" t="s">
        <v>383</v>
      </c>
      <c r="AA45" s="342"/>
      <c r="AB45" s="342"/>
      <c r="AC45" s="93"/>
    </row>
    <row r="46" spans="1:30" ht="21" customHeight="1" x14ac:dyDescent="0.35">
      <c r="A46" s="341"/>
      <c r="B46" s="9" t="s">
        <v>130</v>
      </c>
      <c r="C46" s="9" t="s">
        <v>233</v>
      </c>
      <c r="D46" s="9" t="s">
        <v>234</v>
      </c>
      <c r="E46" s="40"/>
      <c r="F46" s="9" t="s">
        <v>130</v>
      </c>
      <c r="G46" s="9" t="s">
        <v>233</v>
      </c>
      <c r="H46" s="9" t="s">
        <v>234</v>
      </c>
      <c r="I46" s="40"/>
      <c r="J46" s="9" t="s">
        <v>130</v>
      </c>
      <c r="K46" s="9" t="s">
        <v>233</v>
      </c>
      <c r="L46" s="9" t="s">
        <v>234</v>
      </c>
      <c r="M46" s="40"/>
      <c r="N46" s="9" t="s">
        <v>130</v>
      </c>
      <c r="O46" s="9" t="s">
        <v>233</v>
      </c>
      <c r="P46" s="9" t="s">
        <v>234</v>
      </c>
      <c r="Q46" s="40"/>
      <c r="R46" s="9" t="s">
        <v>130</v>
      </c>
      <c r="S46" s="9" t="s">
        <v>233</v>
      </c>
      <c r="T46" s="9" t="s">
        <v>234</v>
      </c>
      <c r="U46" s="40"/>
      <c r="V46" s="9" t="s">
        <v>130</v>
      </c>
      <c r="W46" s="9" t="s">
        <v>233</v>
      </c>
      <c r="X46" s="9" t="s">
        <v>234</v>
      </c>
      <c r="Y46" s="40"/>
      <c r="Z46" s="9" t="s">
        <v>130</v>
      </c>
      <c r="AA46" s="9" t="s">
        <v>233</v>
      </c>
      <c r="AB46" s="9" t="s">
        <v>234</v>
      </c>
      <c r="AC46" s="93"/>
    </row>
    <row r="47" spans="1:30" x14ac:dyDescent="0.35">
      <c r="A47" s="123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93"/>
    </row>
    <row r="48" spans="1:30" s="25" customFormat="1" x14ac:dyDescent="0.35">
      <c r="A48" s="174" t="s">
        <v>130</v>
      </c>
      <c r="B48" s="20">
        <v>4.6396266556859516</v>
      </c>
      <c r="C48" s="20">
        <v>5.5502092518407444</v>
      </c>
      <c r="D48" s="20">
        <v>3.7624701551661879</v>
      </c>
      <c r="E48" s="21" t="s">
        <v>273</v>
      </c>
      <c r="F48" s="20">
        <v>5.550550897373709</v>
      </c>
      <c r="G48" s="20">
        <v>6.1118019138238635</v>
      </c>
      <c r="H48" s="20">
        <v>4.9600409544665967</v>
      </c>
      <c r="I48" s="21" t="s">
        <v>273</v>
      </c>
      <c r="J48" s="20">
        <v>6.790014942427705</v>
      </c>
      <c r="K48" s="20">
        <v>7.9290908559913555</v>
      </c>
      <c r="L48" s="20">
        <v>5.6435730872108403</v>
      </c>
      <c r="M48" s="21" t="s">
        <v>273</v>
      </c>
      <c r="N48" s="20">
        <v>4.5961691102691207</v>
      </c>
      <c r="O48" s="20">
        <v>5.4792075673746208</v>
      </c>
      <c r="P48" s="20">
        <v>3.700799276127281</v>
      </c>
      <c r="Q48" s="21" t="s">
        <v>273</v>
      </c>
      <c r="R48" s="20">
        <v>4.6121175924082554</v>
      </c>
      <c r="S48" s="20">
        <v>5.713891190278928</v>
      </c>
      <c r="T48" s="20">
        <v>3.5926919637153443</v>
      </c>
      <c r="U48" s="21" t="s">
        <v>273</v>
      </c>
      <c r="V48" s="20">
        <v>2.5393083013397479</v>
      </c>
      <c r="W48" s="20">
        <v>3.3026270897304673</v>
      </c>
      <c r="X48" s="20">
        <v>1.8707228879658131</v>
      </c>
      <c r="Y48" s="21" t="s">
        <v>273</v>
      </c>
      <c r="Z48" s="20">
        <v>0.64849475404650181</v>
      </c>
      <c r="AA48" s="20">
        <v>0.77760497667185069</v>
      </c>
      <c r="AB48" s="20">
        <v>0.54675716440422317</v>
      </c>
      <c r="AC48" s="93"/>
      <c r="AD48" s="26"/>
    </row>
    <row r="49" spans="1:29" x14ac:dyDescent="0.35">
      <c r="A49" s="3" t="s">
        <v>168</v>
      </c>
      <c r="B49" s="21">
        <v>7.9894298886764874</v>
      </c>
      <c r="C49" s="21">
        <v>8.8711516533637393</v>
      </c>
      <c r="D49" s="21">
        <v>7.1317657497781726</v>
      </c>
      <c r="E49" s="21" t="s">
        <v>273</v>
      </c>
      <c r="F49" s="21">
        <v>9.5112285336855997</v>
      </c>
      <c r="G49" s="21">
        <v>8.9124668435013259</v>
      </c>
      <c r="H49" s="21">
        <v>10.105263157894736</v>
      </c>
      <c r="I49" s="21" t="s">
        <v>273</v>
      </c>
      <c r="J49" s="21">
        <v>12.946298984034833</v>
      </c>
      <c r="K49" s="21">
        <v>14.208308248043346</v>
      </c>
      <c r="L49" s="21">
        <v>11.771300448430495</v>
      </c>
      <c r="M49" s="21" t="s">
        <v>273</v>
      </c>
      <c r="N49" s="21">
        <v>8.3805547271100505</v>
      </c>
      <c r="O49" s="21">
        <v>9.3824228028503551</v>
      </c>
      <c r="P49" s="21">
        <v>7.3696824445775908</v>
      </c>
      <c r="Q49" s="21" t="s">
        <v>273</v>
      </c>
      <c r="R49" s="21">
        <v>6.2759029011249261</v>
      </c>
      <c r="S49" s="21">
        <v>7.7570655441972338</v>
      </c>
      <c r="T49" s="21">
        <v>4.8396501457725947</v>
      </c>
      <c r="U49" s="21" t="s">
        <v>273</v>
      </c>
      <c r="V49" s="21">
        <v>4.035266191929467</v>
      </c>
      <c r="W49" s="21">
        <v>5.7573680603152839</v>
      </c>
      <c r="X49" s="21">
        <v>2.348993288590604</v>
      </c>
      <c r="Y49" s="21" t="s">
        <v>273</v>
      </c>
      <c r="Z49" s="21">
        <v>0.34246575342465752</v>
      </c>
      <c r="AA49" s="21">
        <v>0.71770334928229662</v>
      </c>
      <c r="AB49" s="21">
        <v>0</v>
      </c>
      <c r="AC49" s="93"/>
    </row>
    <row r="50" spans="1:29" x14ac:dyDescent="0.35">
      <c r="A50" s="3" t="s">
        <v>169</v>
      </c>
      <c r="B50" s="21">
        <v>6.111812146815164</v>
      </c>
      <c r="C50" s="21">
        <v>6.9687186908605145</v>
      </c>
      <c r="D50" s="21">
        <v>5.2790999567286887</v>
      </c>
      <c r="E50" s="21" t="s">
        <v>273</v>
      </c>
      <c r="F50" s="21">
        <v>8.4154460719041282</v>
      </c>
      <c r="G50" s="21">
        <v>8.6233766233766236</v>
      </c>
      <c r="H50" s="21">
        <v>8.1967213114754092</v>
      </c>
      <c r="I50" s="21" t="s">
        <v>273</v>
      </c>
      <c r="J50" s="21">
        <v>8.8451366441375256</v>
      </c>
      <c r="K50" s="21">
        <v>9.6848137535816612</v>
      </c>
      <c r="L50" s="21">
        <v>7.9613992762364294</v>
      </c>
      <c r="M50" s="21" t="s">
        <v>273</v>
      </c>
      <c r="N50" s="21">
        <v>6.4002316825948453</v>
      </c>
      <c r="O50" s="21">
        <v>7.5774971297359359</v>
      </c>
      <c r="P50" s="21">
        <v>5.2016364699006434</v>
      </c>
      <c r="Q50" s="21" t="s">
        <v>273</v>
      </c>
      <c r="R50" s="21">
        <v>5.3576212161800161</v>
      </c>
      <c r="S50" s="21">
        <v>6.1735261401557286</v>
      </c>
      <c r="T50" s="21">
        <v>4.5994832041343674</v>
      </c>
      <c r="U50" s="21" t="s">
        <v>273</v>
      </c>
      <c r="V50" s="21">
        <v>2.1619877379799939</v>
      </c>
      <c r="W50" s="21">
        <v>2.8945554789800139</v>
      </c>
      <c r="X50" s="21">
        <v>1.516990291262136</v>
      </c>
      <c r="Y50" s="21" t="s">
        <v>273</v>
      </c>
      <c r="Z50" s="21">
        <v>1.1479591836734695</v>
      </c>
      <c r="AA50" s="21">
        <v>1.8633540372670807</v>
      </c>
      <c r="AB50" s="21">
        <v>0.64935064935064934</v>
      </c>
      <c r="AC50" s="93"/>
    </row>
    <row r="51" spans="1:29" x14ac:dyDescent="0.35">
      <c r="A51" s="3" t="s">
        <v>170</v>
      </c>
      <c r="B51" s="21">
        <v>9.6161698652511234</v>
      </c>
      <c r="C51" s="21">
        <v>11.755682610514572</v>
      </c>
      <c r="D51" s="21">
        <v>7.5767645885949753</v>
      </c>
      <c r="E51" s="21" t="s">
        <v>273</v>
      </c>
      <c r="F51" s="21">
        <v>12.488715016551309</v>
      </c>
      <c r="G51" s="21">
        <v>14.410226612434633</v>
      </c>
      <c r="H51" s="21">
        <v>10.424469413233458</v>
      </c>
      <c r="I51" s="21" t="s">
        <v>273</v>
      </c>
      <c r="J51" s="21">
        <v>10.783280646294346</v>
      </c>
      <c r="K51" s="21">
        <v>12.594113620807665</v>
      </c>
      <c r="L51" s="21">
        <v>8.8744588744588757</v>
      </c>
      <c r="M51" s="21" t="s">
        <v>273</v>
      </c>
      <c r="N51" s="21">
        <v>7.5244544770504147</v>
      </c>
      <c r="O51" s="21">
        <v>8.9574155653450802</v>
      </c>
      <c r="P51" s="21">
        <v>6.0185185185185182</v>
      </c>
      <c r="Q51" s="21" t="s">
        <v>273</v>
      </c>
      <c r="R51" s="21">
        <v>12.664907651715041</v>
      </c>
      <c r="S51" s="21">
        <v>16.536550745209368</v>
      </c>
      <c r="T51" s="21">
        <v>9.3037584719654944</v>
      </c>
      <c r="U51" s="21" t="s">
        <v>273</v>
      </c>
      <c r="V51" s="21">
        <v>4.9127640036730948</v>
      </c>
      <c r="W51" s="21">
        <v>5.7494866529774127</v>
      </c>
      <c r="X51" s="21">
        <v>4.235880398671096</v>
      </c>
      <c r="Y51" s="21" t="s">
        <v>273</v>
      </c>
      <c r="Z51" s="21">
        <v>0</v>
      </c>
      <c r="AA51" s="21">
        <v>0</v>
      </c>
      <c r="AB51" s="21">
        <v>0</v>
      </c>
      <c r="AC51" s="6"/>
    </row>
    <row r="52" spans="1:29" x14ac:dyDescent="0.35">
      <c r="A52" s="3" t="s">
        <v>171</v>
      </c>
      <c r="B52" s="21">
        <v>4.9838449111470107</v>
      </c>
      <c r="C52" s="21">
        <v>5.9636780104712042</v>
      </c>
      <c r="D52" s="21">
        <v>4.0283982131461391</v>
      </c>
      <c r="E52" s="21" t="s">
        <v>273</v>
      </c>
      <c r="F52" s="21">
        <v>5.7598582188746121</v>
      </c>
      <c r="G52" s="21">
        <v>6.7362016514558896</v>
      </c>
      <c r="H52" s="21">
        <v>4.7446904654315407</v>
      </c>
      <c r="I52" s="21" t="s">
        <v>273</v>
      </c>
      <c r="J52" s="21">
        <v>8.1604741281057667</v>
      </c>
      <c r="K52" s="21">
        <v>8.7594486438417078</v>
      </c>
      <c r="L52" s="21">
        <v>7.5304022450888688</v>
      </c>
      <c r="M52" s="21" t="s">
        <v>273</v>
      </c>
      <c r="N52" s="21">
        <v>5.8573664207467031</v>
      </c>
      <c r="O52" s="21">
        <v>6.4473099155180087</v>
      </c>
      <c r="P52" s="21">
        <v>5.2607913669064743</v>
      </c>
      <c r="Q52" s="21" t="s">
        <v>273</v>
      </c>
      <c r="R52" s="21">
        <v>4.1107209254286303</v>
      </c>
      <c r="S52" s="21">
        <v>5.0797649034424852</v>
      </c>
      <c r="T52" s="21">
        <v>3.1720211468076451</v>
      </c>
      <c r="U52" s="21" t="s">
        <v>273</v>
      </c>
      <c r="V52" s="21">
        <v>3.4320639398213446</v>
      </c>
      <c r="W52" s="21">
        <v>5.1792828685258963</v>
      </c>
      <c r="X52" s="21">
        <v>1.8699910952804988</v>
      </c>
      <c r="Y52" s="21" t="s">
        <v>273</v>
      </c>
      <c r="Z52" s="21">
        <v>0.39284155390659103</v>
      </c>
      <c r="AA52" s="21">
        <v>0.67632850241545894</v>
      </c>
      <c r="AB52" s="21">
        <v>0.15923566878980894</v>
      </c>
      <c r="AC52" s="10"/>
    </row>
    <row r="53" spans="1:29" x14ac:dyDescent="0.3">
      <c r="A53" s="3" t="s">
        <v>172</v>
      </c>
      <c r="B53" s="21">
        <v>4</v>
      </c>
      <c r="C53" s="21">
        <v>5.1419558359621451</v>
      </c>
      <c r="D53" s="21">
        <v>2.7953410981697173</v>
      </c>
      <c r="E53" s="21" t="s">
        <v>273</v>
      </c>
      <c r="F53" s="21">
        <v>4.4343891402714934</v>
      </c>
      <c r="G53" s="21">
        <v>4.9833887043189371</v>
      </c>
      <c r="H53" s="21">
        <v>3.7773359840954273</v>
      </c>
      <c r="I53" s="21" t="s">
        <v>273</v>
      </c>
      <c r="J53" s="21">
        <v>5.2264808362369335</v>
      </c>
      <c r="K53" s="21">
        <v>6.8447412353923207</v>
      </c>
      <c r="L53" s="21">
        <v>3.4608378870673953</v>
      </c>
      <c r="M53" s="21" t="s">
        <v>273</v>
      </c>
      <c r="N53" s="21">
        <v>3.5071090047393367</v>
      </c>
      <c r="O53" s="21">
        <v>5.2158273381294968</v>
      </c>
      <c r="P53" s="21">
        <v>1.6032064128256511</v>
      </c>
      <c r="Q53" s="21" t="s">
        <v>273</v>
      </c>
      <c r="R53" s="21">
        <v>5.7121096725057123</v>
      </c>
      <c r="S53" s="21">
        <v>7.0889894419306181</v>
      </c>
      <c r="T53" s="21">
        <v>4.3076923076923075</v>
      </c>
      <c r="U53" s="21" t="s">
        <v>273</v>
      </c>
      <c r="V53" s="21">
        <v>2.2644927536231885</v>
      </c>
      <c r="W53" s="21">
        <v>2.7573529411764706</v>
      </c>
      <c r="X53" s="21">
        <v>1.7857142857142856</v>
      </c>
      <c r="Y53" s="21" t="s">
        <v>273</v>
      </c>
      <c r="Z53" s="21">
        <v>0.22222222222222221</v>
      </c>
      <c r="AA53" s="21">
        <v>0.48543689320388345</v>
      </c>
      <c r="AB53" s="21">
        <v>0</v>
      </c>
      <c r="AC53" s="114"/>
    </row>
    <row r="54" spans="1:29" x14ac:dyDescent="0.35">
      <c r="A54" s="3" t="s">
        <v>173</v>
      </c>
      <c r="B54" s="21">
        <v>3.852792929641649</v>
      </c>
      <c r="C54" s="21">
        <v>5.123474311666194</v>
      </c>
      <c r="D54" s="21">
        <v>2.6489175742907087</v>
      </c>
      <c r="E54" s="21" t="s">
        <v>273</v>
      </c>
      <c r="F54" s="21">
        <v>3.5316698656429946</v>
      </c>
      <c r="G54" s="21">
        <v>4.9156272927366098</v>
      </c>
      <c r="H54" s="21">
        <v>2.0128824476650564</v>
      </c>
      <c r="I54" s="21" t="s">
        <v>273</v>
      </c>
      <c r="J54" s="21">
        <v>5.6655025223127664</v>
      </c>
      <c r="K54" s="21">
        <v>7.6494023904382464</v>
      </c>
      <c r="L54" s="21">
        <v>3.7821482602118004</v>
      </c>
      <c r="M54" s="21" t="s">
        <v>273</v>
      </c>
      <c r="N54" s="21">
        <v>3.7608123354644607</v>
      </c>
      <c r="O54" s="21">
        <v>4.6003016591251891</v>
      </c>
      <c r="P54" s="21">
        <v>2.9257314328582149</v>
      </c>
      <c r="Q54" s="21" t="s">
        <v>273</v>
      </c>
      <c r="R54" s="21">
        <v>4.1429475015812773</v>
      </c>
      <c r="S54" s="21">
        <v>5.3700065487884743</v>
      </c>
      <c r="T54" s="21">
        <v>2.9969418960244649</v>
      </c>
      <c r="U54" s="21" t="s">
        <v>273</v>
      </c>
      <c r="V54" s="21">
        <v>3.171774768353528</v>
      </c>
      <c r="W54" s="21">
        <v>4.2016806722689077</v>
      </c>
      <c r="X54" s="21">
        <v>2.2712090848363395</v>
      </c>
      <c r="Y54" s="21" t="s">
        <v>273</v>
      </c>
      <c r="Z54" s="21">
        <v>0</v>
      </c>
      <c r="AA54" s="21">
        <v>0</v>
      </c>
      <c r="AB54" s="21">
        <v>0</v>
      </c>
      <c r="AC54" s="20"/>
    </row>
    <row r="55" spans="1:29" x14ac:dyDescent="0.35">
      <c r="A55" s="3" t="s">
        <v>174</v>
      </c>
      <c r="B55" s="21">
        <v>1.8873960332693538</v>
      </c>
      <c r="C55" s="21">
        <v>2.6383526383526386</v>
      </c>
      <c r="D55" s="21">
        <v>1.1450381679389312</v>
      </c>
      <c r="E55" s="21" t="s">
        <v>273</v>
      </c>
      <c r="F55" s="21">
        <v>1.1494252873563218</v>
      </c>
      <c r="G55" s="21">
        <v>1.5625</v>
      </c>
      <c r="H55" s="21">
        <v>0.69204152249134954</v>
      </c>
      <c r="I55" s="21" t="s">
        <v>273</v>
      </c>
      <c r="J55" s="21">
        <v>3.0828516377649327</v>
      </c>
      <c r="K55" s="21">
        <v>4.2801556420233462</v>
      </c>
      <c r="L55" s="21">
        <v>1.9083969465648856</v>
      </c>
      <c r="M55" s="21" t="s">
        <v>273</v>
      </c>
      <c r="N55" s="21">
        <v>1.417004048582996</v>
      </c>
      <c r="O55" s="21">
        <v>2.1201413427561837</v>
      </c>
      <c r="P55" s="21">
        <v>0.47393364928909953</v>
      </c>
      <c r="Q55" s="21" t="s">
        <v>273</v>
      </c>
      <c r="R55" s="21">
        <v>2.1037868162692845</v>
      </c>
      <c r="S55" s="21">
        <v>3.0386740331491713</v>
      </c>
      <c r="T55" s="21">
        <v>1.1396011396011396</v>
      </c>
      <c r="U55" s="21" t="s">
        <v>273</v>
      </c>
      <c r="V55" s="21">
        <v>2.3941068139963169</v>
      </c>
      <c r="W55" s="21">
        <v>3.4632034632034632</v>
      </c>
      <c r="X55" s="21">
        <v>1.6025641025641024</v>
      </c>
      <c r="Y55" s="21" t="s">
        <v>273</v>
      </c>
      <c r="Z55" s="21">
        <v>0.40322580645161288</v>
      </c>
      <c r="AA55" s="21">
        <v>0</v>
      </c>
      <c r="AB55" s="21">
        <v>0.68027210884353739</v>
      </c>
      <c r="AC55" s="21"/>
    </row>
    <row r="56" spans="1:29" x14ac:dyDescent="0.35">
      <c r="A56" s="3" t="s">
        <v>175</v>
      </c>
      <c r="B56" s="21">
        <v>6.4738212322823259</v>
      </c>
      <c r="C56" s="21">
        <v>7.5713453698311008</v>
      </c>
      <c r="D56" s="21">
        <v>5.3908045977011492</v>
      </c>
      <c r="E56" s="21" t="s">
        <v>273</v>
      </c>
      <c r="F56" s="21">
        <v>9.2174407044453908</v>
      </c>
      <c r="G56" s="21">
        <v>9.9274958170663687</v>
      </c>
      <c r="H56" s="21">
        <v>8.4804630969609267</v>
      </c>
      <c r="I56" s="21" t="s">
        <v>273</v>
      </c>
      <c r="J56" s="21">
        <v>10.296169948829275</v>
      </c>
      <c r="K56" s="21">
        <v>11.949491838620265</v>
      </c>
      <c r="L56" s="21">
        <v>8.6196127420362263</v>
      </c>
      <c r="M56" s="21" t="s">
        <v>273</v>
      </c>
      <c r="N56" s="21">
        <v>7.1626692772067218</v>
      </c>
      <c r="O56" s="21">
        <v>8.9829964709656718</v>
      </c>
      <c r="P56" s="21">
        <v>5.2788844621513942</v>
      </c>
      <c r="Q56" s="21" t="s">
        <v>273</v>
      </c>
      <c r="R56" s="21">
        <v>4.6283874429836329</v>
      </c>
      <c r="S56" s="21">
        <v>5.9117402164862618</v>
      </c>
      <c r="T56" s="21">
        <v>3.4276811217865486</v>
      </c>
      <c r="U56" s="21" t="s">
        <v>273</v>
      </c>
      <c r="V56" s="21">
        <v>2.2766770941953425</v>
      </c>
      <c r="W56" s="21">
        <v>2.1223021582733814</v>
      </c>
      <c r="X56" s="21">
        <v>2.4209818426361802</v>
      </c>
      <c r="Y56" s="21" t="s">
        <v>273</v>
      </c>
      <c r="Z56" s="21">
        <v>0.57372346528973039</v>
      </c>
      <c r="AA56" s="21">
        <v>0.47789725209080047</v>
      </c>
      <c r="AB56" s="21">
        <v>0.66225165562913912</v>
      </c>
      <c r="AC56" s="21"/>
    </row>
    <row r="57" spans="1:29" x14ac:dyDescent="0.35">
      <c r="A57" s="3" t="s">
        <v>176</v>
      </c>
      <c r="B57" s="21">
        <v>5.013161043311797</v>
      </c>
      <c r="C57" s="21">
        <v>6.2200383509108343</v>
      </c>
      <c r="D57" s="21">
        <v>3.8103201146679408</v>
      </c>
      <c r="E57" s="21" t="s">
        <v>273</v>
      </c>
      <c r="F57" s="21">
        <v>5.7422113622480149</v>
      </c>
      <c r="G57" s="21">
        <v>6.5727699530516439</v>
      </c>
      <c r="H57" s="21">
        <v>4.8407643312101918</v>
      </c>
      <c r="I57" s="21" t="s">
        <v>273</v>
      </c>
      <c r="J57" s="21">
        <v>6.6400245926836767</v>
      </c>
      <c r="K57" s="21">
        <v>7.8995713410900184</v>
      </c>
      <c r="L57" s="21">
        <v>5.3703703703703702</v>
      </c>
      <c r="M57" s="21" t="s">
        <v>273</v>
      </c>
      <c r="N57" s="21">
        <v>4.6960437439691223</v>
      </c>
      <c r="O57" s="21">
        <v>5.7196731615336267</v>
      </c>
      <c r="P57" s="21">
        <v>3.6231884057971016</v>
      </c>
      <c r="Q57" s="21" t="s">
        <v>273</v>
      </c>
      <c r="R57" s="21">
        <v>5.8754406580493539</v>
      </c>
      <c r="S57" s="21">
        <v>7.6380728554641593</v>
      </c>
      <c r="T57" s="21">
        <v>4.1128084606345476</v>
      </c>
      <c r="U57" s="21" t="s">
        <v>273</v>
      </c>
      <c r="V57" s="21">
        <v>2.887487553932957</v>
      </c>
      <c r="W57" s="21">
        <v>4.0114613180515759</v>
      </c>
      <c r="X57" s="21">
        <v>1.9171304885590601</v>
      </c>
      <c r="Y57" s="21" t="s">
        <v>273</v>
      </c>
      <c r="Z57" s="21">
        <v>0.1508295625942685</v>
      </c>
      <c r="AA57" s="21">
        <v>0.31446540880503149</v>
      </c>
      <c r="AB57" s="21">
        <v>0</v>
      </c>
      <c r="AC57" s="21"/>
    </row>
    <row r="58" spans="1:29" x14ac:dyDescent="0.35">
      <c r="A58" s="3" t="s">
        <v>177</v>
      </c>
      <c r="B58" s="21">
        <v>2.6098762948808205</v>
      </c>
      <c r="C58" s="21">
        <v>3.2401196986895058</v>
      </c>
      <c r="D58" s="21">
        <v>2.0107896027464442</v>
      </c>
      <c r="E58" s="21" t="s">
        <v>273</v>
      </c>
      <c r="F58" s="21">
        <v>3.1368821292775664</v>
      </c>
      <c r="G58" s="21">
        <v>3.5434882650713297</v>
      </c>
      <c r="H58" s="21">
        <v>2.7027027027027026</v>
      </c>
      <c r="I58" s="21" t="s">
        <v>273</v>
      </c>
      <c r="J58" s="21">
        <v>4.2384105960264904</v>
      </c>
      <c r="K58" s="21">
        <v>5.3097345132743365</v>
      </c>
      <c r="L58" s="21">
        <v>3.1283710895361381</v>
      </c>
      <c r="M58" s="21" t="s">
        <v>273</v>
      </c>
      <c r="N58" s="21">
        <v>2.5117306099917194</v>
      </c>
      <c r="O58" s="21">
        <v>3.055100927441353</v>
      </c>
      <c r="P58" s="21">
        <v>1.9553072625698324</v>
      </c>
      <c r="Q58" s="21" t="s">
        <v>273</v>
      </c>
      <c r="R58" s="21">
        <v>2.2233580373115256</v>
      </c>
      <c r="S58" s="21">
        <v>2.7948574622694244</v>
      </c>
      <c r="T58" s="21">
        <v>1.7419962335216574</v>
      </c>
      <c r="U58" s="21" t="s">
        <v>273</v>
      </c>
      <c r="V58" s="21">
        <v>1.0691823899371069</v>
      </c>
      <c r="W58" s="21">
        <v>1.5172413793103448</v>
      </c>
      <c r="X58" s="21">
        <v>0.69364161849710981</v>
      </c>
      <c r="Y58" s="21" t="s">
        <v>273</v>
      </c>
      <c r="Z58" s="21">
        <v>1.2636899747262005</v>
      </c>
      <c r="AA58" s="21">
        <v>1.3333333333333335</v>
      </c>
      <c r="AB58" s="21">
        <v>1.2084592145015105</v>
      </c>
      <c r="AC58" s="21"/>
    </row>
    <row r="59" spans="1:29" x14ac:dyDescent="0.35">
      <c r="A59" s="3" t="s">
        <v>178</v>
      </c>
      <c r="B59" s="21">
        <v>3.9052697616060228</v>
      </c>
      <c r="C59" s="21">
        <v>4.3825975687779914</v>
      </c>
      <c r="D59" s="21">
        <v>3.4461538461538459</v>
      </c>
      <c r="E59" s="21" t="s">
        <v>273</v>
      </c>
      <c r="F59" s="21">
        <v>3.7710437710437708</v>
      </c>
      <c r="G59" s="21">
        <v>3.9490445859872612</v>
      </c>
      <c r="H59" s="21">
        <v>3.5714285714285712</v>
      </c>
      <c r="I59" s="21" t="s">
        <v>273</v>
      </c>
      <c r="J59" s="21">
        <v>4.927975739196361</v>
      </c>
      <c r="K59" s="21">
        <v>4.6875</v>
      </c>
      <c r="L59" s="21">
        <v>5.1546391752577314</v>
      </c>
      <c r="M59" s="21" t="s">
        <v>273</v>
      </c>
      <c r="N59" s="21">
        <v>5.4121565362198174</v>
      </c>
      <c r="O59" s="21">
        <v>5.8441558441558437</v>
      </c>
      <c r="P59" s="21">
        <v>4.9572649572649574</v>
      </c>
      <c r="Q59" s="21" t="s">
        <v>273</v>
      </c>
      <c r="R59" s="21">
        <v>3.8394415357766145</v>
      </c>
      <c r="S59" s="21">
        <v>4.7445255474452548</v>
      </c>
      <c r="T59" s="21">
        <v>3.0100334448160537</v>
      </c>
      <c r="U59" s="21" t="s">
        <v>273</v>
      </c>
      <c r="V59" s="21">
        <v>1.8299246501614641</v>
      </c>
      <c r="W59" s="21">
        <v>3.080568720379147</v>
      </c>
      <c r="X59" s="21">
        <v>0.78895463510848129</v>
      </c>
      <c r="Y59" s="21" t="s">
        <v>273</v>
      </c>
      <c r="Z59" s="21">
        <v>0.67567567567567566</v>
      </c>
      <c r="AA59" s="21">
        <v>0.86956521739130432</v>
      </c>
      <c r="AB59" s="21">
        <v>0.55248618784530379</v>
      </c>
      <c r="AC59" s="21"/>
    </row>
    <row r="60" spans="1:29" x14ac:dyDescent="0.35">
      <c r="A60" s="175" t="s">
        <v>179</v>
      </c>
      <c r="B60" s="21">
        <v>5.5129686023311981</v>
      </c>
      <c r="C60" s="21">
        <v>6.3504592422502864</v>
      </c>
      <c r="D60" s="21">
        <v>4.7153693706006976</v>
      </c>
      <c r="E60" s="21" t="s">
        <v>273</v>
      </c>
      <c r="F60" s="21">
        <v>6.1732787760185026</v>
      </c>
      <c r="G60" s="21">
        <v>6.3180063180063177</v>
      </c>
      <c r="H60" s="21">
        <v>6.0245310245310248</v>
      </c>
      <c r="I60" s="21" t="s">
        <v>273</v>
      </c>
      <c r="J60" s="21">
        <v>8.4540619842288649</v>
      </c>
      <c r="K60" s="21">
        <v>9.466566491359881</v>
      </c>
      <c r="L60" s="21">
        <v>7.4883554281619498</v>
      </c>
      <c r="M60" s="21" t="s">
        <v>273</v>
      </c>
      <c r="N60" s="21">
        <v>4.2675273444504214</v>
      </c>
      <c r="O60" s="21">
        <v>5.2970651395848245</v>
      </c>
      <c r="P60" s="21">
        <v>3.2339202299676608</v>
      </c>
      <c r="Q60" s="21" t="s">
        <v>273</v>
      </c>
      <c r="R60" s="21">
        <v>5.8135534915720672</v>
      </c>
      <c r="S60" s="21">
        <v>6.9409660107334528</v>
      </c>
      <c r="T60" s="21">
        <v>4.769791321629679</v>
      </c>
      <c r="U60" s="21" t="s">
        <v>273</v>
      </c>
      <c r="V60" s="21">
        <v>3.4643435980551049</v>
      </c>
      <c r="W60" s="21">
        <v>4.3720531504500642</v>
      </c>
      <c r="X60" s="21">
        <v>2.6507875528236648</v>
      </c>
      <c r="Y60" s="21" t="s">
        <v>273</v>
      </c>
      <c r="Z60" s="21">
        <v>1.7123287671232876</v>
      </c>
      <c r="AA60" s="21">
        <v>1.7892644135188867</v>
      </c>
      <c r="AB60" s="21">
        <v>1.6541353383458646</v>
      </c>
      <c r="AC60" s="21"/>
    </row>
    <row r="61" spans="1:29" x14ac:dyDescent="0.35">
      <c r="A61" s="3" t="s">
        <v>180</v>
      </c>
      <c r="B61" s="21">
        <v>1.8133736305251229</v>
      </c>
      <c r="C61" s="21">
        <v>2.1672616012238652</v>
      </c>
      <c r="D61" s="21">
        <v>1.4680268723563075</v>
      </c>
      <c r="E61" s="21" t="s">
        <v>273</v>
      </c>
      <c r="F61" s="21">
        <v>2.7061044682190056</v>
      </c>
      <c r="G61" s="21">
        <v>3.1766200762388821</v>
      </c>
      <c r="H61" s="21">
        <v>2.2443890274314215</v>
      </c>
      <c r="I61" s="21" t="s">
        <v>273</v>
      </c>
      <c r="J61" s="21">
        <v>2.9792746113989637</v>
      </c>
      <c r="K61" s="21">
        <v>3.1928480204342273</v>
      </c>
      <c r="L61" s="21">
        <v>2.759526938239159</v>
      </c>
      <c r="M61" s="21" t="s">
        <v>273</v>
      </c>
      <c r="N61" s="21">
        <v>1.1780104712041886</v>
      </c>
      <c r="O61" s="21">
        <v>1.5193370165745856</v>
      </c>
      <c r="P61" s="21">
        <v>0.87064676616915426</v>
      </c>
      <c r="Q61" s="21" t="s">
        <v>273</v>
      </c>
      <c r="R61" s="21">
        <v>2.0382165605095541</v>
      </c>
      <c r="S61" s="21">
        <v>2.6282853566958697</v>
      </c>
      <c r="T61" s="21">
        <v>1.4267185473411155</v>
      </c>
      <c r="U61" s="21" t="s">
        <v>273</v>
      </c>
      <c r="V61" s="21">
        <v>0.26472534745201853</v>
      </c>
      <c r="W61" s="21">
        <v>0.2706359945872801</v>
      </c>
      <c r="X61" s="21">
        <v>0.2590673575129534</v>
      </c>
      <c r="Y61" s="21" t="s">
        <v>273</v>
      </c>
      <c r="Z61" s="21">
        <v>0.50251256281407031</v>
      </c>
      <c r="AA61" s="21">
        <v>1.1111111111111112</v>
      </c>
      <c r="AB61" s="21">
        <v>0</v>
      </c>
      <c r="AC61" s="21"/>
    </row>
    <row r="62" spans="1:29" x14ac:dyDescent="0.35">
      <c r="A62" s="3" t="s">
        <v>181</v>
      </c>
      <c r="B62" s="21">
        <v>3.6978726672298596</v>
      </c>
      <c r="C62" s="21">
        <v>4.2807017543859649</v>
      </c>
      <c r="D62" s="21">
        <v>3.1323295755466449</v>
      </c>
      <c r="E62" s="21" t="s">
        <v>273</v>
      </c>
      <c r="F62" s="21">
        <v>3.4918723660445519</v>
      </c>
      <c r="G62" s="21">
        <v>3.4782608695652173</v>
      </c>
      <c r="H62" s="21">
        <v>3.5059111292295149</v>
      </c>
      <c r="I62" s="21" t="s">
        <v>273</v>
      </c>
      <c r="J62" s="21">
        <v>5.4300608166811468</v>
      </c>
      <c r="K62" s="21">
        <v>6.2122519413287316</v>
      </c>
      <c r="L62" s="21">
        <v>4.636920384951881</v>
      </c>
      <c r="M62" s="21" t="s">
        <v>273</v>
      </c>
      <c r="N62" s="21">
        <v>3.2978501356710503</v>
      </c>
      <c r="O62" s="21">
        <v>3.3458803847762444</v>
      </c>
      <c r="P62" s="21">
        <v>3.25</v>
      </c>
      <c r="Q62" s="21" t="s">
        <v>273</v>
      </c>
      <c r="R62" s="21">
        <v>4.8859349739536553</v>
      </c>
      <c r="S62" s="21">
        <v>6.0527292981804672</v>
      </c>
      <c r="T62" s="21">
        <v>3.7926235212247734</v>
      </c>
      <c r="U62" s="21" t="s">
        <v>273</v>
      </c>
      <c r="V62" s="21">
        <v>2.1129797326433808</v>
      </c>
      <c r="W62" s="21">
        <v>3.0493273542600896</v>
      </c>
      <c r="X62" s="21">
        <v>1.2458471760797343</v>
      </c>
      <c r="Y62" s="21" t="s">
        <v>273</v>
      </c>
      <c r="Z62" s="21">
        <v>0.7539410555174777</v>
      </c>
      <c r="AA62" s="21">
        <v>0.90497737556561098</v>
      </c>
      <c r="AB62" s="21">
        <v>0.62814070351758799</v>
      </c>
      <c r="AC62" s="21"/>
    </row>
    <row r="63" spans="1:29" x14ac:dyDescent="0.35">
      <c r="A63" s="3" t="s">
        <v>182</v>
      </c>
      <c r="B63" s="21">
        <v>7.0745143519860836</v>
      </c>
      <c r="C63" s="21">
        <v>8.530951647674776</v>
      </c>
      <c r="D63" s="21">
        <v>5.7792385647767741</v>
      </c>
      <c r="E63" s="21" t="s">
        <v>273</v>
      </c>
      <c r="F63" s="21">
        <v>7.3684210526315779</v>
      </c>
      <c r="G63" s="21">
        <v>10.103626943005182</v>
      </c>
      <c r="H63" s="21">
        <v>4.5454545454545459</v>
      </c>
      <c r="I63" s="21" t="s">
        <v>273</v>
      </c>
      <c r="J63" s="21">
        <v>10.695187165775401</v>
      </c>
      <c r="K63" s="21">
        <v>12.54180602006689</v>
      </c>
      <c r="L63" s="21">
        <v>9.1420534458509142</v>
      </c>
      <c r="M63" s="21" t="s">
        <v>273</v>
      </c>
      <c r="N63" s="21">
        <v>6.3765941485371345</v>
      </c>
      <c r="O63" s="21">
        <v>7.9617834394904454</v>
      </c>
      <c r="P63" s="21">
        <v>4.9645390070921991</v>
      </c>
      <c r="Q63" s="21" t="s">
        <v>273</v>
      </c>
      <c r="R63" s="21">
        <v>7.7081899518238126</v>
      </c>
      <c r="S63" s="21">
        <v>7.363770250368189</v>
      </c>
      <c r="T63" s="21">
        <v>8.0103359173126609</v>
      </c>
      <c r="U63" s="21" t="s">
        <v>273</v>
      </c>
      <c r="V63" s="21">
        <v>3.3106960950764006</v>
      </c>
      <c r="W63" s="21">
        <v>4.5540796963946866</v>
      </c>
      <c r="X63" s="21">
        <v>2.3041474654377883</v>
      </c>
      <c r="Y63" s="21" t="s">
        <v>273</v>
      </c>
      <c r="Z63" s="21">
        <v>0</v>
      </c>
      <c r="AA63" s="21">
        <v>0</v>
      </c>
      <c r="AB63" s="21">
        <v>0</v>
      </c>
      <c r="AC63" s="20"/>
    </row>
    <row r="64" spans="1:29" x14ac:dyDescent="0.35">
      <c r="A64" s="3" t="s">
        <v>183</v>
      </c>
      <c r="B64" s="21">
        <v>3.8547775094860302</v>
      </c>
      <c r="C64" s="21">
        <v>4.6482412060301508</v>
      </c>
      <c r="D64" s="21">
        <v>3.1208499335989375</v>
      </c>
      <c r="E64" s="21" t="s">
        <v>273</v>
      </c>
      <c r="F64" s="21">
        <v>3.9501932159725204</v>
      </c>
      <c r="G64" s="21">
        <v>4.7381546134663344</v>
      </c>
      <c r="H64" s="21">
        <v>3.1083481349911191</v>
      </c>
      <c r="I64" s="21" t="s">
        <v>273</v>
      </c>
      <c r="J64" s="21">
        <v>6.3532401524777642</v>
      </c>
      <c r="K64" s="21">
        <v>8.2969432314410483</v>
      </c>
      <c r="L64" s="21">
        <v>4.5230263157894735</v>
      </c>
      <c r="M64" s="21" t="s">
        <v>273</v>
      </c>
      <c r="N64" s="21">
        <v>2.6814609338881183</v>
      </c>
      <c r="O64" s="21">
        <v>2.6392961876832843</v>
      </c>
      <c r="P64" s="21">
        <v>2.7192982456140351</v>
      </c>
      <c r="Q64" s="21" t="s">
        <v>273</v>
      </c>
      <c r="R64" s="21">
        <v>4.3760831889081455</v>
      </c>
      <c r="S64" s="21">
        <v>5.2536231884057969</v>
      </c>
      <c r="T64" s="21">
        <v>3.5714285714285712</v>
      </c>
      <c r="U64" s="21" t="s">
        <v>273</v>
      </c>
      <c r="V64" s="21">
        <v>2.3162134944612287</v>
      </c>
      <c r="W64" s="21">
        <v>2.4553571428571428</v>
      </c>
      <c r="X64" s="21">
        <v>2.2018348623853212</v>
      </c>
      <c r="Y64" s="21" t="s">
        <v>273</v>
      </c>
      <c r="Z64" s="21">
        <v>0</v>
      </c>
      <c r="AA64" s="21">
        <v>0</v>
      </c>
      <c r="AB64" s="21">
        <v>0</v>
      </c>
      <c r="AC64" s="21"/>
    </row>
    <row r="65" spans="1:29" x14ac:dyDescent="0.35">
      <c r="A65" s="3" t="s">
        <v>184</v>
      </c>
      <c r="B65" s="21">
        <v>0.9427121102248005</v>
      </c>
      <c r="C65" s="21">
        <v>1.259888661002051</v>
      </c>
      <c r="D65" s="21">
        <v>0.63182079264790347</v>
      </c>
      <c r="E65" s="21" t="s">
        <v>273</v>
      </c>
      <c r="F65" s="21">
        <v>1.4964788732394365</v>
      </c>
      <c r="G65" s="21">
        <v>1.7094017094017095</v>
      </c>
      <c r="H65" s="21">
        <v>1.2704174228675136</v>
      </c>
      <c r="I65" s="21" t="s">
        <v>273</v>
      </c>
      <c r="J65" s="21">
        <v>0.88105726872246704</v>
      </c>
      <c r="K65" s="21">
        <v>1.2173913043478262</v>
      </c>
      <c r="L65" s="21">
        <v>0.5357142857142857</v>
      </c>
      <c r="M65" s="21" t="s">
        <v>273</v>
      </c>
      <c r="N65" s="21">
        <v>0.92081031307550654</v>
      </c>
      <c r="O65" s="21">
        <v>1.2389380530973451</v>
      </c>
      <c r="P65" s="21">
        <v>0.57581573896353166</v>
      </c>
      <c r="Q65" s="21" t="s">
        <v>273</v>
      </c>
      <c r="R65" s="21">
        <v>0.89712918660287078</v>
      </c>
      <c r="S65" s="21">
        <v>1.3221153846153846</v>
      </c>
      <c r="T65" s="21">
        <v>0.47619047619047622</v>
      </c>
      <c r="U65" s="21" t="s">
        <v>273</v>
      </c>
      <c r="V65" s="21">
        <v>0.47058823529411759</v>
      </c>
      <c r="W65" s="21">
        <v>0.70052539404553416</v>
      </c>
      <c r="X65" s="21">
        <v>0.28409090909090912</v>
      </c>
      <c r="Y65" s="21" t="s">
        <v>273</v>
      </c>
      <c r="Z65" s="21">
        <v>1.1844331641285957</v>
      </c>
      <c r="AA65" s="21">
        <v>1.4035087719298245</v>
      </c>
      <c r="AB65" s="21">
        <v>0.98039215686274506</v>
      </c>
      <c r="AC65" s="21"/>
    </row>
    <row r="66" spans="1:29" x14ac:dyDescent="0.35">
      <c r="A66" s="3" t="s">
        <v>185</v>
      </c>
      <c r="B66" s="21">
        <v>1.4472252448313385</v>
      </c>
      <c r="C66" s="21">
        <v>2.0546398735606233</v>
      </c>
      <c r="D66" s="21">
        <v>0.88216761184625081</v>
      </c>
      <c r="E66" s="21" t="s">
        <v>273</v>
      </c>
      <c r="F66" s="21">
        <v>1.6656751933372991</v>
      </c>
      <c r="G66" s="21">
        <v>2.2497187851518561</v>
      </c>
      <c r="H66" s="21">
        <v>1.0101010101010102</v>
      </c>
      <c r="I66" s="21" t="s">
        <v>273</v>
      </c>
      <c r="J66" s="21">
        <v>2.2741241548862936</v>
      </c>
      <c r="K66" s="21">
        <v>3.5131744040150563</v>
      </c>
      <c r="L66" s="21">
        <v>1.0843373493975903</v>
      </c>
      <c r="M66" s="21" t="s">
        <v>273</v>
      </c>
      <c r="N66" s="21">
        <v>1.8102372034956304</v>
      </c>
      <c r="O66" s="21">
        <v>2.6282853566958697</v>
      </c>
      <c r="P66" s="21">
        <v>0.99626400996264008</v>
      </c>
      <c r="Q66" s="21" t="s">
        <v>273</v>
      </c>
      <c r="R66" s="21">
        <v>0.93091621754042131</v>
      </c>
      <c r="S66" s="21">
        <v>1.3429752066115703</v>
      </c>
      <c r="T66" s="21">
        <v>0.55917986952469712</v>
      </c>
      <c r="U66" s="21" t="s">
        <v>273</v>
      </c>
      <c r="V66" s="21">
        <v>0.44785668586052468</v>
      </c>
      <c r="W66" s="21">
        <v>0.42492917847025502</v>
      </c>
      <c r="X66" s="21">
        <v>0.46674445740956821</v>
      </c>
      <c r="Y66" s="21" t="s">
        <v>273</v>
      </c>
      <c r="Z66" s="21">
        <v>1.9230769230769231</v>
      </c>
      <c r="AA66" s="21">
        <v>2.2222222222222223</v>
      </c>
      <c r="AB66" s="21">
        <v>1.7241379310344827</v>
      </c>
      <c r="AC66" s="21"/>
    </row>
    <row r="67" spans="1:29" x14ac:dyDescent="0.35">
      <c r="A67" s="3" t="s">
        <v>186</v>
      </c>
      <c r="B67" s="21">
        <v>2.1136286777138991</v>
      </c>
      <c r="C67" s="21">
        <v>2.5563403969054828</v>
      </c>
      <c r="D67" s="21">
        <v>1.6660999659979598</v>
      </c>
      <c r="E67" s="21" t="s">
        <v>273</v>
      </c>
      <c r="F67" s="21">
        <v>2.5151777970511708</v>
      </c>
      <c r="G67" s="21">
        <v>3.103448275862069</v>
      </c>
      <c r="H67" s="21">
        <v>1.9197207678883073</v>
      </c>
      <c r="I67" s="21" t="s">
        <v>273</v>
      </c>
      <c r="J67" s="21">
        <v>2.1575984990619137</v>
      </c>
      <c r="K67" s="21">
        <v>2.877697841726619</v>
      </c>
      <c r="L67" s="21">
        <v>1.3725490196078431</v>
      </c>
      <c r="M67" s="21" t="s">
        <v>273</v>
      </c>
      <c r="N67" s="21">
        <v>1.8604651162790697</v>
      </c>
      <c r="O67" s="21">
        <v>2.1015761821366024</v>
      </c>
      <c r="P67" s="21">
        <v>1.5873015873015872</v>
      </c>
      <c r="Q67" s="21" t="s">
        <v>273</v>
      </c>
      <c r="R67" s="21">
        <v>2.4162120031176926</v>
      </c>
      <c r="S67" s="21">
        <v>2.7993779160186625</v>
      </c>
      <c r="T67" s="21">
        <v>2.03125</v>
      </c>
      <c r="U67" s="21" t="s">
        <v>273</v>
      </c>
      <c r="V67" s="21">
        <v>2.1317829457364339</v>
      </c>
      <c r="W67" s="21">
        <v>2.42914979757085</v>
      </c>
      <c r="X67" s="21">
        <v>1.8587360594795539</v>
      </c>
      <c r="Y67" s="21" t="s">
        <v>273</v>
      </c>
      <c r="Z67" s="21">
        <v>0</v>
      </c>
      <c r="AA67" s="21">
        <v>0</v>
      </c>
      <c r="AB67" s="21">
        <v>0</v>
      </c>
      <c r="AC67" s="21"/>
    </row>
    <row r="68" spans="1:29" x14ac:dyDescent="0.35">
      <c r="A68" s="3" t="s">
        <v>187</v>
      </c>
      <c r="B68" s="21">
        <v>3.0090090090090094</v>
      </c>
      <c r="C68" s="21">
        <v>3.5532994923857872</v>
      </c>
      <c r="D68" s="21">
        <v>2.4713467048710602</v>
      </c>
      <c r="E68" s="21" t="s">
        <v>273</v>
      </c>
      <c r="F68" s="21">
        <v>3.4100974313551817</v>
      </c>
      <c r="G68" s="21">
        <v>4.1958041958041958</v>
      </c>
      <c r="H68" s="21">
        <v>2.6032315978456015</v>
      </c>
      <c r="I68" s="21" t="s">
        <v>273</v>
      </c>
      <c r="J68" s="21">
        <v>3.6176864671728453</v>
      </c>
      <c r="K68" s="21">
        <v>4.6985815602836878</v>
      </c>
      <c r="L68" s="21">
        <v>2.5202520252025202</v>
      </c>
      <c r="M68" s="21" t="s">
        <v>273</v>
      </c>
      <c r="N68" s="21">
        <v>3.9666993143976494</v>
      </c>
      <c r="O68" s="21">
        <v>4.3144774688398853</v>
      </c>
      <c r="P68" s="21">
        <v>3.6036036036036037</v>
      </c>
      <c r="Q68" s="21" t="s">
        <v>273</v>
      </c>
      <c r="R68" s="21">
        <v>2.4059492563429572</v>
      </c>
      <c r="S68" s="21">
        <v>2.7827648114901256</v>
      </c>
      <c r="T68" s="21">
        <v>2.0477815699658701</v>
      </c>
      <c r="U68" s="21" t="s">
        <v>273</v>
      </c>
      <c r="V68" s="21">
        <v>1.8818609513852589</v>
      </c>
      <c r="W68" s="21">
        <v>2.058504875406284</v>
      </c>
      <c r="X68" s="21">
        <v>1.7171717171717171</v>
      </c>
      <c r="Y68" s="21" t="s">
        <v>273</v>
      </c>
      <c r="Z68" s="21">
        <v>1.1049723756906076</v>
      </c>
      <c r="AA68" s="21">
        <v>0</v>
      </c>
      <c r="AB68" s="21">
        <v>2.0202020202020203</v>
      </c>
      <c r="AC68" s="21"/>
    </row>
    <row r="69" spans="1:29" x14ac:dyDescent="0.35">
      <c r="A69" s="3" t="s">
        <v>188</v>
      </c>
      <c r="B69" s="21">
        <v>4.0581127331144797</v>
      </c>
      <c r="C69" s="21">
        <v>4.7803062830971808</v>
      </c>
      <c r="D69" s="21">
        <v>3.3697135061391541</v>
      </c>
      <c r="E69" s="21" t="s">
        <v>273</v>
      </c>
      <c r="F69" s="21">
        <v>4.6656298600311041</v>
      </c>
      <c r="G69" s="21">
        <v>5.0187265917602994</v>
      </c>
      <c r="H69" s="21">
        <v>4.2845594179466451</v>
      </c>
      <c r="I69" s="21" t="s">
        <v>273</v>
      </c>
      <c r="J69" s="21">
        <v>5.6470588235294121</v>
      </c>
      <c r="K69" s="21">
        <v>6.5485362095531592</v>
      </c>
      <c r="L69" s="21">
        <v>4.7124600638977636</v>
      </c>
      <c r="M69" s="21" t="s">
        <v>273</v>
      </c>
      <c r="N69" s="21">
        <v>4.9428104575163401</v>
      </c>
      <c r="O69" s="21">
        <v>5.233033524121014</v>
      </c>
      <c r="P69" s="21">
        <v>4.6530612244897966</v>
      </c>
      <c r="Q69" s="21" t="s">
        <v>273</v>
      </c>
      <c r="R69" s="21">
        <v>3.6835748792270531</v>
      </c>
      <c r="S69" s="21">
        <v>4.9190938511326863</v>
      </c>
      <c r="T69" s="21">
        <v>2.6032823995472554</v>
      </c>
      <c r="U69" s="21" t="s">
        <v>273</v>
      </c>
      <c r="V69" s="21">
        <v>2.5461254612546123</v>
      </c>
      <c r="W69" s="21">
        <v>3.1545741324921135</v>
      </c>
      <c r="X69" s="21">
        <v>2.0110957004160888</v>
      </c>
      <c r="Y69" s="21" t="s">
        <v>273</v>
      </c>
      <c r="Z69" s="21">
        <v>0.68965517241379315</v>
      </c>
      <c r="AA69" s="21">
        <v>0.62893081761006298</v>
      </c>
      <c r="AB69" s="21">
        <v>0.73710073710073709</v>
      </c>
      <c r="AC69" s="21"/>
    </row>
    <row r="70" spans="1:29" x14ac:dyDescent="0.35">
      <c r="A70" s="3" t="s">
        <v>189</v>
      </c>
      <c r="B70" s="21">
        <v>4.1102573484571288</v>
      </c>
      <c r="C70" s="21">
        <v>5.3265044814340587</v>
      </c>
      <c r="D70" s="21">
        <v>3.0041918956683742</v>
      </c>
      <c r="E70" s="21" t="s">
        <v>273</v>
      </c>
      <c r="F70" s="21">
        <v>4.0166204986149578</v>
      </c>
      <c r="G70" s="21">
        <v>4.9046321525885563</v>
      </c>
      <c r="H70" s="21">
        <v>3.0985915492957745</v>
      </c>
      <c r="I70" s="21" t="s">
        <v>273</v>
      </c>
      <c r="J70" s="21">
        <v>5.3306342780026998</v>
      </c>
      <c r="K70" s="21">
        <v>6.5530799475753607</v>
      </c>
      <c r="L70" s="21">
        <v>4.0333796940194713</v>
      </c>
      <c r="M70" s="21" t="s">
        <v>273</v>
      </c>
      <c r="N70" s="21">
        <v>3.116531165311653</v>
      </c>
      <c r="O70" s="21">
        <v>4.5706371191135737</v>
      </c>
      <c r="P70" s="21">
        <v>1.7241379310344827</v>
      </c>
      <c r="Q70" s="21" t="s">
        <v>273</v>
      </c>
      <c r="R70" s="21">
        <v>4.7159699892818869</v>
      </c>
      <c r="S70" s="21">
        <v>6.1104582843713278</v>
      </c>
      <c r="T70" s="21">
        <v>3.5467980295566504</v>
      </c>
      <c r="U70" s="21" t="s">
        <v>273</v>
      </c>
      <c r="V70" s="21">
        <v>4.8104956268221573</v>
      </c>
      <c r="W70" s="21">
        <v>6.2394603709949408</v>
      </c>
      <c r="X70" s="21">
        <v>3.7227214377406934</v>
      </c>
      <c r="Y70" s="21" t="s">
        <v>273</v>
      </c>
      <c r="Z70" s="21">
        <v>0</v>
      </c>
      <c r="AA70" s="21">
        <v>0</v>
      </c>
      <c r="AB70" s="21">
        <v>0</v>
      </c>
      <c r="AC70" s="21"/>
    </row>
    <row r="71" spans="1:29" x14ac:dyDescent="0.35">
      <c r="A71" s="3" t="s">
        <v>190</v>
      </c>
      <c r="B71" s="21">
        <v>6.2952151288234548</v>
      </c>
      <c r="C71" s="21">
        <v>7.8631605820781214</v>
      </c>
      <c r="D71" s="21">
        <v>4.7450782433114593</v>
      </c>
      <c r="E71" s="21" t="s">
        <v>273</v>
      </c>
      <c r="F71" s="21">
        <v>6.0027285129604371</v>
      </c>
      <c r="G71" s="21">
        <v>6.2169312169312168</v>
      </c>
      <c r="H71" s="21">
        <v>5.774647887323944</v>
      </c>
      <c r="I71" s="21" t="s">
        <v>273</v>
      </c>
      <c r="J71" s="21">
        <v>7.518796992481203</v>
      </c>
      <c r="K71" s="21">
        <v>10.8</v>
      </c>
      <c r="L71" s="21">
        <v>4.0673211781206167</v>
      </c>
      <c r="M71" s="21" t="s">
        <v>273</v>
      </c>
      <c r="N71" s="21">
        <v>6.3949402670414619</v>
      </c>
      <c r="O71" s="21">
        <v>7.3270013568521026</v>
      </c>
      <c r="P71" s="21">
        <v>5.3935860058309038</v>
      </c>
      <c r="Q71" s="21" t="s">
        <v>273</v>
      </c>
      <c r="R71" s="21">
        <v>8.3667621776504308</v>
      </c>
      <c r="S71" s="21">
        <v>9.7877358490566042</v>
      </c>
      <c r="T71" s="21">
        <v>7.023411371237458</v>
      </c>
      <c r="U71" s="21" t="s">
        <v>273</v>
      </c>
      <c r="V71" s="21">
        <v>4.0549828178694156</v>
      </c>
      <c r="W71" s="21">
        <v>6.0344827586206895</v>
      </c>
      <c r="X71" s="21">
        <v>2.2397891963109355</v>
      </c>
      <c r="Y71" s="21" t="s">
        <v>273</v>
      </c>
      <c r="Z71" s="21">
        <v>0.6116207951070336</v>
      </c>
      <c r="AA71" s="21">
        <v>0.76923076923076927</v>
      </c>
      <c r="AB71" s="21">
        <v>0.50761421319796951</v>
      </c>
      <c r="AC71" s="21"/>
    </row>
    <row r="72" spans="1:29" x14ac:dyDescent="0.35">
      <c r="A72" s="3" t="s">
        <v>191</v>
      </c>
      <c r="B72" s="21">
        <v>3.1369815266643433</v>
      </c>
      <c r="C72" s="21">
        <v>4.2432814710042432</v>
      </c>
      <c r="D72" s="21">
        <v>2.0618556701030926</v>
      </c>
      <c r="E72" s="21" t="s">
        <v>273</v>
      </c>
      <c r="F72" s="21">
        <v>3.4979423868312756</v>
      </c>
      <c r="G72" s="21">
        <v>2.6923076923076925</v>
      </c>
      <c r="H72" s="21">
        <v>4.4247787610619467</v>
      </c>
      <c r="I72" s="21" t="s">
        <v>273</v>
      </c>
      <c r="J72" s="21">
        <v>3.5714285714285712</v>
      </c>
      <c r="K72" s="21">
        <v>5.5147058823529411</v>
      </c>
      <c r="L72" s="21">
        <v>1.2931034482758621</v>
      </c>
      <c r="M72" s="21" t="s">
        <v>273</v>
      </c>
      <c r="N72" s="21">
        <v>4.7337278106508878</v>
      </c>
      <c r="O72" s="21">
        <v>7.1174377224199299</v>
      </c>
      <c r="P72" s="21">
        <v>1.7699115044247788</v>
      </c>
      <c r="Q72" s="21" t="s">
        <v>273</v>
      </c>
      <c r="R72" s="21">
        <v>1.7973856209150325</v>
      </c>
      <c r="S72" s="21">
        <v>3.1128404669260701</v>
      </c>
      <c r="T72" s="21">
        <v>0.84507042253521114</v>
      </c>
      <c r="U72" s="21" t="s">
        <v>273</v>
      </c>
      <c r="V72" s="21">
        <v>3.3057851239669422</v>
      </c>
      <c r="W72" s="21">
        <v>3.5874439461883409</v>
      </c>
      <c r="X72" s="21">
        <v>3.0651340996168579</v>
      </c>
      <c r="Y72" s="21" t="s">
        <v>273</v>
      </c>
      <c r="Z72" s="21">
        <v>1.4492753623188406</v>
      </c>
      <c r="AA72" s="21">
        <v>1.6528925619834711</v>
      </c>
      <c r="AB72" s="21">
        <v>1.2903225806451613</v>
      </c>
      <c r="AC72" s="20"/>
    </row>
    <row r="73" spans="1:29" x14ac:dyDescent="0.35">
      <c r="A73" s="3" t="s">
        <v>192</v>
      </c>
      <c r="B73" s="21">
        <v>2.5641025641025639</v>
      </c>
      <c r="C73" s="21">
        <v>3.0565881866997109</v>
      </c>
      <c r="D73" s="21">
        <v>2.1172943601274126</v>
      </c>
      <c r="E73" s="21" t="s">
        <v>273</v>
      </c>
      <c r="F73" s="21">
        <v>3.2242063492063497</v>
      </c>
      <c r="G73" s="21">
        <v>3.664416586306654</v>
      </c>
      <c r="H73" s="21">
        <v>2.7579162410623086</v>
      </c>
      <c r="I73" s="21" t="s">
        <v>273</v>
      </c>
      <c r="J73" s="21">
        <v>3.9056356487549149</v>
      </c>
      <c r="K73" s="21">
        <v>4.3161726469058763</v>
      </c>
      <c r="L73" s="21">
        <v>3.4883720930232558</v>
      </c>
      <c r="M73" s="21" t="s">
        <v>273</v>
      </c>
      <c r="N73" s="21">
        <v>3.0727762803234504</v>
      </c>
      <c r="O73" s="21">
        <v>3.8565996740901687</v>
      </c>
      <c r="P73" s="21">
        <v>2.3006955591225253</v>
      </c>
      <c r="Q73" s="21" t="s">
        <v>273</v>
      </c>
      <c r="R73" s="21">
        <v>2.0751953125</v>
      </c>
      <c r="S73" s="21">
        <v>2.2617124394184165</v>
      </c>
      <c r="T73" s="21">
        <v>1.9205002233139794</v>
      </c>
      <c r="U73" s="21" t="s">
        <v>273</v>
      </c>
      <c r="V73" s="21">
        <v>1.1644025505960631</v>
      </c>
      <c r="W73" s="21">
        <v>1.4276443867618429</v>
      </c>
      <c r="X73" s="21">
        <v>0.9680542110358179</v>
      </c>
      <c r="Y73" s="21" t="s">
        <v>273</v>
      </c>
      <c r="Z73" s="21">
        <v>0.18214936247723132</v>
      </c>
      <c r="AA73" s="21">
        <v>0.4464285714285714</v>
      </c>
      <c r="AB73" s="21">
        <v>0</v>
      </c>
      <c r="AC73" s="21"/>
    </row>
    <row r="74" spans="1:29" x14ac:dyDescent="0.35">
      <c r="A74" s="3" t="s">
        <v>193</v>
      </c>
      <c r="B74" s="21">
        <v>3.9041220265117125</v>
      </c>
      <c r="C74" s="21">
        <v>5.033145101890498</v>
      </c>
      <c r="D74" s="21">
        <v>2.8059701492537314</v>
      </c>
      <c r="E74" s="21" t="s">
        <v>273</v>
      </c>
      <c r="F74" s="21">
        <v>4.0697674418604652</v>
      </c>
      <c r="G74" s="21">
        <v>4.6301524562394132</v>
      </c>
      <c r="H74" s="21">
        <v>3.4751348112642297</v>
      </c>
      <c r="I74" s="21" t="s">
        <v>273</v>
      </c>
      <c r="J74" s="21">
        <v>5.2838164251207731</v>
      </c>
      <c r="K74" s="21">
        <v>6.7655786350148368</v>
      </c>
      <c r="L74" s="21">
        <v>3.7492317148125385</v>
      </c>
      <c r="M74" s="21" t="s">
        <v>273</v>
      </c>
      <c r="N74" s="21">
        <v>3.511546978804176</v>
      </c>
      <c r="O74" s="21">
        <v>4.6658259773013873</v>
      </c>
      <c r="P74" s="21">
        <v>2.3492063492063493</v>
      </c>
      <c r="Q74" s="21" t="s">
        <v>273</v>
      </c>
      <c r="R74" s="21">
        <v>4.5779220779220777</v>
      </c>
      <c r="S74" s="21">
        <v>6.0080106809078773</v>
      </c>
      <c r="T74" s="21">
        <v>3.2237673830594185</v>
      </c>
      <c r="U74" s="21" t="s">
        <v>273</v>
      </c>
      <c r="V74" s="21">
        <v>2.6214610276127228</v>
      </c>
      <c r="W74" s="21">
        <v>3.6725325172149965</v>
      </c>
      <c r="X74" s="21">
        <v>1.7374517374517375</v>
      </c>
      <c r="Y74" s="21" t="s">
        <v>273</v>
      </c>
      <c r="Z74" s="21">
        <v>0.4497751124437781</v>
      </c>
      <c r="AA74" s="21">
        <v>0.66889632107023411</v>
      </c>
      <c r="AB74" s="21">
        <v>0.27173913043478259</v>
      </c>
      <c r="AC74" s="21"/>
    </row>
    <row r="75" spans="1:29" ht="14.5" thickBot="1" x14ac:dyDescent="0.4">
      <c r="A75" s="176" t="s">
        <v>194</v>
      </c>
      <c r="B75" s="21">
        <v>2.0702634880803013</v>
      </c>
      <c r="C75" s="21">
        <v>2.0037570444583594</v>
      </c>
      <c r="D75" s="21">
        <v>2.1370207416719045</v>
      </c>
      <c r="E75" s="21" t="s">
        <v>273</v>
      </c>
      <c r="F75" s="21">
        <v>1.214574898785425</v>
      </c>
      <c r="G75" s="21">
        <v>1.9444444444444444</v>
      </c>
      <c r="H75" s="21">
        <v>0.52493438320209973</v>
      </c>
      <c r="I75" s="21" t="s">
        <v>273</v>
      </c>
      <c r="J75" s="21">
        <v>3.4023668639053253</v>
      </c>
      <c r="K75" s="21">
        <v>2.8125</v>
      </c>
      <c r="L75" s="21">
        <v>3.9325842696629212</v>
      </c>
      <c r="M75" s="21" t="s">
        <v>273</v>
      </c>
      <c r="N75" s="21">
        <v>2.4844720496894408</v>
      </c>
      <c r="O75" s="21">
        <v>2.7190332326283988</v>
      </c>
      <c r="P75" s="21">
        <v>2.2364217252396164</v>
      </c>
      <c r="Q75" s="21" t="s">
        <v>273</v>
      </c>
      <c r="R75" s="21">
        <v>2.7223230490018149</v>
      </c>
      <c r="S75" s="21">
        <v>2.1352313167259789</v>
      </c>
      <c r="T75" s="21">
        <v>3.3333333333333335</v>
      </c>
      <c r="U75" s="21" t="s">
        <v>273</v>
      </c>
      <c r="V75" s="21">
        <v>0.67720090293453727</v>
      </c>
      <c r="W75" s="21">
        <v>0.41841004184100417</v>
      </c>
      <c r="X75" s="21">
        <v>0.98039215686274506</v>
      </c>
      <c r="Y75" s="21" t="s">
        <v>273</v>
      </c>
      <c r="Z75" s="21">
        <v>0</v>
      </c>
      <c r="AA75" s="21">
        <v>0</v>
      </c>
      <c r="AB75" s="21">
        <v>0</v>
      </c>
      <c r="AC75" s="21"/>
    </row>
    <row r="76" spans="1:29" x14ac:dyDescent="0.3">
      <c r="A76" s="110" t="s">
        <v>398</v>
      </c>
      <c r="B76" s="172"/>
      <c r="C76" s="172"/>
      <c r="D76" s="172"/>
      <c r="E76" s="172"/>
      <c r="F76" s="172"/>
      <c r="G76" s="172"/>
      <c r="H76" s="173"/>
      <c r="I76" s="172"/>
      <c r="J76" s="172"/>
      <c r="K76" s="172"/>
      <c r="L76" s="173"/>
      <c r="M76" s="172"/>
      <c r="N76" s="172"/>
      <c r="O76" s="172"/>
      <c r="P76" s="173"/>
      <c r="Q76" s="172"/>
      <c r="R76" s="172"/>
      <c r="S76" s="172"/>
      <c r="T76" s="173"/>
      <c r="U76" s="172"/>
      <c r="V76" s="172"/>
      <c r="W76" s="172"/>
      <c r="X76" s="173"/>
      <c r="Y76" s="172"/>
      <c r="Z76" s="172"/>
      <c r="AA76" s="172"/>
      <c r="AB76" s="173"/>
      <c r="AC76" s="21"/>
    </row>
    <row r="77" spans="1:29" x14ac:dyDescent="0.35">
      <c r="AC77" s="21"/>
    </row>
    <row r="78" spans="1:29" x14ac:dyDescent="0.35">
      <c r="AC78" s="21"/>
    </row>
    <row r="79" spans="1:29" x14ac:dyDescent="0.35">
      <c r="AC79" s="21"/>
    </row>
    <row r="80" spans="1:29" x14ac:dyDescent="0.35">
      <c r="AC80" s="8"/>
    </row>
  </sheetData>
  <mergeCells count="26">
    <mergeCell ref="A42:AB42"/>
    <mergeCell ref="A43:AB43"/>
    <mergeCell ref="R45:T45"/>
    <mergeCell ref="V45:X45"/>
    <mergeCell ref="Z45:AB45"/>
    <mergeCell ref="A45:A46"/>
    <mergeCell ref="B45:D45"/>
    <mergeCell ref="F45:H45"/>
    <mergeCell ref="J45:L45"/>
    <mergeCell ref="N45:P45"/>
    <mergeCell ref="A44:AB44"/>
    <mergeCell ref="A40:AB40"/>
    <mergeCell ref="A41:AB41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5:AB5"/>
  </mergeCells>
  <hyperlinks>
    <hyperlink ref="AD2" location="Contenido!A1" display="Contenido" xr:uid="{E6583B96-330F-4248-8CEE-CB4605C6928D}"/>
    <hyperlink ref="AD41" location="Contenido!A1" display="Contenido" xr:uid="{241F8AC3-CF27-470E-AAB0-24BDB856B53D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39" max="2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CE7D-BD37-4AEB-8666-07316E4CB81A}">
  <sheetPr>
    <tabColor theme="0" tint="-0.14999847407452621"/>
  </sheetPr>
  <dimension ref="A1:AD74"/>
  <sheetViews>
    <sheetView showGridLines="0" zoomScale="90" zoomScaleNormal="90" zoomScaleSheetLayoutView="90" workbookViewId="0">
      <selection activeCell="A2" sqref="A2:AB2"/>
    </sheetView>
  </sheetViews>
  <sheetFormatPr baseColWidth="10" defaultColWidth="11.453125" defaultRowHeight="14" x14ac:dyDescent="0.3"/>
  <cols>
    <col min="1" max="1" width="17.26953125" style="3" bestFit="1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31" width="11.453125" style="3"/>
    <col min="32" max="32" width="9.54296875" style="3" bestFit="1" customWidth="1"/>
    <col min="33" max="54" width="11.453125" style="3"/>
    <col min="55" max="55" width="16.1796875" style="3" customWidth="1"/>
    <col min="56" max="56" width="6" style="3" customWidth="1"/>
    <col min="57" max="57" width="6" style="3" bestFit="1" customWidth="1"/>
    <col min="58" max="58" width="5.54296875" style="3" bestFit="1" customWidth="1"/>
    <col min="59" max="59" width="1.54296875" style="3" customWidth="1"/>
    <col min="60" max="60" width="6" style="3" bestFit="1" customWidth="1"/>
    <col min="61" max="62" width="5" style="3" customWidth="1"/>
    <col min="63" max="63" width="1.54296875" style="3" customWidth="1"/>
    <col min="64" max="66" width="5" style="3" customWidth="1"/>
    <col min="67" max="67" width="1.54296875" style="3" customWidth="1"/>
    <col min="68" max="70" width="5.1796875" style="3" bestFit="1" customWidth="1"/>
    <col min="71" max="71" width="1.54296875" style="3" customWidth="1"/>
    <col min="72" max="74" width="5.1796875" style="3" bestFit="1" customWidth="1"/>
    <col min="75" max="75" width="1.54296875" style="3" customWidth="1"/>
    <col min="76" max="78" width="5.1796875" style="3" bestFit="1" customWidth="1"/>
    <col min="79" max="79" width="1.54296875" style="3" customWidth="1"/>
    <col min="80" max="80" width="4.81640625" style="3" bestFit="1" customWidth="1"/>
    <col min="81" max="82" width="4.453125" style="3" customWidth="1"/>
    <col min="83" max="83" width="8.81640625" style="3" customWidth="1"/>
    <col min="84" max="84" width="12" style="3" customWidth="1"/>
    <col min="85" max="87" width="6" style="3" customWidth="1"/>
    <col min="88" max="88" width="1.54296875" style="3" customWidth="1"/>
    <col min="89" max="89" width="6.1796875" style="3" customWidth="1"/>
    <col min="90" max="91" width="5.1796875" style="3" customWidth="1"/>
    <col min="92" max="92" width="1.54296875" style="3" customWidth="1"/>
    <col min="93" max="95" width="5" style="3" customWidth="1"/>
    <col min="96" max="96" width="1.54296875" style="3" customWidth="1"/>
    <col min="97" max="99" width="5" style="3" customWidth="1"/>
    <col min="100" max="100" width="1.54296875" style="3" customWidth="1"/>
    <col min="101" max="103" width="5" style="3" customWidth="1"/>
    <col min="104" max="104" width="1.54296875" style="3" customWidth="1"/>
    <col min="105" max="107" width="5.1796875" style="3" customWidth="1"/>
    <col min="108" max="108" width="1.54296875" style="3" customWidth="1"/>
    <col min="109" max="110" width="5" style="3" customWidth="1"/>
    <col min="111" max="111" width="5.453125" style="3" customWidth="1"/>
    <col min="112" max="16384" width="11.453125" style="3"/>
  </cols>
  <sheetData>
    <row r="1" spans="1:30" ht="15.75" customHeight="1" x14ac:dyDescent="0.35">
      <c r="A1" s="345" t="s">
        <v>294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93"/>
      <c r="AD1" s="29"/>
    </row>
    <row r="2" spans="1:30" ht="15.75" customHeight="1" x14ac:dyDescent="0.3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93"/>
      <c r="AD3" s="29"/>
    </row>
    <row r="4" spans="1:30" ht="15.75" customHeight="1" x14ac:dyDescent="0.35">
      <c r="A4" s="345" t="s">
        <v>258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93"/>
    </row>
    <row r="5" spans="1:30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93"/>
    </row>
    <row r="6" spans="1:30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6"/>
    </row>
    <row r="7" spans="1:30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10"/>
    </row>
    <row r="8" spans="1:30" x14ac:dyDescent="0.3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30" s="25" customFormat="1" x14ac:dyDescent="0.35">
      <c r="A9" s="161" t="s">
        <v>130</v>
      </c>
      <c r="B9" s="16">
        <v>98</v>
      </c>
      <c r="C9" s="16">
        <v>70</v>
      </c>
      <c r="D9" s="16">
        <v>28</v>
      </c>
      <c r="E9" s="288"/>
      <c r="F9" s="16">
        <v>29</v>
      </c>
      <c r="G9" s="16">
        <v>23</v>
      </c>
      <c r="H9" s="16">
        <v>6</v>
      </c>
      <c r="I9" s="288"/>
      <c r="J9" s="16">
        <v>26</v>
      </c>
      <c r="K9" s="16">
        <v>18</v>
      </c>
      <c r="L9" s="16">
        <v>8</v>
      </c>
      <c r="M9" s="288"/>
      <c r="N9" s="16">
        <v>26</v>
      </c>
      <c r="O9" s="16">
        <v>17</v>
      </c>
      <c r="P9" s="16">
        <v>9</v>
      </c>
      <c r="Q9" s="288"/>
      <c r="R9" s="16">
        <v>16</v>
      </c>
      <c r="S9" s="16">
        <v>11</v>
      </c>
      <c r="T9" s="16">
        <v>5</v>
      </c>
      <c r="U9" s="288"/>
      <c r="V9" s="16">
        <v>1</v>
      </c>
      <c r="W9" s="16">
        <v>1</v>
      </c>
      <c r="X9" s="16">
        <v>0</v>
      </c>
      <c r="Y9" s="288"/>
      <c r="Z9" s="16">
        <v>0</v>
      </c>
      <c r="AA9" s="16">
        <v>0</v>
      </c>
      <c r="AB9" s="16">
        <v>0</v>
      </c>
      <c r="AC9" s="18"/>
      <c r="AD9" s="26"/>
    </row>
    <row r="10" spans="1:30" x14ac:dyDescent="0.35">
      <c r="A10" s="17" t="s">
        <v>168</v>
      </c>
      <c r="B10" s="18">
        <v>23</v>
      </c>
      <c r="C10" s="18">
        <v>18</v>
      </c>
      <c r="D10" s="18">
        <v>5</v>
      </c>
      <c r="E10" s="18"/>
      <c r="F10" s="18">
        <v>6</v>
      </c>
      <c r="G10" s="18">
        <v>4</v>
      </c>
      <c r="H10" s="18">
        <v>2</v>
      </c>
      <c r="I10" s="18"/>
      <c r="J10" s="18">
        <v>6</v>
      </c>
      <c r="K10" s="18">
        <v>6</v>
      </c>
      <c r="L10" s="18">
        <v>0</v>
      </c>
      <c r="M10" s="18"/>
      <c r="N10" s="18">
        <v>7</v>
      </c>
      <c r="O10" s="18">
        <v>6</v>
      </c>
      <c r="P10" s="18">
        <v>1</v>
      </c>
      <c r="Q10" s="18"/>
      <c r="R10" s="18">
        <v>4</v>
      </c>
      <c r="S10" s="18">
        <v>2</v>
      </c>
      <c r="T10" s="18">
        <v>2</v>
      </c>
      <c r="U10" s="18"/>
      <c r="V10" s="18">
        <v>0</v>
      </c>
      <c r="W10" s="18">
        <v>0</v>
      </c>
      <c r="X10" s="18">
        <v>0</v>
      </c>
      <c r="Y10" s="18"/>
      <c r="Z10" s="18">
        <v>0</v>
      </c>
      <c r="AA10" s="18">
        <v>0</v>
      </c>
      <c r="AB10" s="18">
        <v>0</v>
      </c>
      <c r="AC10" s="18"/>
    </row>
    <row r="11" spans="1:30" x14ac:dyDescent="0.35">
      <c r="A11" s="17" t="s">
        <v>169</v>
      </c>
      <c r="B11" s="18">
        <v>17</v>
      </c>
      <c r="C11" s="18">
        <v>12</v>
      </c>
      <c r="D11" s="18">
        <v>5</v>
      </c>
      <c r="E11" s="18"/>
      <c r="F11" s="18">
        <v>4</v>
      </c>
      <c r="G11" s="18">
        <v>4</v>
      </c>
      <c r="H11" s="18">
        <v>0</v>
      </c>
      <c r="I11" s="18"/>
      <c r="J11" s="18">
        <v>6</v>
      </c>
      <c r="K11" s="18">
        <v>3</v>
      </c>
      <c r="L11" s="18">
        <v>3</v>
      </c>
      <c r="M11" s="18"/>
      <c r="N11" s="18">
        <v>4</v>
      </c>
      <c r="O11" s="18">
        <v>2</v>
      </c>
      <c r="P11" s="18">
        <v>2</v>
      </c>
      <c r="Q11" s="18"/>
      <c r="R11" s="18">
        <v>2</v>
      </c>
      <c r="S11" s="18">
        <v>2</v>
      </c>
      <c r="T11" s="18">
        <v>0</v>
      </c>
      <c r="U11" s="18"/>
      <c r="V11" s="18">
        <v>1</v>
      </c>
      <c r="W11" s="18">
        <v>1</v>
      </c>
      <c r="X11" s="18">
        <v>0</v>
      </c>
      <c r="Y11" s="18"/>
      <c r="Z11" s="18">
        <v>0</v>
      </c>
      <c r="AA11" s="18">
        <v>0</v>
      </c>
      <c r="AB11" s="18">
        <v>0</v>
      </c>
      <c r="AC11" s="18"/>
    </row>
    <row r="12" spans="1:30" x14ac:dyDescent="0.35">
      <c r="A12" s="17" t="s">
        <v>170</v>
      </c>
      <c r="B12" s="18">
        <v>8</v>
      </c>
      <c r="C12" s="18">
        <v>5</v>
      </c>
      <c r="D12" s="18">
        <v>3</v>
      </c>
      <c r="E12" s="18"/>
      <c r="F12" s="18">
        <v>2</v>
      </c>
      <c r="G12" s="18">
        <v>2</v>
      </c>
      <c r="H12" s="18">
        <v>0</v>
      </c>
      <c r="I12" s="18"/>
      <c r="J12" s="18">
        <v>1</v>
      </c>
      <c r="K12" s="18">
        <v>0</v>
      </c>
      <c r="L12" s="18">
        <v>1</v>
      </c>
      <c r="M12" s="18"/>
      <c r="N12" s="18">
        <v>2</v>
      </c>
      <c r="O12" s="18">
        <v>1</v>
      </c>
      <c r="P12" s="18">
        <v>1</v>
      </c>
      <c r="Q12" s="18"/>
      <c r="R12" s="18">
        <v>3</v>
      </c>
      <c r="S12" s="18">
        <v>2</v>
      </c>
      <c r="T12" s="18">
        <v>1</v>
      </c>
      <c r="U12" s="18"/>
      <c r="V12" s="18">
        <v>0</v>
      </c>
      <c r="W12" s="18">
        <v>0</v>
      </c>
      <c r="X12" s="18">
        <v>0</v>
      </c>
      <c r="Y12" s="18"/>
      <c r="Z12" s="18">
        <v>0</v>
      </c>
      <c r="AA12" s="18">
        <v>0</v>
      </c>
      <c r="AB12" s="18">
        <v>0</v>
      </c>
      <c r="AC12" s="18"/>
    </row>
    <row r="13" spans="1:30" x14ac:dyDescent="0.35">
      <c r="A13" s="17" t="s">
        <v>171</v>
      </c>
      <c r="B13" s="18">
        <v>4</v>
      </c>
      <c r="C13" s="18">
        <v>4</v>
      </c>
      <c r="D13" s="18">
        <v>0</v>
      </c>
      <c r="E13" s="18"/>
      <c r="F13" s="18">
        <v>0</v>
      </c>
      <c r="G13" s="18">
        <v>0</v>
      </c>
      <c r="H13" s="18">
        <v>0</v>
      </c>
      <c r="I13" s="18"/>
      <c r="J13" s="18">
        <v>3</v>
      </c>
      <c r="K13" s="18">
        <v>3</v>
      </c>
      <c r="L13" s="18">
        <v>0</v>
      </c>
      <c r="M13" s="18"/>
      <c r="N13" s="18">
        <v>0</v>
      </c>
      <c r="O13" s="18">
        <v>0</v>
      </c>
      <c r="P13" s="18">
        <v>0</v>
      </c>
      <c r="Q13" s="18"/>
      <c r="R13" s="18">
        <v>1</v>
      </c>
      <c r="S13" s="18">
        <v>1</v>
      </c>
      <c r="T13" s="18">
        <v>0</v>
      </c>
      <c r="U13" s="18"/>
      <c r="V13" s="18">
        <v>0</v>
      </c>
      <c r="W13" s="16">
        <v>0</v>
      </c>
      <c r="X13" s="16">
        <v>0</v>
      </c>
      <c r="Y13" s="16"/>
      <c r="Z13" s="18">
        <v>0</v>
      </c>
      <c r="AA13" s="18">
        <v>0</v>
      </c>
      <c r="AB13" s="18">
        <v>0</v>
      </c>
      <c r="AC13" s="18"/>
    </row>
    <row r="14" spans="1:30" x14ac:dyDescent="0.35">
      <c r="A14" s="17" t="s">
        <v>172</v>
      </c>
      <c r="B14" s="18">
        <v>2</v>
      </c>
      <c r="C14" s="18">
        <v>2</v>
      </c>
      <c r="D14" s="18">
        <v>0</v>
      </c>
      <c r="E14" s="18"/>
      <c r="F14" s="18">
        <v>0</v>
      </c>
      <c r="G14" s="18">
        <v>0</v>
      </c>
      <c r="H14" s="18">
        <v>0</v>
      </c>
      <c r="I14" s="18"/>
      <c r="J14" s="18">
        <v>0</v>
      </c>
      <c r="K14" s="18">
        <v>0</v>
      </c>
      <c r="L14" s="18">
        <v>0</v>
      </c>
      <c r="M14" s="18"/>
      <c r="N14" s="18">
        <v>2</v>
      </c>
      <c r="O14" s="18">
        <v>2</v>
      </c>
      <c r="P14" s="18">
        <v>0</v>
      </c>
      <c r="Q14" s="18"/>
      <c r="R14" s="18">
        <v>0</v>
      </c>
      <c r="S14" s="18">
        <v>0</v>
      </c>
      <c r="T14" s="18">
        <v>0</v>
      </c>
      <c r="U14" s="18"/>
      <c r="V14" s="18">
        <v>0</v>
      </c>
      <c r="W14" s="18">
        <v>0</v>
      </c>
      <c r="X14" s="18">
        <v>0</v>
      </c>
      <c r="Y14" s="18"/>
      <c r="Z14" s="18">
        <v>0</v>
      </c>
      <c r="AA14" s="18">
        <v>0</v>
      </c>
      <c r="AB14" s="18">
        <v>0</v>
      </c>
      <c r="AC14" s="18"/>
    </row>
    <row r="15" spans="1:30" x14ac:dyDescent="0.35">
      <c r="A15" s="17" t="s">
        <v>173</v>
      </c>
      <c r="B15" s="18">
        <v>0</v>
      </c>
      <c r="C15" s="18">
        <v>0</v>
      </c>
      <c r="D15" s="18">
        <v>0</v>
      </c>
      <c r="E15" s="18"/>
      <c r="F15" s="18">
        <v>0</v>
      </c>
      <c r="G15" s="18">
        <v>0</v>
      </c>
      <c r="H15" s="18">
        <v>0</v>
      </c>
      <c r="I15" s="18"/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/>
      <c r="R15" s="18">
        <v>0</v>
      </c>
      <c r="S15" s="18">
        <v>0</v>
      </c>
      <c r="T15" s="18">
        <v>0</v>
      </c>
      <c r="U15" s="18"/>
      <c r="V15" s="18">
        <v>0</v>
      </c>
      <c r="W15" s="18">
        <v>0</v>
      </c>
      <c r="X15" s="18">
        <v>0</v>
      </c>
      <c r="Y15" s="18"/>
      <c r="Z15" s="18">
        <v>0</v>
      </c>
      <c r="AA15" s="18">
        <v>0</v>
      </c>
      <c r="AB15" s="18">
        <v>0</v>
      </c>
      <c r="AC15" s="18"/>
    </row>
    <row r="16" spans="1:30" x14ac:dyDescent="0.35">
      <c r="A16" s="17" t="s">
        <v>175</v>
      </c>
      <c r="B16" s="18">
        <v>11</v>
      </c>
      <c r="C16" s="18">
        <v>6</v>
      </c>
      <c r="D16" s="18">
        <v>5</v>
      </c>
      <c r="E16" s="18"/>
      <c r="F16" s="18">
        <v>2</v>
      </c>
      <c r="G16" s="18">
        <v>1</v>
      </c>
      <c r="H16" s="18">
        <v>1</v>
      </c>
      <c r="I16" s="18"/>
      <c r="J16" s="18">
        <v>5</v>
      </c>
      <c r="K16" s="18">
        <v>3</v>
      </c>
      <c r="L16" s="18">
        <v>2</v>
      </c>
      <c r="M16" s="18"/>
      <c r="N16" s="18">
        <v>3</v>
      </c>
      <c r="O16" s="18">
        <v>1</v>
      </c>
      <c r="P16" s="18">
        <v>2</v>
      </c>
      <c r="Q16" s="18"/>
      <c r="R16" s="18">
        <v>1</v>
      </c>
      <c r="S16" s="18">
        <v>1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6"/>
    </row>
    <row r="17" spans="1:29" x14ac:dyDescent="0.35">
      <c r="A17" s="17" t="s">
        <v>176</v>
      </c>
      <c r="B17" s="18">
        <v>0</v>
      </c>
      <c r="C17" s="18">
        <v>0</v>
      </c>
      <c r="D17" s="18">
        <v>0</v>
      </c>
      <c r="E17" s="18"/>
      <c r="F17" s="18">
        <v>0</v>
      </c>
      <c r="G17" s="18">
        <v>0</v>
      </c>
      <c r="H17" s="18">
        <v>0</v>
      </c>
      <c r="I17" s="18"/>
      <c r="J17" s="18">
        <v>0</v>
      </c>
      <c r="K17" s="18">
        <v>0</v>
      </c>
      <c r="L17" s="18">
        <v>0</v>
      </c>
      <c r="M17" s="18"/>
      <c r="N17" s="18">
        <v>0</v>
      </c>
      <c r="O17" s="18">
        <v>0</v>
      </c>
      <c r="P17" s="18">
        <v>0</v>
      </c>
      <c r="Q17" s="18"/>
      <c r="R17" s="18">
        <v>0</v>
      </c>
      <c r="S17" s="18">
        <v>0</v>
      </c>
      <c r="T17" s="18">
        <v>0</v>
      </c>
      <c r="U17" s="18"/>
      <c r="V17" s="18">
        <v>0</v>
      </c>
      <c r="W17" s="18">
        <v>0</v>
      </c>
      <c r="X17" s="18">
        <v>0</v>
      </c>
      <c r="Y17" s="18"/>
      <c r="Z17" s="18">
        <v>0</v>
      </c>
      <c r="AA17" s="18">
        <v>0</v>
      </c>
      <c r="AB17" s="18">
        <v>0</v>
      </c>
      <c r="AC17" s="18"/>
    </row>
    <row r="18" spans="1:29" x14ac:dyDescent="0.35">
      <c r="A18" s="17" t="s">
        <v>177</v>
      </c>
      <c r="B18" s="18">
        <v>1</v>
      </c>
      <c r="C18" s="18">
        <v>1</v>
      </c>
      <c r="D18" s="18">
        <v>0</v>
      </c>
      <c r="E18" s="18"/>
      <c r="F18" s="18">
        <v>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/>
      <c r="N18" s="18">
        <v>0</v>
      </c>
      <c r="O18" s="18">
        <v>0</v>
      </c>
      <c r="P18" s="18">
        <v>0</v>
      </c>
      <c r="Q18" s="18"/>
      <c r="R18" s="18">
        <v>1</v>
      </c>
      <c r="S18" s="18">
        <v>1</v>
      </c>
      <c r="T18" s="18">
        <v>0</v>
      </c>
      <c r="U18" s="18"/>
      <c r="V18" s="18">
        <v>0</v>
      </c>
      <c r="W18" s="18">
        <v>0</v>
      </c>
      <c r="X18" s="18">
        <v>0</v>
      </c>
      <c r="Y18" s="18"/>
      <c r="Z18" s="18">
        <v>0</v>
      </c>
      <c r="AA18" s="18">
        <v>0</v>
      </c>
      <c r="AB18" s="18">
        <v>0</v>
      </c>
      <c r="AC18" s="18"/>
    </row>
    <row r="19" spans="1:29" x14ac:dyDescent="0.35">
      <c r="A19" s="17" t="s">
        <v>179</v>
      </c>
      <c r="B19" s="18">
        <v>10</v>
      </c>
      <c r="C19" s="18">
        <v>8</v>
      </c>
      <c r="D19" s="18">
        <v>2</v>
      </c>
      <c r="E19" s="18"/>
      <c r="F19" s="18">
        <v>4</v>
      </c>
      <c r="G19" s="18">
        <v>3</v>
      </c>
      <c r="H19" s="18">
        <v>1</v>
      </c>
      <c r="I19" s="18"/>
      <c r="J19" s="18">
        <v>2</v>
      </c>
      <c r="K19" s="18">
        <v>1</v>
      </c>
      <c r="L19" s="18">
        <v>1</v>
      </c>
      <c r="M19" s="18"/>
      <c r="N19" s="18">
        <v>3</v>
      </c>
      <c r="O19" s="18">
        <v>3</v>
      </c>
      <c r="P19" s="18">
        <v>0</v>
      </c>
      <c r="Q19" s="18"/>
      <c r="R19" s="18">
        <v>1</v>
      </c>
      <c r="S19" s="18">
        <v>1</v>
      </c>
      <c r="T19" s="18">
        <v>0</v>
      </c>
      <c r="U19" s="18"/>
      <c r="V19" s="18">
        <v>0</v>
      </c>
      <c r="W19" s="18">
        <v>0</v>
      </c>
      <c r="X19" s="18">
        <v>0</v>
      </c>
      <c r="Y19" s="18"/>
      <c r="Z19" s="18">
        <v>0</v>
      </c>
      <c r="AA19" s="18">
        <v>0</v>
      </c>
      <c r="AB19" s="18">
        <v>0</v>
      </c>
      <c r="AC19" s="18"/>
    </row>
    <row r="20" spans="1:29" x14ac:dyDescent="0.35">
      <c r="A20" s="17" t="s">
        <v>180</v>
      </c>
      <c r="B20" s="18">
        <v>0</v>
      </c>
      <c r="C20" s="18">
        <v>0</v>
      </c>
      <c r="D20" s="18">
        <v>0</v>
      </c>
      <c r="E20" s="18"/>
      <c r="F20" s="18">
        <v>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/>
      <c r="N20" s="18">
        <v>0</v>
      </c>
      <c r="O20" s="18">
        <v>0</v>
      </c>
      <c r="P20" s="18">
        <v>0</v>
      </c>
      <c r="Q20" s="18"/>
      <c r="R20" s="18">
        <v>0</v>
      </c>
      <c r="S20" s="18">
        <v>0</v>
      </c>
      <c r="T20" s="18">
        <v>0</v>
      </c>
      <c r="U20" s="18"/>
      <c r="V20" s="18">
        <v>0</v>
      </c>
      <c r="W20" s="18">
        <v>0</v>
      </c>
      <c r="X20" s="18">
        <v>0</v>
      </c>
      <c r="Y20" s="18"/>
      <c r="Z20" s="18">
        <v>0</v>
      </c>
      <c r="AA20" s="18">
        <v>0</v>
      </c>
      <c r="AB20" s="18">
        <v>0</v>
      </c>
      <c r="AC20" s="18"/>
    </row>
    <row r="21" spans="1:29" x14ac:dyDescent="0.35">
      <c r="A21" s="17" t="s">
        <v>181</v>
      </c>
      <c r="B21" s="18">
        <v>14</v>
      </c>
      <c r="C21" s="18">
        <v>10</v>
      </c>
      <c r="D21" s="18">
        <v>4</v>
      </c>
      <c r="E21" s="18"/>
      <c r="F21" s="18">
        <v>8</v>
      </c>
      <c r="G21" s="18">
        <v>7</v>
      </c>
      <c r="H21" s="18">
        <v>1</v>
      </c>
      <c r="I21" s="18"/>
      <c r="J21" s="18">
        <v>2</v>
      </c>
      <c r="K21" s="18">
        <v>2</v>
      </c>
      <c r="L21" s="18">
        <v>0</v>
      </c>
      <c r="M21" s="18"/>
      <c r="N21" s="18">
        <v>2</v>
      </c>
      <c r="O21" s="18">
        <v>1</v>
      </c>
      <c r="P21" s="18">
        <v>1</v>
      </c>
      <c r="Q21" s="18"/>
      <c r="R21" s="18">
        <v>2</v>
      </c>
      <c r="S21" s="18">
        <v>0</v>
      </c>
      <c r="T21" s="18">
        <v>2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8"/>
    </row>
    <row r="22" spans="1:29" x14ac:dyDescent="0.35">
      <c r="A22" s="17" t="s">
        <v>182</v>
      </c>
      <c r="B22" s="18">
        <v>0</v>
      </c>
      <c r="C22" s="18">
        <v>0</v>
      </c>
      <c r="D22" s="18">
        <v>0</v>
      </c>
      <c r="E22" s="18"/>
      <c r="F22" s="18">
        <v>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8"/>
      <c r="R22" s="18">
        <v>0</v>
      </c>
      <c r="S22" s="18">
        <v>0</v>
      </c>
      <c r="T22" s="18">
        <v>0</v>
      </c>
      <c r="U22" s="18"/>
      <c r="V22" s="18">
        <v>0</v>
      </c>
      <c r="W22" s="18">
        <v>0</v>
      </c>
      <c r="X22" s="18">
        <v>0</v>
      </c>
      <c r="Y22" s="18"/>
      <c r="Z22" s="18">
        <v>0</v>
      </c>
      <c r="AA22" s="18">
        <v>0</v>
      </c>
      <c r="AB22" s="18">
        <v>0</v>
      </c>
      <c r="AC22" s="18"/>
    </row>
    <row r="23" spans="1:29" x14ac:dyDescent="0.35">
      <c r="A23" s="17" t="s">
        <v>183</v>
      </c>
      <c r="B23" s="18">
        <v>5</v>
      </c>
      <c r="C23" s="18">
        <v>3</v>
      </c>
      <c r="D23" s="18">
        <v>2</v>
      </c>
      <c r="E23" s="18"/>
      <c r="F23" s="18">
        <v>2</v>
      </c>
      <c r="G23" s="18">
        <v>2</v>
      </c>
      <c r="H23" s="18">
        <v>0</v>
      </c>
      <c r="I23" s="18"/>
      <c r="J23" s="18">
        <v>1</v>
      </c>
      <c r="K23" s="18">
        <v>0</v>
      </c>
      <c r="L23" s="18">
        <v>1</v>
      </c>
      <c r="M23" s="18"/>
      <c r="N23" s="18">
        <v>1</v>
      </c>
      <c r="O23" s="18">
        <v>0</v>
      </c>
      <c r="P23" s="18">
        <v>1</v>
      </c>
      <c r="Q23" s="18"/>
      <c r="R23" s="18">
        <v>1</v>
      </c>
      <c r="S23" s="18">
        <v>1</v>
      </c>
      <c r="T23" s="18">
        <v>0</v>
      </c>
      <c r="U23" s="18"/>
      <c r="V23" s="18">
        <v>0</v>
      </c>
      <c r="W23" s="18">
        <v>0</v>
      </c>
      <c r="X23" s="18">
        <v>0</v>
      </c>
      <c r="Y23" s="18"/>
      <c r="Z23" s="18">
        <v>0</v>
      </c>
      <c r="AA23" s="18">
        <v>0</v>
      </c>
      <c r="AB23" s="18">
        <v>0</v>
      </c>
      <c r="AC23" s="18"/>
    </row>
    <row r="24" spans="1:29" x14ac:dyDescent="0.35">
      <c r="A24" s="17" t="s">
        <v>184</v>
      </c>
      <c r="B24" s="18">
        <v>0</v>
      </c>
      <c r="C24" s="18">
        <v>0</v>
      </c>
      <c r="D24" s="18">
        <v>0</v>
      </c>
      <c r="E24" s="18"/>
      <c r="F24" s="18">
        <v>0</v>
      </c>
      <c r="G24" s="18">
        <v>0</v>
      </c>
      <c r="H24" s="18">
        <v>0</v>
      </c>
      <c r="I24" s="18"/>
      <c r="J24" s="18">
        <v>0</v>
      </c>
      <c r="K24" s="18">
        <v>0</v>
      </c>
      <c r="L24" s="18">
        <v>0</v>
      </c>
      <c r="M24" s="18"/>
      <c r="N24" s="18">
        <v>0</v>
      </c>
      <c r="O24" s="18">
        <v>0</v>
      </c>
      <c r="P24" s="18">
        <v>0</v>
      </c>
      <c r="Q24" s="18"/>
      <c r="R24" s="18">
        <v>0</v>
      </c>
      <c r="S24" s="18">
        <v>0</v>
      </c>
      <c r="T24" s="18">
        <v>0</v>
      </c>
      <c r="U24" s="18"/>
      <c r="V24" s="18">
        <v>0</v>
      </c>
      <c r="W24" s="18">
        <v>0</v>
      </c>
      <c r="X24" s="18">
        <v>0</v>
      </c>
      <c r="Y24" s="18"/>
      <c r="Z24" s="18">
        <v>0</v>
      </c>
      <c r="AA24" s="18">
        <v>0</v>
      </c>
      <c r="AB24" s="18">
        <v>0</v>
      </c>
      <c r="AC24" s="16"/>
    </row>
    <row r="25" spans="1:29" x14ac:dyDescent="0.35">
      <c r="A25" s="17" t="s">
        <v>185</v>
      </c>
      <c r="B25" s="18">
        <v>0</v>
      </c>
      <c r="C25" s="18">
        <v>0</v>
      </c>
      <c r="D25" s="18">
        <v>0</v>
      </c>
      <c r="E25" s="18"/>
      <c r="F25" s="18">
        <v>0</v>
      </c>
      <c r="G25" s="18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/>
      <c r="N25" s="18">
        <v>0</v>
      </c>
      <c r="O25" s="18">
        <v>0</v>
      </c>
      <c r="P25" s="18">
        <v>0</v>
      </c>
      <c r="Q25" s="18"/>
      <c r="R25" s="18">
        <v>0</v>
      </c>
      <c r="S25" s="18">
        <v>0</v>
      </c>
      <c r="T25" s="18">
        <v>0</v>
      </c>
      <c r="U25" s="18"/>
      <c r="V25" s="18">
        <v>0</v>
      </c>
      <c r="W25" s="18">
        <v>0</v>
      </c>
      <c r="X25" s="18">
        <v>0</v>
      </c>
      <c r="Y25" s="18"/>
      <c r="Z25" s="18">
        <v>0</v>
      </c>
      <c r="AA25" s="18">
        <v>0</v>
      </c>
      <c r="AB25" s="18">
        <v>0</v>
      </c>
      <c r="AC25" s="18"/>
    </row>
    <row r="26" spans="1:29" x14ac:dyDescent="0.35">
      <c r="A26" s="17" t="s">
        <v>186</v>
      </c>
      <c r="B26" s="18">
        <v>0</v>
      </c>
      <c r="C26" s="18">
        <v>0</v>
      </c>
      <c r="D26" s="18">
        <v>0</v>
      </c>
      <c r="E26" s="18"/>
      <c r="F26" s="18">
        <v>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/>
      <c r="N26" s="18">
        <v>0</v>
      </c>
      <c r="O26" s="18">
        <v>0</v>
      </c>
      <c r="P26" s="18">
        <v>0</v>
      </c>
      <c r="Q26" s="18"/>
      <c r="R26" s="18">
        <v>0</v>
      </c>
      <c r="S26" s="18">
        <v>0</v>
      </c>
      <c r="T26" s="18">
        <v>0</v>
      </c>
      <c r="U26" s="18"/>
      <c r="V26" s="18">
        <v>0</v>
      </c>
      <c r="W26" s="18">
        <v>0</v>
      </c>
      <c r="X26" s="18">
        <v>0</v>
      </c>
      <c r="Y26" s="18"/>
      <c r="Z26" s="18">
        <v>0</v>
      </c>
      <c r="AA26" s="18">
        <v>0</v>
      </c>
      <c r="AB26" s="18">
        <v>0</v>
      </c>
      <c r="AC26" s="18"/>
    </row>
    <row r="27" spans="1:29" x14ac:dyDescent="0.35">
      <c r="A27" s="17" t="s">
        <v>187</v>
      </c>
      <c r="B27" s="18">
        <v>0</v>
      </c>
      <c r="C27" s="18">
        <v>0</v>
      </c>
      <c r="D27" s="18">
        <v>0</v>
      </c>
      <c r="E27" s="18"/>
      <c r="F27" s="18">
        <v>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/>
      <c r="N27" s="18">
        <v>0</v>
      </c>
      <c r="O27" s="18">
        <v>0</v>
      </c>
      <c r="P27" s="18">
        <v>0</v>
      </c>
      <c r="Q27" s="18"/>
      <c r="R27" s="18">
        <v>0</v>
      </c>
      <c r="S27" s="18">
        <v>0</v>
      </c>
      <c r="T27" s="18">
        <v>0</v>
      </c>
      <c r="U27" s="18"/>
      <c r="V27" s="18">
        <v>0</v>
      </c>
      <c r="W27" s="18">
        <v>0</v>
      </c>
      <c r="X27" s="18">
        <v>0</v>
      </c>
      <c r="Y27" s="18"/>
      <c r="Z27" s="18">
        <v>0</v>
      </c>
      <c r="AA27" s="18">
        <v>0</v>
      </c>
      <c r="AB27" s="18">
        <v>0</v>
      </c>
      <c r="AC27" s="18"/>
    </row>
    <row r="28" spans="1:29" x14ac:dyDescent="0.35">
      <c r="A28" s="17" t="s">
        <v>188</v>
      </c>
      <c r="B28" s="18">
        <v>0</v>
      </c>
      <c r="C28" s="18">
        <v>0</v>
      </c>
      <c r="D28" s="18">
        <v>0</v>
      </c>
      <c r="E28" s="18"/>
      <c r="F28" s="18">
        <v>0</v>
      </c>
      <c r="G28" s="18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/>
      <c r="N28" s="18">
        <v>0</v>
      </c>
      <c r="O28" s="18">
        <v>0</v>
      </c>
      <c r="P28" s="18">
        <v>0</v>
      </c>
      <c r="Q28" s="18"/>
      <c r="R28" s="18">
        <v>0</v>
      </c>
      <c r="S28" s="18">
        <v>0</v>
      </c>
      <c r="T28" s="18">
        <v>0</v>
      </c>
      <c r="U28" s="18"/>
      <c r="V28" s="18">
        <v>0</v>
      </c>
      <c r="W28" s="18">
        <v>0</v>
      </c>
      <c r="X28" s="18">
        <v>0</v>
      </c>
      <c r="Y28" s="18"/>
      <c r="Z28" s="18">
        <v>0</v>
      </c>
      <c r="AA28" s="18">
        <v>0</v>
      </c>
      <c r="AB28" s="18">
        <v>0</v>
      </c>
      <c r="AC28" s="18"/>
    </row>
    <row r="29" spans="1:29" x14ac:dyDescent="0.35">
      <c r="A29" s="17" t="s">
        <v>189</v>
      </c>
      <c r="B29" s="18">
        <v>3</v>
      </c>
      <c r="C29" s="18">
        <v>1</v>
      </c>
      <c r="D29" s="18">
        <v>2</v>
      </c>
      <c r="E29" s="18"/>
      <c r="F29" s="18">
        <v>1</v>
      </c>
      <c r="G29" s="18">
        <v>0</v>
      </c>
      <c r="H29" s="18">
        <v>1</v>
      </c>
      <c r="I29" s="18"/>
      <c r="J29" s="18">
        <v>0</v>
      </c>
      <c r="K29" s="18">
        <v>0</v>
      </c>
      <c r="L29" s="18">
        <v>0</v>
      </c>
      <c r="M29" s="18"/>
      <c r="N29" s="18">
        <v>2</v>
      </c>
      <c r="O29" s="18">
        <v>1</v>
      </c>
      <c r="P29" s="18">
        <v>1</v>
      </c>
      <c r="Q29" s="18"/>
      <c r="R29" s="18">
        <v>0</v>
      </c>
      <c r="S29" s="18">
        <v>0</v>
      </c>
      <c r="T29" s="18">
        <v>0</v>
      </c>
      <c r="U29" s="18"/>
      <c r="V29" s="18">
        <v>0</v>
      </c>
      <c r="W29" s="18">
        <v>0</v>
      </c>
      <c r="X29" s="18">
        <v>0</v>
      </c>
      <c r="Y29" s="18"/>
      <c r="Z29" s="18">
        <v>0</v>
      </c>
      <c r="AA29" s="18">
        <v>0</v>
      </c>
      <c r="AB29" s="18">
        <v>0</v>
      </c>
      <c r="AC29" s="18"/>
    </row>
    <row r="30" spans="1:29" x14ac:dyDescent="0.35">
      <c r="A30" s="17" t="s">
        <v>190</v>
      </c>
      <c r="B30" s="18">
        <v>0</v>
      </c>
      <c r="C30" s="18">
        <v>0</v>
      </c>
      <c r="D30" s="18">
        <v>0</v>
      </c>
      <c r="E30" s="18"/>
      <c r="F30" s="18">
        <v>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/>
      <c r="N30" s="18">
        <v>0</v>
      </c>
      <c r="O30" s="18">
        <v>0</v>
      </c>
      <c r="P30" s="18">
        <v>0</v>
      </c>
      <c r="Q30" s="18"/>
      <c r="R30" s="18">
        <v>0</v>
      </c>
      <c r="S30" s="18">
        <v>0</v>
      </c>
      <c r="T30" s="18">
        <v>0</v>
      </c>
      <c r="U30" s="18"/>
      <c r="V30" s="18">
        <v>0</v>
      </c>
      <c r="W30" s="18">
        <v>0</v>
      </c>
      <c r="X30" s="18">
        <v>0</v>
      </c>
      <c r="Y30" s="18"/>
      <c r="Z30" s="18">
        <v>0</v>
      </c>
      <c r="AA30" s="18">
        <v>0</v>
      </c>
      <c r="AB30" s="18">
        <v>0</v>
      </c>
      <c r="AC30" s="18"/>
    </row>
    <row r="31" spans="1:29" x14ac:dyDescent="0.35">
      <c r="A31" s="17" t="s">
        <v>191</v>
      </c>
      <c r="B31" s="18">
        <v>0</v>
      </c>
      <c r="C31" s="18">
        <v>0</v>
      </c>
      <c r="D31" s="18">
        <v>0</v>
      </c>
      <c r="E31" s="18"/>
      <c r="F31" s="18">
        <v>0</v>
      </c>
      <c r="G31" s="18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/>
      <c r="N31" s="18">
        <v>0</v>
      </c>
      <c r="O31" s="18">
        <v>0</v>
      </c>
      <c r="P31" s="18">
        <v>0</v>
      </c>
      <c r="Q31" s="18"/>
      <c r="R31" s="18">
        <v>0</v>
      </c>
      <c r="S31" s="18">
        <v>0</v>
      </c>
      <c r="T31" s="18">
        <v>0</v>
      </c>
      <c r="U31" s="18"/>
      <c r="V31" s="18">
        <v>0</v>
      </c>
      <c r="W31" s="18">
        <v>0</v>
      </c>
      <c r="X31" s="18">
        <v>0</v>
      </c>
      <c r="Y31" s="18"/>
      <c r="Z31" s="18">
        <v>0</v>
      </c>
      <c r="AA31" s="18">
        <v>0</v>
      </c>
      <c r="AB31" s="18">
        <v>0</v>
      </c>
      <c r="AC31" s="18"/>
    </row>
    <row r="32" spans="1:29" x14ac:dyDescent="0.35">
      <c r="A32" s="17" t="s">
        <v>192</v>
      </c>
      <c r="B32" s="18">
        <v>0</v>
      </c>
      <c r="C32" s="18">
        <v>0</v>
      </c>
      <c r="D32" s="18">
        <v>0</v>
      </c>
      <c r="E32" s="18"/>
      <c r="F32" s="18">
        <v>0</v>
      </c>
      <c r="G32" s="18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/>
      <c r="N32" s="18">
        <v>0</v>
      </c>
      <c r="O32" s="18">
        <v>0</v>
      </c>
      <c r="P32" s="18">
        <v>0</v>
      </c>
      <c r="Q32" s="18"/>
      <c r="R32" s="18">
        <v>0</v>
      </c>
      <c r="S32" s="18">
        <v>0</v>
      </c>
      <c r="T32" s="18">
        <v>0</v>
      </c>
      <c r="U32" s="18"/>
      <c r="V32" s="18">
        <v>0</v>
      </c>
      <c r="W32" s="18">
        <v>0</v>
      </c>
      <c r="X32" s="18">
        <v>0</v>
      </c>
      <c r="Y32" s="18"/>
      <c r="Z32" s="18">
        <v>0</v>
      </c>
      <c r="AA32" s="18">
        <v>0</v>
      </c>
      <c r="AB32" s="18">
        <v>0</v>
      </c>
      <c r="AC32" s="8"/>
    </row>
    <row r="33" spans="1:30" ht="14.5" thickBot="1" x14ac:dyDescent="0.4">
      <c r="A33" s="17" t="s">
        <v>193</v>
      </c>
      <c r="B33" s="18">
        <v>0</v>
      </c>
      <c r="C33" s="18">
        <v>0</v>
      </c>
      <c r="D33" s="18">
        <v>0</v>
      </c>
      <c r="E33" s="18"/>
      <c r="F33" s="18">
        <v>0</v>
      </c>
      <c r="G33" s="18">
        <v>0</v>
      </c>
      <c r="H33" s="18">
        <v>0</v>
      </c>
      <c r="I33" s="18"/>
      <c r="J33" s="18">
        <v>0</v>
      </c>
      <c r="K33" s="18">
        <v>0</v>
      </c>
      <c r="L33" s="18">
        <v>0</v>
      </c>
      <c r="M33" s="18"/>
      <c r="N33" s="18">
        <v>0</v>
      </c>
      <c r="O33" s="18">
        <v>0</v>
      </c>
      <c r="P33" s="18">
        <v>0</v>
      </c>
      <c r="Q33" s="18"/>
      <c r="R33" s="18">
        <v>0</v>
      </c>
      <c r="S33" s="18">
        <v>0</v>
      </c>
      <c r="T33" s="18">
        <v>0</v>
      </c>
      <c r="U33" s="18"/>
      <c r="V33" s="18">
        <v>0</v>
      </c>
      <c r="W33" s="18">
        <v>0</v>
      </c>
      <c r="X33" s="18">
        <v>0</v>
      </c>
      <c r="Y33" s="18"/>
      <c r="Z33" s="18">
        <v>0</v>
      </c>
      <c r="AA33" s="18">
        <v>0</v>
      </c>
      <c r="AB33" s="18">
        <v>0</v>
      </c>
      <c r="AC33" s="8"/>
    </row>
    <row r="34" spans="1:30" x14ac:dyDescent="0.3">
      <c r="A34" s="110" t="s">
        <v>398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93"/>
    </row>
    <row r="35" spans="1:30" x14ac:dyDescent="0.3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93"/>
    </row>
    <row r="36" spans="1:30" x14ac:dyDescent="0.3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93"/>
    </row>
    <row r="37" spans="1:30" ht="15.75" customHeight="1" x14ac:dyDescent="0.35">
      <c r="A37" s="345" t="s">
        <v>295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93"/>
    </row>
    <row r="38" spans="1:30" ht="15.75" customHeight="1" x14ac:dyDescent="0.35">
      <c r="A38" s="345" t="s">
        <v>197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93"/>
      <c r="AD38" s="272" t="s">
        <v>375</v>
      </c>
    </row>
    <row r="39" spans="1:30" ht="15.75" customHeight="1" x14ac:dyDescent="0.35">
      <c r="A39" s="345" t="s">
        <v>252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93"/>
    </row>
    <row r="40" spans="1:30" ht="15.75" customHeight="1" x14ac:dyDescent="0.35">
      <c r="A40" s="345" t="s">
        <v>258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93"/>
    </row>
    <row r="41" spans="1:30" ht="15.75" customHeight="1" x14ac:dyDescent="0.35">
      <c r="A41" s="345" t="s">
        <v>377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93"/>
    </row>
    <row r="42" spans="1:30" ht="21" customHeight="1" x14ac:dyDescent="0.35">
      <c r="A42" s="340" t="s">
        <v>253</v>
      </c>
      <c r="B42" s="342" t="s">
        <v>130</v>
      </c>
      <c r="C42" s="342"/>
      <c r="D42" s="342"/>
      <c r="E42" s="40"/>
      <c r="F42" s="342" t="s">
        <v>378</v>
      </c>
      <c r="G42" s="342"/>
      <c r="H42" s="342"/>
      <c r="I42" s="40"/>
      <c r="J42" s="342" t="s">
        <v>379</v>
      </c>
      <c r="K42" s="342"/>
      <c r="L42" s="342"/>
      <c r="M42" s="40"/>
      <c r="N42" s="342" t="s">
        <v>380</v>
      </c>
      <c r="O42" s="342"/>
      <c r="P42" s="342"/>
      <c r="Q42" s="40"/>
      <c r="R42" s="342" t="s">
        <v>381</v>
      </c>
      <c r="S42" s="342"/>
      <c r="T42" s="342"/>
      <c r="U42" s="40"/>
      <c r="V42" s="342" t="s">
        <v>382</v>
      </c>
      <c r="W42" s="342"/>
      <c r="X42" s="342"/>
      <c r="Y42" s="40"/>
      <c r="Z42" s="342" t="s">
        <v>383</v>
      </c>
      <c r="AA42" s="342"/>
      <c r="AB42" s="342"/>
      <c r="AC42" s="6"/>
    </row>
    <row r="43" spans="1:30" ht="21" customHeight="1" x14ac:dyDescent="0.35">
      <c r="A43" s="341"/>
      <c r="B43" s="9" t="s">
        <v>130</v>
      </c>
      <c r="C43" s="9" t="s">
        <v>233</v>
      </c>
      <c r="D43" s="9" t="s">
        <v>234</v>
      </c>
      <c r="E43" s="40"/>
      <c r="F43" s="9" t="s">
        <v>130</v>
      </c>
      <c r="G43" s="9" t="s">
        <v>233</v>
      </c>
      <c r="H43" s="9" t="s">
        <v>234</v>
      </c>
      <c r="I43" s="40"/>
      <c r="J43" s="9" t="s">
        <v>130</v>
      </c>
      <c r="K43" s="9" t="s">
        <v>233</v>
      </c>
      <c r="L43" s="9" t="s">
        <v>234</v>
      </c>
      <c r="M43" s="40"/>
      <c r="N43" s="9" t="s">
        <v>130</v>
      </c>
      <c r="O43" s="9" t="s">
        <v>233</v>
      </c>
      <c r="P43" s="9" t="s">
        <v>234</v>
      </c>
      <c r="Q43" s="40"/>
      <c r="R43" s="9" t="s">
        <v>130</v>
      </c>
      <c r="S43" s="9" t="s">
        <v>233</v>
      </c>
      <c r="T43" s="9" t="s">
        <v>234</v>
      </c>
      <c r="U43" s="40"/>
      <c r="V43" s="9" t="s">
        <v>130</v>
      </c>
      <c r="W43" s="9" t="s">
        <v>233</v>
      </c>
      <c r="X43" s="9" t="s">
        <v>234</v>
      </c>
      <c r="Y43" s="40"/>
      <c r="Z43" s="9" t="s">
        <v>130</v>
      </c>
      <c r="AA43" s="9" t="s">
        <v>233</v>
      </c>
      <c r="AB43" s="9" t="s">
        <v>234</v>
      </c>
      <c r="AC43" s="10"/>
    </row>
    <row r="44" spans="1:30" x14ac:dyDescent="0.35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"/>
    </row>
    <row r="45" spans="1:30" s="25" customFormat="1" x14ac:dyDescent="0.35">
      <c r="A45" s="161" t="s">
        <v>130</v>
      </c>
      <c r="B45" s="20">
        <v>0.34531360112755466</v>
      </c>
      <c r="C45" s="20">
        <v>0.48426150121065376</v>
      </c>
      <c r="D45" s="20">
        <v>0.20107719928186715</v>
      </c>
      <c r="E45" s="20"/>
      <c r="F45" s="20">
        <v>0.46556429603467653</v>
      </c>
      <c r="G45" s="20">
        <v>0.71163366336633671</v>
      </c>
      <c r="H45" s="20">
        <v>0.20020020020020018</v>
      </c>
      <c r="I45" s="20"/>
      <c r="J45" s="20">
        <v>0.45052850459192512</v>
      </c>
      <c r="K45" s="20">
        <v>0.61349693251533743</v>
      </c>
      <c r="L45" s="20">
        <v>0.28198801550934083</v>
      </c>
      <c r="M45" s="20"/>
      <c r="N45" s="20">
        <v>0.47566776436150754</v>
      </c>
      <c r="O45" s="20">
        <v>0.61683599419448476</v>
      </c>
      <c r="P45" s="20">
        <v>0.33210332103321033</v>
      </c>
      <c r="Q45" s="20"/>
      <c r="R45" s="20">
        <v>0.31013762357045938</v>
      </c>
      <c r="S45" s="20">
        <v>0.41353383458646614</v>
      </c>
      <c r="T45" s="20">
        <v>0.20008003201280514</v>
      </c>
      <c r="U45" s="20"/>
      <c r="V45" s="20">
        <v>1.9316206297083253E-2</v>
      </c>
      <c r="W45" s="20">
        <v>3.843197540353574E-2</v>
      </c>
      <c r="X45" s="20">
        <v>0</v>
      </c>
      <c r="Y45" s="20"/>
      <c r="Z45" s="20">
        <v>0</v>
      </c>
      <c r="AA45" s="20">
        <v>0</v>
      </c>
      <c r="AB45" s="20">
        <v>0</v>
      </c>
      <c r="AC45" s="93"/>
      <c r="AD45" s="26"/>
    </row>
    <row r="46" spans="1:30" x14ac:dyDescent="0.35">
      <c r="A46" s="17" t="s">
        <v>168</v>
      </c>
      <c r="B46" s="21">
        <v>0.67212156633547637</v>
      </c>
      <c r="C46" s="21">
        <v>0.99118942731277537</v>
      </c>
      <c r="D46" s="21">
        <v>0.311332503113325</v>
      </c>
      <c r="E46" s="21"/>
      <c r="F46" s="21">
        <v>0.81081081081081086</v>
      </c>
      <c r="G46" s="21">
        <v>1.015228426395939</v>
      </c>
      <c r="H46" s="21">
        <v>0.57803468208092479</v>
      </c>
      <c r="I46" s="21"/>
      <c r="J46" s="21">
        <v>0.80536912751677858</v>
      </c>
      <c r="K46" s="21">
        <v>1.4814814814814816</v>
      </c>
      <c r="L46" s="21">
        <v>0</v>
      </c>
      <c r="M46" s="21"/>
      <c r="N46" s="21">
        <v>1.10062893081761</v>
      </c>
      <c r="O46" s="21">
        <v>1.834862385321101</v>
      </c>
      <c r="P46" s="21">
        <v>0.3236245954692557</v>
      </c>
      <c r="Q46" s="21"/>
      <c r="R46" s="21">
        <v>0.65573770491803274</v>
      </c>
      <c r="S46" s="21">
        <v>0.60606060606060608</v>
      </c>
      <c r="T46" s="21">
        <v>0.7142857142857143</v>
      </c>
      <c r="U46" s="21"/>
      <c r="V46" s="21">
        <v>0</v>
      </c>
      <c r="W46" s="21">
        <v>0</v>
      </c>
      <c r="X46" s="21">
        <v>0</v>
      </c>
      <c r="Y46" s="21"/>
      <c r="Z46" s="21">
        <v>0</v>
      </c>
      <c r="AA46" s="21">
        <v>0</v>
      </c>
      <c r="AB46" s="21">
        <v>0</v>
      </c>
      <c r="AC46" s="93"/>
    </row>
    <row r="47" spans="1:30" x14ac:dyDescent="0.35">
      <c r="A47" s="17" t="s">
        <v>169</v>
      </c>
      <c r="B47" s="21">
        <v>0.30292230933713471</v>
      </c>
      <c r="C47" s="21">
        <v>0.411663807890223</v>
      </c>
      <c r="D47" s="21">
        <v>0.18539117538005193</v>
      </c>
      <c r="E47" s="21"/>
      <c r="F47" s="21">
        <v>0.32976092333058532</v>
      </c>
      <c r="G47" s="21">
        <v>0.63593004769475359</v>
      </c>
      <c r="H47" s="21">
        <v>0</v>
      </c>
      <c r="I47" s="21"/>
      <c r="J47" s="21">
        <v>0.5714285714285714</v>
      </c>
      <c r="K47" s="21">
        <v>0.55147058823529416</v>
      </c>
      <c r="L47" s="21">
        <v>0.59288537549407105</v>
      </c>
      <c r="M47" s="21"/>
      <c r="N47" s="21">
        <v>0.37278657968313139</v>
      </c>
      <c r="O47" s="21">
        <v>0.35149384885764495</v>
      </c>
      <c r="P47" s="21">
        <v>0.3968253968253968</v>
      </c>
      <c r="Q47" s="21"/>
      <c r="R47" s="21">
        <v>0.18198362147406735</v>
      </c>
      <c r="S47" s="21">
        <v>0.34482758620689657</v>
      </c>
      <c r="T47" s="21">
        <v>0</v>
      </c>
      <c r="U47" s="21"/>
      <c r="V47" s="21">
        <v>9.3283582089552231E-2</v>
      </c>
      <c r="W47" s="21">
        <v>0.1851851851851852</v>
      </c>
      <c r="X47" s="21">
        <v>0</v>
      </c>
      <c r="Y47" s="21"/>
      <c r="Z47" s="21">
        <v>0</v>
      </c>
      <c r="AA47" s="21">
        <v>0</v>
      </c>
      <c r="AB47" s="21">
        <v>0</v>
      </c>
      <c r="AC47" s="93"/>
    </row>
    <row r="48" spans="1:30" x14ac:dyDescent="0.35">
      <c r="A48" s="17" t="s">
        <v>170</v>
      </c>
      <c r="B48" s="21">
        <v>0.18678496381041326</v>
      </c>
      <c r="C48" s="21">
        <v>0.24248302618816686</v>
      </c>
      <c r="D48" s="21">
        <v>0.13507429085997297</v>
      </c>
      <c r="E48" s="21"/>
      <c r="F48" s="21">
        <v>0.24125452352231602</v>
      </c>
      <c r="G48" s="21">
        <v>0.47505938242280288</v>
      </c>
      <c r="H48" s="21">
        <v>0</v>
      </c>
      <c r="I48" s="21"/>
      <c r="J48" s="21">
        <v>0.12106537530266344</v>
      </c>
      <c r="K48" s="21">
        <v>0</v>
      </c>
      <c r="L48" s="21">
        <v>0.24449877750611246</v>
      </c>
      <c r="M48" s="21"/>
      <c r="N48" s="21">
        <v>0.24813895781637718</v>
      </c>
      <c r="O48" s="21">
        <v>0.2583979328165375</v>
      </c>
      <c r="P48" s="21">
        <v>0.23866348448687352</v>
      </c>
      <c r="Q48" s="21"/>
      <c r="R48" s="21">
        <v>0.38314176245210724</v>
      </c>
      <c r="S48" s="21">
        <v>0.54495912806539504</v>
      </c>
      <c r="T48" s="21">
        <v>0.24038461538461539</v>
      </c>
      <c r="U48" s="21"/>
      <c r="V48" s="21">
        <v>0</v>
      </c>
      <c r="W48" s="21">
        <v>0</v>
      </c>
      <c r="X48" s="21">
        <v>0</v>
      </c>
      <c r="Y48" s="21"/>
      <c r="Z48" s="21">
        <v>0</v>
      </c>
      <c r="AA48" s="21">
        <v>0</v>
      </c>
      <c r="AB48" s="21">
        <v>0</v>
      </c>
      <c r="AC48" s="6"/>
    </row>
    <row r="49" spans="1:29" x14ac:dyDescent="0.35">
      <c r="A49" s="17" t="s">
        <v>171</v>
      </c>
      <c r="B49" s="21">
        <v>0.90909090909090906</v>
      </c>
      <c r="C49" s="21">
        <v>1.8518518518518516</v>
      </c>
      <c r="D49" s="21">
        <v>0</v>
      </c>
      <c r="E49" s="21"/>
      <c r="F49" s="21">
        <v>0</v>
      </c>
      <c r="G49" s="21">
        <v>0</v>
      </c>
      <c r="H49" s="21">
        <v>0</v>
      </c>
      <c r="I49" s="21"/>
      <c r="J49" s="21">
        <v>3.1914893617021276</v>
      </c>
      <c r="K49" s="21">
        <v>5.5555555555555554</v>
      </c>
      <c r="L49" s="21">
        <v>0</v>
      </c>
      <c r="M49" s="21"/>
      <c r="N49" s="21">
        <v>0</v>
      </c>
      <c r="O49" s="21">
        <v>0</v>
      </c>
      <c r="P49" s="21">
        <v>0</v>
      </c>
      <c r="Q49" s="21"/>
      <c r="R49" s="21">
        <v>1.4084507042253522</v>
      </c>
      <c r="S49" s="21">
        <v>3.3333333333333335</v>
      </c>
      <c r="T49" s="21">
        <v>0</v>
      </c>
      <c r="U49" s="21"/>
      <c r="V49" s="21">
        <v>0</v>
      </c>
      <c r="W49" s="21">
        <v>0</v>
      </c>
      <c r="X49" s="21">
        <v>0</v>
      </c>
      <c r="Y49" s="21"/>
      <c r="Z49" s="21">
        <v>0</v>
      </c>
      <c r="AA49" s="21">
        <v>0</v>
      </c>
      <c r="AB49" s="21">
        <v>0</v>
      </c>
      <c r="AC49" s="10"/>
    </row>
    <row r="50" spans="1:29" x14ac:dyDescent="0.3">
      <c r="A50" s="17" t="s">
        <v>172</v>
      </c>
      <c r="B50" s="21">
        <v>1.0101010101010102</v>
      </c>
      <c r="C50" s="21">
        <v>1.9047619047619049</v>
      </c>
      <c r="D50" s="21">
        <v>0</v>
      </c>
      <c r="E50" s="21"/>
      <c r="F50" s="21">
        <v>0</v>
      </c>
      <c r="G50" s="21">
        <v>0</v>
      </c>
      <c r="H50" s="21">
        <v>0</v>
      </c>
      <c r="I50" s="21"/>
      <c r="J50" s="21">
        <v>0</v>
      </c>
      <c r="K50" s="21">
        <v>0</v>
      </c>
      <c r="L50" s="21">
        <v>0</v>
      </c>
      <c r="M50" s="21"/>
      <c r="N50" s="21">
        <v>4.0816326530612246</v>
      </c>
      <c r="O50" s="21">
        <v>8</v>
      </c>
      <c r="P50" s="21">
        <v>0</v>
      </c>
      <c r="Q50" s="21"/>
      <c r="R50" s="21">
        <v>0</v>
      </c>
      <c r="S50" s="21">
        <v>0</v>
      </c>
      <c r="T50" s="21">
        <v>0</v>
      </c>
      <c r="U50" s="21"/>
      <c r="V50" s="21">
        <v>0</v>
      </c>
      <c r="W50" s="21">
        <v>0</v>
      </c>
      <c r="X50" s="21">
        <v>0</v>
      </c>
      <c r="Y50" s="21"/>
      <c r="Z50" s="21">
        <v>0</v>
      </c>
      <c r="AA50" s="21">
        <v>0</v>
      </c>
      <c r="AB50" s="21">
        <v>0</v>
      </c>
      <c r="AC50" s="114"/>
    </row>
    <row r="51" spans="1:29" x14ac:dyDescent="0.35">
      <c r="A51" s="17" t="s">
        <v>173</v>
      </c>
      <c r="B51" s="21">
        <v>0</v>
      </c>
      <c r="C51" s="21">
        <v>0</v>
      </c>
      <c r="D51" s="21">
        <v>0</v>
      </c>
      <c r="E51" s="21"/>
      <c r="F51" s="21">
        <v>0</v>
      </c>
      <c r="G51" s="21">
        <v>0</v>
      </c>
      <c r="H51" s="21">
        <v>0</v>
      </c>
      <c r="I51" s="21"/>
      <c r="J51" s="21">
        <v>0</v>
      </c>
      <c r="K51" s="21">
        <v>0</v>
      </c>
      <c r="L51" s="21">
        <v>0</v>
      </c>
      <c r="M51" s="21"/>
      <c r="N51" s="21">
        <v>0</v>
      </c>
      <c r="O51" s="21">
        <v>0</v>
      </c>
      <c r="P51" s="21">
        <v>0</v>
      </c>
      <c r="Q51" s="21"/>
      <c r="R51" s="21">
        <v>0</v>
      </c>
      <c r="S51" s="21">
        <v>0</v>
      </c>
      <c r="T51" s="21">
        <v>0</v>
      </c>
      <c r="U51" s="21"/>
      <c r="V51" s="21">
        <v>0</v>
      </c>
      <c r="W51" s="21">
        <v>0</v>
      </c>
      <c r="X51" s="21">
        <v>0</v>
      </c>
      <c r="Y51" s="21"/>
      <c r="Z51" s="21">
        <v>0</v>
      </c>
      <c r="AA51" s="21">
        <v>0</v>
      </c>
      <c r="AB51" s="21">
        <v>0</v>
      </c>
      <c r="AC51" s="20"/>
    </row>
    <row r="52" spans="1:29" x14ac:dyDescent="0.35">
      <c r="A52" s="17" t="s">
        <v>175</v>
      </c>
      <c r="B52" s="21">
        <v>0.35132545512615776</v>
      </c>
      <c r="C52" s="21">
        <v>0.38486209108402825</v>
      </c>
      <c r="D52" s="21">
        <v>0.31806615776081421</v>
      </c>
      <c r="E52" s="21"/>
      <c r="F52" s="21">
        <v>0.28208744710860367</v>
      </c>
      <c r="G52" s="21">
        <v>0.28490028490028491</v>
      </c>
      <c r="H52" s="21">
        <v>0.27932960893854747</v>
      </c>
      <c r="I52" s="21"/>
      <c r="J52" s="21">
        <v>0.73746312684365778</v>
      </c>
      <c r="K52" s="21">
        <v>0.92024539877300615</v>
      </c>
      <c r="L52" s="21">
        <v>0.56818181818181823</v>
      </c>
      <c r="M52" s="21"/>
      <c r="N52" s="21">
        <v>0.49668874172185434</v>
      </c>
      <c r="O52" s="21">
        <v>0.34722222222222221</v>
      </c>
      <c r="P52" s="21">
        <v>0.63291139240506333</v>
      </c>
      <c r="Q52" s="21"/>
      <c r="R52" s="21">
        <v>0.1779359430604982</v>
      </c>
      <c r="S52" s="21">
        <v>0.33222591362126247</v>
      </c>
      <c r="T52" s="21">
        <v>0</v>
      </c>
      <c r="U52" s="21"/>
      <c r="V52" s="21">
        <v>0</v>
      </c>
      <c r="W52" s="21">
        <v>0</v>
      </c>
      <c r="X52" s="21">
        <v>0</v>
      </c>
      <c r="Y52" s="21"/>
      <c r="Z52" s="21">
        <v>0</v>
      </c>
      <c r="AA52" s="21">
        <v>0</v>
      </c>
      <c r="AB52" s="21">
        <v>0</v>
      </c>
      <c r="AC52" s="21"/>
    </row>
    <row r="53" spans="1:29" x14ac:dyDescent="0.35">
      <c r="A53" s="17" t="s">
        <v>176</v>
      </c>
      <c r="B53" s="21">
        <v>0</v>
      </c>
      <c r="C53" s="21">
        <v>0</v>
      </c>
      <c r="D53" s="21">
        <v>0</v>
      </c>
      <c r="E53" s="21"/>
      <c r="F53" s="21">
        <v>0</v>
      </c>
      <c r="G53" s="21">
        <v>0</v>
      </c>
      <c r="H53" s="21">
        <v>0</v>
      </c>
      <c r="I53" s="21"/>
      <c r="J53" s="21">
        <v>0</v>
      </c>
      <c r="K53" s="21">
        <v>0</v>
      </c>
      <c r="L53" s="21">
        <v>0</v>
      </c>
      <c r="M53" s="21"/>
      <c r="N53" s="21">
        <v>0</v>
      </c>
      <c r="O53" s="21">
        <v>0</v>
      </c>
      <c r="P53" s="21">
        <v>0</v>
      </c>
      <c r="Q53" s="21"/>
      <c r="R53" s="21">
        <v>0</v>
      </c>
      <c r="S53" s="21">
        <v>0</v>
      </c>
      <c r="T53" s="21">
        <v>0</v>
      </c>
      <c r="U53" s="21"/>
      <c r="V53" s="21">
        <v>0</v>
      </c>
      <c r="W53" s="21">
        <v>0</v>
      </c>
      <c r="X53" s="21">
        <v>0</v>
      </c>
      <c r="Y53" s="21"/>
      <c r="Z53" s="21">
        <v>0</v>
      </c>
      <c r="AA53" s="21">
        <v>0</v>
      </c>
      <c r="AB53" s="21">
        <v>0</v>
      </c>
      <c r="AC53" s="21"/>
    </row>
    <row r="54" spans="1:29" x14ac:dyDescent="0.35">
      <c r="A54" s="17" t="s">
        <v>177</v>
      </c>
      <c r="B54" s="21">
        <v>0.1358695652173913</v>
      </c>
      <c r="C54" s="21">
        <v>0.27322404371584702</v>
      </c>
      <c r="D54" s="21">
        <v>0</v>
      </c>
      <c r="E54" s="21"/>
      <c r="F54" s="21">
        <v>0</v>
      </c>
      <c r="G54" s="21">
        <v>0</v>
      </c>
      <c r="H54" s="21">
        <v>0</v>
      </c>
      <c r="I54" s="21"/>
      <c r="J54" s="21">
        <v>0</v>
      </c>
      <c r="K54" s="21">
        <v>0</v>
      </c>
      <c r="L54" s="21">
        <v>0</v>
      </c>
      <c r="M54" s="21"/>
      <c r="N54" s="21">
        <v>0</v>
      </c>
      <c r="O54" s="21">
        <v>0</v>
      </c>
      <c r="P54" s="21">
        <v>0</v>
      </c>
      <c r="Q54" s="21"/>
      <c r="R54" s="21">
        <v>0.76923076923076927</v>
      </c>
      <c r="S54" s="21">
        <v>1.5625</v>
      </c>
      <c r="T54" s="21">
        <v>0</v>
      </c>
      <c r="U54" s="21"/>
      <c r="V54" s="21">
        <v>0</v>
      </c>
      <c r="W54" s="21">
        <v>0</v>
      </c>
      <c r="X54" s="21">
        <v>0</v>
      </c>
      <c r="Y54" s="21"/>
      <c r="Z54" s="21">
        <v>0</v>
      </c>
      <c r="AA54" s="21">
        <v>0</v>
      </c>
      <c r="AB54" s="21">
        <v>0</v>
      </c>
      <c r="AC54" s="21"/>
    </row>
    <row r="55" spans="1:29" x14ac:dyDescent="0.35">
      <c r="A55" s="17" t="s">
        <v>179</v>
      </c>
      <c r="B55" s="21">
        <v>0.69396252602359465</v>
      </c>
      <c r="C55" s="21">
        <v>1.0178117048346056</v>
      </c>
      <c r="D55" s="21">
        <v>0.30534351145038169</v>
      </c>
      <c r="E55" s="21"/>
      <c r="F55" s="21">
        <v>1.2861736334405145</v>
      </c>
      <c r="G55" s="21">
        <v>1.5706806282722512</v>
      </c>
      <c r="H55" s="21">
        <v>0.83333333333333337</v>
      </c>
      <c r="I55" s="21"/>
      <c r="J55" s="21">
        <v>0.66445182724252494</v>
      </c>
      <c r="K55" s="21">
        <v>0.66225165562913912</v>
      </c>
      <c r="L55" s="21">
        <v>0.66666666666666674</v>
      </c>
      <c r="M55" s="21"/>
      <c r="N55" s="21">
        <v>1.0101010101010102</v>
      </c>
      <c r="O55" s="21">
        <v>1.89873417721519</v>
      </c>
      <c r="P55" s="21">
        <v>0</v>
      </c>
      <c r="Q55" s="21"/>
      <c r="R55" s="21">
        <v>0.36764705882352938</v>
      </c>
      <c r="S55" s="21">
        <v>0.71942446043165476</v>
      </c>
      <c r="T55" s="21">
        <v>0</v>
      </c>
      <c r="U55" s="21"/>
      <c r="V55" s="21">
        <v>0</v>
      </c>
      <c r="W55" s="21">
        <v>0</v>
      </c>
      <c r="X55" s="21">
        <v>0</v>
      </c>
      <c r="Y55" s="21"/>
      <c r="Z55" s="21">
        <v>0</v>
      </c>
      <c r="AA55" s="21">
        <v>0</v>
      </c>
      <c r="AB55" s="21">
        <v>0</v>
      </c>
      <c r="AC55" s="21"/>
    </row>
    <row r="56" spans="1:29" x14ac:dyDescent="0.35">
      <c r="A56" s="17" t="s">
        <v>180</v>
      </c>
      <c r="B56" s="21">
        <v>0</v>
      </c>
      <c r="C56" s="21">
        <v>0</v>
      </c>
      <c r="D56" s="21">
        <v>0</v>
      </c>
      <c r="E56" s="21"/>
      <c r="F56" s="21">
        <v>0</v>
      </c>
      <c r="G56" s="21">
        <v>0</v>
      </c>
      <c r="H56" s="21">
        <v>0</v>
      </c>
      <c r="I56" s="21"/>
      <c r="J56" s="21">
        <v>0</v>
      </c>
      <c r="K56" s="21">
        <v>0</v>
      </c>
      <c r="L56" s="21">
        <v>0</v>
      </c>
      <c r="M56" s="21"/>
      <c r="N56" s="21">
        <v>0</v>
      </c>
      <c r="O56" s="21">
        <v>0</v>
      </c>
      <c r="P56" s="21">
        <v>0</v>
      </c>
      <c r="Q56" s="21"/>
      <c r="R56" s="21">
        <v>0</v>
      </c>
      <c r="S56" s="21">
        <v>0</v>
      </c>
      <c r="T56" s="21">
        <v>0</v>
      </c>
      <c r="U56" s="21"/>
      <c r="V56" s="21">
        <v>0</v>
      </c>
      <c r="W56" s="21">
        <v>0</v>
      </c>
      <c r="X56" s="21">
        <v>0</v>
      </c>
      <c r="Y56" s="21"/>
      <c r="Z56" s="21">
        <v>0</v>
      </c>
      <c r="AA56" s="21">
        <v>0</v>
      </c>
      <c r="AB56" s="21">
        <v>0</v>
      </c>
      <c r="AC56" s="21"/>
    </row>
    <row r="57" spans="1:29" x14ac:dyDescent="0.35">
      <c r="A57" s="17" t="s">
        <v>181</v>
      </c>
      <c r="B57" s="21">
        <v>0.37950664136622392</v>
      </c>
      <c r="C57" s="21">
        <v>0.51759834368530022</v>
      </c>
      <c r="D57" s="21">
        <v>0.22766078542970974</v>
      </c>
      <c r="E57" s="21"/>
      <c r="F57" s="21">
        <v>0.94117647058823517</v>
      </c>
      <c r="G57" s="21">
        <v>1.6055045871559634</v>
      </c>
      <c r="H57" s="21">
        <v>0.24154589371980675</v>
      </c>
      <c r="I57" s="21"/>
      <c r="J57" s="21">
        <v>0.27247956403269752</v>
      </c>
      <c r="K57" s="21">
        <v>0.52356020942408377</v>
      </c>
      <c r="L57" s="21">
        <v>0</v>
      </c>
      <c r="M57" s="21"/>
      <c r="N57" s="21">
        <v>0.29112081513828242</v>
      </c>
      <c r="O57" s="21">
        <v>0.29498525073746312</v>
      </c>
      <c r="P57" s="21">
        <v>0.28735632183908044</v>
      </c>
      <c r="Q57" s="21"/>
      <c r="R57" s="21">
        <v>0.31496062992125984</v>
      </c>
      <c r="S57" s="21">
        <v>0</v>
      </c>
      <c r="T57" s="21">
        <v>0.71942446043165476</v>
      </c>
      <c r="U57" s="21"/>
      <c r="V57" s="21">
        <v>0</v>
      </c>
      <c r="W57" s="21">
        <v>0</v>
      </c>
      <c r="X57" s="21">
        <v>0</v>
      </c>
      <c r="Y57" s="21"/>
      <c r="Z57" s="21">
        <v>0</v>
      </c>
      <c r="AA57" s="21">
        <v>0</v>
      </c>
      <c r="AB57" s="21">
        <v>0</v>
      </c>
      <c r="AC57" s="21"/>
    </row>
    <row r="58" spans="1:29" x14ac:dyDescent="0.35">
      <c r="A58" s="17" t="s">
        <v>182</v>
      </c>
      <c r="B58" s="21">
        <v>0</v>
      </c>
      <c r="C58" s="21">
        <v>0</v>
      </c>
      <c r="D58" s="21">
        <v>0</v>
      </c>
      <c r="E58" s="21"/>
      <c r="F58" s="21">
        <v>0</v>
      </c>
      <c r="G58" s="21">
        <v>0</v>
      </c>
      <c r="H58" s="21">
        <v>0</v>
      </c>
      <c r="I58" s="21"/>
      <c r="J58" s="21">
        <v>0</v>
      </c>
      <c r="K58" s="21">
        <v>0</v>
      </c>
      <c r="L58" s="21">
        <v>0</v>
      </c>
      <c r="M58" s="21"/>
      <c r="N58" s="21">
        <v>0</v>
      </c>
      <c r="O58" s="21">
        <v>0</v>
      </c>
      <c r="P58" s="21">
        <v>0</v>
      </c>
      <c r="Q58" s="21"/>
      <c r="R58" s="21">
        <v>0</v>
      </c>
      <c r="S58" s="21">
        <v>0</v>
      </c>
      <c r="T58" s="21">
        <v>0</v>
      </c>
      <c r="U58" s="21"/>
      <c r="V58" s="21">
        <v>0</v>
      </c>
      <c r="W58" s="21">
        <v>0</v>
      </c>
      <c r="X58" s="21">
        <v>0</v>
      </c>
      <c r="Y58" s="21"/>
      <c r="Z58" s="21">
        <v>0</v>
      </c>
      <c r="AA58" s="21">
        <v>0</v>
      </c>
      <c r="AB58" s="21">
        <v>0</v>
      </c>
      <c r="AC58" s="21"/>
    </row>
    <row r="59" spans="1:29" x14ac:dyDescent="0.35">
      <c r="A59" s="17" t="s">
        <v>183</v>
      </c>
      <c r="B59" s="21">
        <v>0.72150072150072153</v>
      </c>
      <c r="C59" s="21">
        <v>0.89020771513353114</v>
      </c>
      <c r="D59" s="21">
        <v>0.5617977528089888</v>
      </c>
      <c r="E59" s="21"/>
      <c r="F59" s="21">
        <v>1.3245033112582782</v>
      </c>
      <c r="G59" s="21">
        <v>2.9411764705882351</v>
      </c>
      <c r="H59" s="21">
        <v>0</v>
      </c>
      <c r="I59" s="21"/>
      <c r="J59" s="21">
        <v>0.73529411764705876</v>
      </c>
      <c r="K59" s="21">
        <v>0</v>
      </c>
      <c r="L59" s="21">
        <v>1.5151515151515151</v>
      </c>
      <c r="M59" s="21"/>
      <c r="N59" s="21">
        <v>0.7142857142857143</v>
      </c>
      <c r="O59" s="21">
        <v>0</v>
      </c>
      <c r="P59" s="21">
        <v>1.5151515151515151</v>
      </c>
      <c r="Q59" s="21"/>
      <c r="R59" s="21">
        <v>0.76923076923076927</v>
      </c>
      <c r="S59" s="21">
        <v>1.5151515151515151</v>
      </c>
      <c r="T59" s="21">
        <v>0</v>
      </c>
      <c r="U59" s="21"/>
      <c r="V59" s="21">
        <v>0</v>
      </c>
      <c r="W59" s="21">
        <v>0</v>
      </c>
      <c r="X59" s="21">
        <v>0</v>
      </c>
      <c r="Y59" s="21"/>
      <c r="Z59" s="21">
        <v>0</v>
      </c>
      <c r="AA59" s="21">
        <v>0</v>
      </c>
      <c r="AB59" s="21">
        <v>0</v>
      </c>
      <c r="AC59" s="21"/>
    </row>
    <row r="60" spans="1:29" x14ac:dyDescent="0.35">
      <c r="A60" s="17" t="s">
        <v>184</v>
      </c>
      <c r="B60" s="21">
        <v>0</v>
      </c>
      <c r="C60" s="21">
        <v>0</v>
      </c>
      <c r="D60" s="21">
        <v>0</v>
      </c>
      <c r="E60" s="21"/>
      <c r="F60" s="21">
        <v>0</v>
      </c>
      <c r="G60" s="21">
        <v>0</v>
      </c>
      <c r="H60" s="21">
        <v>0</v>
      </c>
      <c r="I60" s="21"/>
      <c r="J60" s="21">
        <v>0</v>
      </c>
      <c r="K60" s="21">
        <v>0</v>
      </c>
      <c r="L60" s="21">
        <v>0</v>
      </c>
      <c r="M60" s="21"/>
      <c r="N60" s="21">
        <v>0</v>
      </c>
      <c r="O60" s="21">
        <v>0</v>
      </c>
      <c r="P60" s="21">
        <v>0</v>
      </c>
      <c r="Q60" s="21"/>
      <c r="R60" s="21">
        <v>0</v>
      </c>
      <c r="S60" s="21">
        <v>0</v>
      </c>
      <c r="T60" s="21">
        <v>0</v>
      </c>
      <c r="U60" s="21"/>
      <c r="V60" s="21">
        <v>0</v>
      </c>
      <c r="W60" s="21">
        <v>0</v>
      </c>
      <c r="X60" s="21">
        <v>0</v>
      </c>
      <c r="Y60" s="21"/>
      <c r="Z60" s="21">
        <v>0</v>
      </c>
      <c r="AA60" s="21">
        <v>0</v>
      </c>
      <c r="AB60" s="21">
        <v>0</v>
      </c>
      <c r="AC60" s="20"/>
    </row>
    <row r="61" spans="1:29" x14ac:dyDescent="0.35">
      <c r="A61" s="17" t="s">
        <v>185</v>
      </c>
      <c r="B61" s="21">
        <v>0</v>
      </c>
      <c r="C61" s="21">
        <v>0</v>
      </c>
      <c r="D61" s="21">
        <v>0</v>
      </c>
      <c r="E61" s="21"/>
      <c r="F61" s="21">
        <v>0</v>
      </c>
      <c r="G61" s="21">
        <v>0</v>
      </c>
      <c r="H61" s="21">
        <v>0</v>
      </c>
      <c r="I61" s="21"/>
      <c r="J61" s="21">
        <v>0</v>
      </c>
      <c r="K61" s="21">
        <v>0</v>
      </c>
      <c r="L61" s="21">
        <v>0</v>
      </c>
      <c r="M61" s="21"/>
      <c r="N61" s="21">
        <v>0</v>
      </c>
      <c r="O61" s="21">
        <v>0</v>
      </c>
      <c r="P61" s="21">
        <v>0</v>
      </c>
      <c r="Q61" s="21"/>
      <c r="R61" s="21">
        <v>0</v>
      </c>
      <c r="S61" s="21">
        <v>0</v>
      </c>
      <c r="T61" s="21">
        <v>0</v>
      </c>
      <c r="U61" s="21"/>
      <c r="V61" s="21">
        <v>0</v>
      </c>
      <c r="W61" s="21">
        <v>0</v>
      </c>
      <c r="X61" s="21">
        <v>0</v>
      </c>
      <c r="Y61" s="21"/>
      <c r="Z61" s="21">
        <v>0</v>
      </c>
      <c r="AA61" s="21">
        <v>0</v>
      </c>
      <c r="AB61" s="21">
        <v>0</v>
      </c>
      <c r="AC61" s="21"/>
    </row>
    <row r="62" spans="1:29" x14ac:dyDescent="0.35">
      <c r="A62" s="17" t="s">
        <v>186</v>
      </c>
      <c r="B62" s="21">
        <v>0</v>
      </c>
      <c r="C62" s="21">
        <v>0</v>
      </c>
      <c r="D62" s="21">
        <v>0</v>
      </c>
      <c r="E62" s="21"/>
      <c r="F62" s="21">
        <v>0</v>
      </c>
      <c r="G62" s="21">
        <v>0</v>
      </c>
      <c r="H62" s="21">
        <v>0</v>
      </c>
      <c r="I62" s="21"/>
      <c r="J62" s="21">
        <v>0</v>
      </c>
      <c r="K62" s="21">
        <v>0</v>
      </c>
      <c r="L62" s="21">
        <v>0</v>
      </c>
      <c r="M62" s="21"/>
      <c r="N62" s="21">
        <v>0</v>
      </c>
      <c r="O62" s="21">
        <v>0</v>
      </c>
      <c r="P62" s="21">
        <v>0</v>
      </c>
      <c r="Q62" s="21"/>
      <c r="R62" s="21">
        <v>0</v>
      </c>
      <c r="S62" s="21">
        <v>0</v>
      </c>
      <c r="T62" s="21">
        <v>0</v>
      </c>
      <c r="U62" s="21"/>
      <c r="V62" s="21">
        <v>0</v>
      </c>
      <c r="W62" s="21">
        <v>0</v>
      </c>
      <c r="X62" s="21">
        <v>0</v>
      </c>
      <c r="Y62" s="21"/>
      <c r="Z62" s="21">
        <v>0</v>
      </c>
      <c r="AA62" s="21">
        <v>0</v>
      </c>
      <c r="AB62" s="21">
        <v>0</v>
      </c>
      <c r="AC62" s="21"/>
    </row>
    <row r="63" spans="1:29" x14ac:dyDescent="0.35">
      <c r="A63" s="17" t="s">
        <v>187</v>
      </c>
      <c r="B63" s="21">
        <v>0</v>
      </c>
      <c r="C63" s="21">
        <v>0</v>
      </c>
      <c r="D63" s="21">
        <v>0</v>
      </c>
      <c r="E63" s="21"/>
      <c r="F63" s="21">
        <v>0</v>
      </c>
      <c r="G63" s="21">
        <v>0</v>
      </c>
      <c r="H63" s="21">
        <v>0</v>
      </c>
      <c r="I63" s="21"/>
      <c r="J63" s="21">
        <v>0</v>
      </c>
      <c r="K63" s="21">
        <v>0</v>
      </c>
      <c r="L63" s="21">
        <v>0</v>
      </c>
      <c r="M63" s="21"/>
      <c r="N63" s="21">
        <v>0</v>
      </c>
      <c r="O63" s="21">
        <v>0</v>
      </c>
      <c r="P63" s="21">
        <v>0</v>
      </c>
      <c r="Q63" s="21"/>
      <c r="R63" s="21">
        <v>0</v>
      </c>
      <c r="S63" s="21">
        <v>0</v>
      </c>
      <c r="T63" s="21">
        <v>0</v>
      </c>
      <c r="U63" s="21"/>
      <c r="V63" s="21">
        <v>0</v>
      </c>
      <c r="W63" s="21">
        <v>0</v>
      </c>
      <c r="X63" s="21">
        <v>0</v>
      </c>
      <c r="Y63" s="21"/>
      <c r="Z63" s="21">
        <v>0</v>
      </c>
      <c r="AA63" s="21">
        <v>0</v>
      </c>
      <c r="AB63" s="21">
        <v>0</v>
      </c>
      <c r="AC63" s="21"/>
    </row>
    <row r="64" spans="1:29" x14ac:dyDescent="0.35">
      <c r="A64" s="17" t="s">
        <v>188</v>
      </c>
      <c r="B64" s="21">
        <v>0</v>
      </c>
      <c r="C64" s="21">
        <v>0</v>
      </c>
      <c r="D64" s="21">
        <v>0</v>
      </c>
      <c r="E64" s="21"/>
      <c r="F64" s="21">
        <v>0</v>
      </c>
      <c r="G64" s="21">
        <v>0</v>
      </c>
      <c r="H64" s="21">
        <v>0</v>
      </c>
      <c r="I64" s="21"/>
      <c r="J64" s="21">
        <v>0</v>
      </c>
      <c r="K64" s="21">
        <v>0</v>
      </c>
      <c r="L64" s="21">
        <v>0</v>
      </c>
      <c r="M64" s="21"/>
      <c r="N64" s="21">
        <v>0</v>
      </c>
      <c r="O64" s="21">
        <v>0</v>
      </c>
      <c r="P64" s="21">
        <v>0</v>
      </c>
      <c r="Q64" s="21"/>
      <c r="R64" s="21">
        <v>0</v>
      </c>
      <c r="S64" s="21">
        <v>0</v>
      </c>
      <c r="T64" s="21">
        <v>0</v>
      </c>
      <c r="U64" s="21"/>
      <c r="V64" s="21">
        <v>0</v>
      </c>
      <c r="W64" s="21">
        <v>0</v>
      </c>
      <c r="X64" s="21">
        <v>0</v>
      </c>
      <c r="Y64" s="21"/>
      <c r="Z64" s="21">
        <v>0</v>
      </c>
      <c r="AA64" s="21">
        <v>0</v>
      </c>
      <c r="AB64" s="21">
        <v>0</v>
      </c>
      <c r="AC64" s="21"/>
    </row>
    <row r="65" spans="1:29" x14ac:dyDescent="0.35">
      <c r="A65" s="17" t="s">
        <v>189</v>
      </c>
      <c r="B65" s="21">
        <v>1.0101010101010102</v>
      </c>
      <c r="C65" s="21">
        <v>0.68965517241379315</v>
      </c>
      <c r="D65" s="21">
        <v>1.3157894736842104</v>
      </c>
      <c r="E65" s="21"/>
      <c r="F65" s="21">
        <v>1.5873015873015872</v>
      </c>
      <c r="G65" s="21">
        <v>0</v>
      </c>
      <c r="H65" s="21">
        <v>2.8571428571428572</v>
      </c>
      <c r="I65" s="21"/>
      <c r="J65" s="21">
        <v>0</v>
      </c>
      <c r="K65" s="21">
        <v>0</v>
      </c>
      <c r="L65" s="21">
        <v>0</v>
      </c>
      <c r="M65" s="21"/>
      <c r="N65" s="21">
        <v>2.9411764705882351</v>
      </c>
      <c r="O65" s="21">
        <v>2.6315789473684208</v>
      </c>
      <c r="P65" s="21">
        <v>3.3333333333333335</v>
      </c>
      <c r="Q65" s="21"/>
      <c r="R65" s="21">
        <v>0</v>
      </c>
      <c r="S65" s="21">
        <v>0</v>
      </c>
      <c r="T65" s="21">
        <v>0</v>
      </c>
      <c r="U65" s="21"/>
      <c r="V65" s="21">
        <v>0</v>
      </c>
      <c r="W65" s="21">
        <v>0</v>
      </c>
      <c r="X65" s="21">
        <v>0</v>
      </c>
      <c r="Y65" s="21"/>
      <c r="Z65" s="21">
        <v>0</v>
      </c>
      <c r="AA65" s="21">
        <v>0</v>
      </c>
      <c r="AB65" s="21">
        <v>0</v>
      </c>
      <c r="AC65" s="21"/>
    </row>
    <row r="66" spans="1:29" x14ac:dyDescent="0.35">
      <c r="A66" s="17" t="s">
        <v>190</v>
      </c>
      <c r="B66" s="21">
        <v>0</v>
      </c>
      <c r="C66" s="21">
        <v>0</v>
      </c>
      <c r="D66" s="21">
        <v>0</v>
      </c>
      <c r="E66" s="21"/>
      <c r="F66" s="21">
        <v>0</v>
      </c>
      <c r="G66" s="21">
        <v>0</v>
      </c>
      <c r="H66" s="21">
        <v>0</v>
      </c>
      <c r="I66" s="21"/>
      <c r="J66" s="21">
        <v>0</v>
      </c>
      <c r="K66" s="21">
        <v>0</v>
      </c>
      <c r="L66" s="21">
        <v>0</v>
      </c>
      <c r="M66" s="21"/>
      <c r="N66" s="21">
        <v>0</v>
      </c>
      <c r="O66" s="21">
        <v>0</v>
      </c>
      <c r="P66" s="21">
        <v>0</v>
      </c>
      <c r="Q66" s="21"/>
      <c r="R66" s="21">
        <v>0</v>
      </c>
      <c r="S66" s="21">
        <v>0</v>
      </c>
      <c r="T66" s="21">
        <v>0</v>
      </c>
      <c r="U66" s="21"/>
      <c r="V66" s="21">
        <v>0</v>
      </c>
      <c r="W66" s="21">
        <v>0</v>
      </c>
      <c r="X66" s="21">
        <v>0</v>
      </c>
      <c r="Y66" s="21"/>
      <c r="Z66" s="21">
        <v>0</v>
      </c>
      <c r="AA66" s="21">
        <v>0</v>
      </c>
      <c r="AB66" s="21">
        <v>0</v>
      </c>
      <c r="AC66" s="21"/>
    </row>
    <row r="67" spans="1:29" x14ac:dyDescent="0.35">
      <c r="A67" s="17" t="s">
        <v>191</v>
      </c>
      <c r="B67" s="21">
        <v>0</v>
      </c>
      <c r="C67" s="21">
        <v>0</v>
      </c>
      <c r="D67" s="21">
        <v>0</v>
      </c>
      <c r="E67" s="21"/>
      <c r="F67" s="21">
        <v>0</v>
      </c>
      <c r="G67" s="21">
        <v>0</v>
      </c>
      <c r="H67" s="21">
        <v>0</v>
      </c>
      <c r="I67" s="21"/>
      <c r="J67" s="21">
        <v>0</v>
      </c>
      <c r="K67" s="21">
        <v>0</v>
      </c>
      <c r="L67" s="21">
        <v>0</v>
      </c>
      <c r="M67" s="21"/>
      <c r="N67" s="21">
        <v>0</v>
      </c>
      <c r="O67" s="21">
        <v>0</v>
      </c>
      <c r="P67" s="21">
        <v>0</v>
      </c>
      <c r="Q67" s="21"/>
      <c r="R67" s="21">
        <v>0</v>
      </c>
      <c r="S67" s="21">
        <v>0</v>
      </c>
      <c r="T67" s="21">
        <v>0</v>
      </c>
      <c r="U67" s="21"/>
      <c r="V67" s="21">
        <v>0</v>
      </c>
      <c r="W67" s="21">
        <v>0</v>
      </c>
      <c r="X67" s="21">
        <v>0</v>
      </c>
      <c r="Y67" s="21"/>
      <c r="Z67" s="21">
        <v>0</v>
      </c>
      <c r="AA67" s="21">
        <v>0</v>
      </c>
      <c r="AB67" s="21">
        <v>0</v>
      </c>
      <c r="AC67" s="21"/>
    </row>
    <row r="68" spans="1:29" x14ac:dyDescent="0.35">
      <c r="A68" s="17" t="s">
        <v>192</v>
      </c>
      <c r="B68" s="21">
        <v>0</v>
      </c>
      <c r="C68" s="21">
        <v>0</v>
      </c>
      <c r="D68" s="21">
        <v>0</v>
      </c>
      <c r="E68" s="21"/>
      <c r="F68" s="21">
        <v>0</v>
      </c>
      <c r="G68" s="21">
        <v>0</v>
      </c>
      <c r="H68" s="21">
        <v>0</v>
      </c>
      <c r="I68" s="21"/>
      <c r="J68" s="21">
        <v>0</v>
      </c>
      <c r="K68" s="21">
        <v>0</v>
      </c>
      <c r="L68" s="21">
        <v>0</v>
      </c>
      <c r="M68" s="21"/>
      <c r="N68" s="21">
        <v>0</v>
      </c>
      <c r="O68" s="21">
        <v>0</v>
      </c>
      <c r="P68" s="21">
        <v>0</v>
      </c>
      <c r="Q68" s="21"/>
      <c r="R68" s="21">
        <v>0</v>
      </c>
      <c r="S68" s="21">
        <v>0</v>
      </c>
      <c r="T68" s="21">
        <v>0</v>
      </c>
      <c r="U68" s="21"/>
      <c r="V68" s="21">
        <v>0</v>
      </c>
      <c r="W68" s="21">
        <v>0</v>
      </c>
      <c r="X68" s="21">
        <v>0</v>
      </c>
      <c r="Y68" s="21"/>
      <c r="Z68" s="21">
        <v>0</v>
      </c>
      <c r="AA68" s="21">
        <v>0</v>
      </c>
      <c r="AB68" s="21">
        <v>0</v>
      </c>
      <c r="AC68" s="21"/>
    </row>
    <row r="69" spans="1:29" ht="14.5" thickBot="1" x14ac:dyDescent="0.4">
      <c r="A69" s="17" t="s">
        <v>193</v>
      </c>
      <c r="B69" s="21">
        <v>0</v>
      </c>
      <c r="C69" s="21">
        <v>0</v>
      </c>
      <c r="D69" s="21">
        <v>0</v>
      </c>
      <c r="E69" s="21"/>
      <c r="F69" s="21">
        <v>0</v>
      </c>
      <c r="G69" s="21">
        <v>0</v>
      </c>
      <c r="H69" s="21">
        <v>0</v>
      </c>
      <c r="I69" s="21"/>
      <c r="J69" s="21">
        <v>0</v>
      </c>
      <c r="K69" s="21">
        <v>0</v>
      </c>
      <c r="L69" s="21">
        <v>0</v>
      </c>
      <c r="M69" s="21"/>
      <c r="N69" s="21">
        <v>0</v>
      </c>
      <c r="O69" s="21">
        <v>0</v>
      </c>
      <c r="P69" s="21">
        <v>0</v>
      </c>
      <c r="Q69" s="21"/>
      <c r="R69" s="21">
        <v>0</v>
      </c>
      <c r="S69" s="21">
        <v>0</v>
      </c>
      <c r="T69" s="21">
        <v>0</v>
      </c>
      <c r="U69" s="21"/>
      <c r="V69" s="21">
        <v>0</v>
      </c>
      <c r="W69" s="21">
        <v>0</v>
      </c>
      <c r="X69" s="21">
        <v>0</v>
      </c>
      <c r="Y69" s="21"/>
      <c r="Z69" s="21">
        <v>0</v>
      </c>
      <c r="AA69" s="21">
        <v>0</v>
      </c>
      <c r="AB69" s="21">
        <v>0</v>
      </c>
      <c r="AC69" s="20"/>
    </row>
    <row r="70" spans="1:29" x14ac:dyDescent="0.3">
      <c r="A70" s="110" t="s">
        <v>398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21"/>
    </row>
    <row r="71" spans="1:29" x14ac:dyDescent="0.35">
      <c r="AC71" s="21"/>
    </row>
    <row r="72" spans="1:29" x14ac:dyDescent="0.35">
      <c r="AC72" s="21"/>
    </row>
    <row r="73" spans="1:29" x14ac:dyDescent="0.35">
      <c r="AC73" s="21"/>
    </row>
    <row r="74" spans="1:29" x14ac:dyDescent="0.35">
      <c r="AC74" s="8"/>
    </row>
  </sheetData>
  <mergeCells count="26">
    <mergeCell ref="A6:A7"/>
    <mergeCell ref="B6:D6"/>
    <mergeCell ref="F6:H6"/>
    <mergeCell ref="A40:AB40"/>
    <mergeCell ref="A41:AB41"/>
    <mergeCell ref="B42:D42"/>
    <mergeCell ref="F42:H42"/>
    <mergeCell ref="J42:L42"/>
    <mergeCell ref="N42:P42"/>
    <mergeCell ref="R42:T42"/>
    <mergeCell ref="A42:A43"/>
    <mergeCell ref="A1:AB1"/>
    <mergeCell ref="A2:AB2"/>
    <mergeCell ref="A3:AB3"/>
    <mergeCell ref="A4:AB4"/>
    <mergeCell ref="J6:L6"/>
    <mergeCell ref="N6:P6"/>
    <mergeCell ref="R6:T6"/>
    <mergeCell ref="V6:X6"/>
    <mergeCell ref="Z6:AB6"/>
    <mergeCell ref="V42:X42"/>
    <mergeCell ref="Z42:AB42"/>
    <mergeCell ref="A5:AB5"/>
    <mergeCell ref="A37:AB37"/>
    <mergeCell ref="A38:AB38"/>
    <mergeCell ref="A39:AB39"/>
  </mergeCells>
  <hyperlinks>
    <hyperlink ref="AD2" location="Contenido!A1" display="Contenido" xr:uid="{3F429C91-DD1E-42C8-815C-39A7FE1E6CF4}"/>
    <hyperlink ref="AD38" location="Contenido!A1" display="Contenido" xr:uid="{F8765F4B-B304-4AFB-8672-A57F465C0E6F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36" max="27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A4E9-CCFA-4E40-9F99-1441EA2E50C0}">
  <sheetPr>
    <tabColor theme="0" tint="-0.14999847407452621"/>
    <pageSetUpPr fitToPage="1"/>
  </sheetPr>
  <dimension ref="A1:AD42"/>
  <sheetViews>
    <sheetView showGridLines="0" topLeftCell="H1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8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31" width="9.54296875" style="3" bestFit="1" customWidth="1"/>
    <col min="32" max="32" width="10.1796875" style="3" bestFit="1" customWidth="1"/>
    <col min="33" max="66" width="11.453125" style="3"/>
    <col min="67" max="67" width="16.1796875" style="3" customWidth="1"/>
    <col min="68" max="68" width="6" style="3" customWidth="1"/>
    <col min="69" max="69" width="6" style="3" bestFit="1" customWidth="1"/>
    <col min="70" max="70" width="5.54296875" style="3" bestFit="1" customWidth="1"/>
    <col min="71" max="71" width="1.54296875" style="3" customWidth="1"/>
    <col min="72" max="72" width="6" style="3" bestFit="1" customWidth="1"/>
    <col min="73" max="74" width="5" style="3" customWidth="1"/>
    <col min="75" max="75" width="1.54296875" style="3" customWidth="1"/>
    <col min="76" max="78" width="5" style="3" customWidth="1"/>
    <col min="79" max="79" width="1.54296875" style="3" customWidth="1"/>
    <col min="80" max="82" width="5.1796875" style="3" bestFit="1" customWidth="1"/>
    <col min="83" max="83" width="1.54296875" style="3" customWidth="1"/>
    <col min="84" max="86" width="5.1796875" style="3" bestFit="1" customWidth="1"/>
    <col min="87" max="87" width="1.54296875" style="3" customWidth="1"/>
    <col min="88" max="90" width="5.1796875" style="3" bestFit="1" customWidth="1"/>
    <col min="91" max="91" width="1.54296875" style="3" customWidth="1"/>
    <col min="92" max="92" width="4.81640625" style="3" bestFit="1" customWidth="1"/>
    <col min="93" max="94" width="4.453125" style="3" customWidth="1"/>
    <col min="95" max="95" width="8.81640625" style="3" customWidth="1"/>
    <col min="96" max="96" width="12" style="3" customWidth="1"/>
    <col min="97" max="99" width="6" style="3" customWidth="1"/>
    <col min="100" max="100" width="1.54296875" style="3" customWidth="1"/>
    <col min="101" max="101" width="6.1796875" style="3" customWidth="1"/>
    <col min="102" max="103" width="5.1796875" style="3" customWidth="1"/>
    <col min="104" max="104" width="1.54296875" style="3" customWidth="1"/>
    <col min="105" max="107" width="5" style="3" customWidth="1"/>
    <col min="108" max="108" width="1.54296875" style="3" customWidth="1"/>
    <col min="109" max="111" width="5" style="3" customWidth="1"/>
    <col min="112" max="112" width="1.54296875" style="3" customWidth="1"/>
    <col min="113" max="115" width="5" style="3" customWidth="1"/>
    <col min="116" max="116" width="1.54296875" style="3" customWidth="1"/>
    <col min="117" max="119" width="5.1796875" style="3" customWidth="1"/>
    <col min="120" max="120" width="1.54296875" style="3" customWidth="1"/>
    <col min="121" max="122" width="5" style="3" customWidth="1"/>
    <col min="123" max="123" width="5.453125" style="3" customWidth="1"/>
    <col min="124" max="16384" width="11.453125" style="3"/>
  </cols>
  <sheetData>
    <row r="1" spans="1:30" ht="15.75" customHeight="1" x14ac:dyDescent="0.35">
      <c r="A1" s="345" t="s">
        <v>296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93"/>
      <c r="AD1" s="29"/>
    </row>
    <row r="2" spans="1:30" ht="15.75" customHeight="1" x14ac:dyDescent="0.3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93"/>
      <c r="AD3" s="29"/>
    </row>
    <row r="4" spans="1:30" ht="15.75" customHeight="1" x14ac:dyDescent="0.35">
      <c r="A4" s="345" t="s">
        <v>261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93"/>
    </row>
    <row r="5" spans="1:30" ht="15.75" customHeight="1" thickBot="1" x14ac:dyDescent="0.4">
      <c r="A5" s="350" t="s">
        <v>377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93"/>
    </row>
    <row r="6" spans="1:30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6"/>
    </row>
    <row r="7" spans="1:30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10"/>
    </row>
    <row r="8" spans="1:30" x14ac:dyDescent="0.3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30" x14ac:dyDescent="0.3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</row>
    <row r="10" spans="1:30" s="25" customFormat="1" x14ac:dyDescent="0.35">
      <c r="A10" s="161" t="s">
        <v>130</v>
      </c>
      <c r="B10" s="16">
        <v>118</v>
      </c>
      <c r="C10" s="16">
        <v>75</v>
      </c>
      <c r="D10" s="16">
        <v>43</v>
      </c>
      <c r="E10" s="16"/>
      <c r="F10" s="16">
        <v>28</v>
      </c>
      <c r="G10" s="16">
        <v>18</v>
      </c>
      <c r="H10" s="16">
        <v>10</v>
      </c>
      <c r="I10" s="16"/>
      <c r="J10" s="16">
        <v>7</v>
      </c>
      <c r="K10" s="16">
        <v>3</v>
      </c>
      <c r="L10" s="16">
        <v>4</v>
      </c>
      <c r="M10" s="16"/>
      <c r="N10" s="16">
        <v>4</v>
      </c>
      <c r="O10" s="16">
        <v>1</v>
      </c>
      <c r="P10" s="16">
        <v>3</v>
      </c>
      <c r="Q10" s="16"/>
      <c r="R10" s="16">
        <v>60</v>
      </c>
      <c r="S10" s="16">
        <v>39</v>
      </c>
      <c r="T10" s="16">
        <v>21</v>
      </c>
      <c r="U10" s="16"/>
      <c r="V10" s="16">
        <v>18</v>
      </c>
      <c r="W10" s="16">
        <v>13</v>
      </c>
      <c r="X10" s="16">
        <v>5</v>
      </c>
      <c r="Y10" s="16"/>
      <c r="Z10" s="16">
        <v>1</v>
      </c>
      <c r="AA10" s="16">
        <v>1</v>
      </c>
      <c r="AB10" s="16">
        <v>0</v>
      </c>
      <c r="AC10" s="18"/>
      <c r="AD10" s="26"/>
    </row>
    <row r="11" spans="1:30" x14ac:dyDescent="0.35">
      <c r="A11" s="17" t="s">
        <v>168</v>
      </c>
      <c r="B11" s="18">
        <v>0</v>
      </c>
      <c r="C11" s="18">
        <v>0</v>
      </c>
      <c r="D11" s="18">
        <v>0</v>
      </c>
      <c r="E11" s="18"/>
      <c r="F11" s="18">
        <v>0</v>
      </c>
      <c r="G11" s="18">
        <v>0</v>
      </c>
      <c r="H11" s="18">
        <v>0</v>
      </c>
      <c r="I11" s="18"/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/>
      <c r="R11" s="18">
        <v>0</v>
      </c>
      <c r="S11" s="18">
        <v>0</v>
      </c>
      <c r="T11" s="18">
        <v>0</v>
      </c>
      <c r="U11" s="18"/>
      <c r="V11" s="18">
        <v>0</v>
      </c>
      <c r="W11" s="18">
        <v>0</v>
      </c>
      <c r="X11" s="18">
        <v>0</v>
      </c>
      <c r="Y11" s="18"/>
      <c r="Z11" s="18">
        <v>0</v>
      </c>
      <c r="AA11" s="18">
        <v>0</v>
      </c>
      <c r="AB11" s="18">
        <v>0</v>
      </c>
      <c r="AC11" s="18"/>
    </row>
    <row r="12" spans="1:30" x14ac:dyDescent="0.35">
      <c r="A12" s="17" t="s">
        <v>169</v>
      </c>
      <c r="B12" s="18">
        <v>9</v>
      </c>
      <c r="C12" s="18">
        <v>5</v>
      </c>
      <c r="D12" s="18">
        <v>4</v>
      </c>
      <c r="E12" s="18"/>
      <c r="F12" s="18">
        <v>7</v>
      </c>
      <c r="G12" s="18">
        <v>5</v>
      </c>
      <c r="H12" s="18">
        <v>2</v>
      </c>
      <c r="I12" s="18"/>
      <c r="J12" s="18">
        <v>0</v>
      </c>
      <c r="K12" s="18">
        <v>0</v>
      </c>
      <c r="L12" s="18">
        <v>0</v>
      </c>
      <c r="M12" s="18"/>
      <c r="N12" s="18">
        <v>2</v>
      </c>
      <c r="O12" s="18">
        <v>0</v>
      </c>
      <c r="P12" s="18">
        <v>2</v>
      </c>
      <c r="Q12" s="18"/>
      <c r="R12" s="18">
        <v>0</v>
      </c>
      <c r="S12" s="18">
        <v>0</v>
      </c>
      <c r="T12" s="18">
        <v>0</v>
      </c>
      <c r="U12" s="18"/>
      <c r="V12" s="18">
        <v>0</v>
      </c>
      <c r="W12" s="18">
        <v>0</v>
      </c>
      <c r="X12" s="18">
        <v>0</v>
      </c>
      <c r="Y12" s="18"/>
      <c r="Z12" s="18">
        <v>0</v>
      </c>
      <c r="AA12" s="18">
        <v>0</v>
      </c>
      <c r="AB12" s="18">
        <v>0</v>
      </c>
      <c r="AC12" s="18"/>
    </row>
    <row r="13" spans="1:30" x14ac:dyDescent="0.35">
      <c r="A13" s="17" t="s">
        <v>170</v>
      </c>
      <c r="B13" s="18">
        <v>0</v>
      </c>
      <c r="C13" s="18">
        <v>0</v>
      </c>
      <c r="D13" s="18">
        <v>0</v>
      </c>
      <c r="E13" s="18"/>
      <c r="F13" s="18">
        <v>0</v>
      </c>
      <c r="G13" s="18">
        <v>0</v>
      </c>
      <c r="H13" s="18">
        <v>0</v>
      </c>
      <c r="I13" s="18"/>
      <c r="J13" s="18">
        <v>0</v>
      </c>
      <c r="K13" s="18">
        <v>0</v>
      </c>
      <c r="L13" s="18">
        <v>0</v>
      </c>
      <c r="M13" s="18"/>
      <c r="N13" s="18">
        <v>0</v>
      </c>
      <c r="O13" s="18">
        <v>0</v>
      </c>
      <c r="P13" s="18">
        <v>0</v>
      </c>
      <c r="Q13" s="18"/>
      <c r="R13" s="18">
        <v>0</v>
      </c>
      <c r="S13" s="18">
        <v>0</v>
      </c>
      <c r="T13" s="18">
        <v>0</v>
      </c>
      <c r="U13" s="18"/>
      <c r="V13" s="18">
        <v>0</v>
      </c>
      <c r="W13" s="18">
        <v>0</v>
      </c>
      <c r="X13" s="18">
        <v>0</v>
      </c>
      <c r="Y13" s="18"/>
      <c r="Z13" s="18">
        <v>0</v>
      </c>
      <c r="AA13" s="18">
        <v>0</v>
      </c>
      <c r="AB13" s="18">
        <v>0</v>
      </c>
      <c r="AC13" s="18"/>
    </row>
    <row r="14" spans="1:30" x14ac:dyDescent="0.35">
      <c r="A14" s="17" t="s">
        <v>171</v>
      </c>
      <c r="B14" s="18">
        <v>0</v>
      </c>
      <c r="C14" s="18">
        <v>0</v>
      </c>
      <c r="D14" s="18">
        <v>0</v>
      </c>
      <c r="E14" s="18"/>
      <c r="F14" s="18">
        <v>0</v>
      </c>
      <c r="G14" s="18">
        <v>0</v>
      </c>
      <c r="H14" s="18">
        <v>0</v>
      </c>
      <c r="I14" s="18"/>
      <c r="J14" s="18">
        <v>0</v>
      </c>
      <c r="K14" s="18">
        <v>0</v>
      </c>
      <c r="L14" s="18">
        <v>0</v>
      </c>
      <c r="M14" s="18"/>
      <c r="N14" s="18">
        <v>0</v>
      </c>
      <c r="O14" s="18">
        <v>0</v>
      </c>
      <c r="P14" s="18">
        <v>0</v>
      </c>
      <c r="Q14" s="18"/>
      <c r="R14" s="18">
        <v>0</v>
      </c>
      <c r="S14" s="18">
        <v>0</v>
      </c>
      <c r="T14" s="18">
        <v>0</v>
      </c>
      <c r="U14" s="18"/>
      <c r="V14" s="18">
        <v>0</v>
      </c>
      <c r="W14" s="18">
        <v>0</v>
      </c>
      <c r="X14" s="18">
        <v>0</v>
      </c>
      <c r="Y14" s="18"/>
      <c r="Z14" s="18">
        <v>0</v>
      </c>
      <c r="AA14" s="18">
        <v>0</v>
      </c>
      <c r="AB14" s="18">
        <v>0</v>
      </c>
      <c r="AC14" s="18"/>
    </row>
    <row r="15" spans="1:30" x14ac:dyDescent="0.35">
      <c r="A15" s="17" t="s">
        <v>173</v>
      </c>
      <c r="B15" s="18">
        <v>0</v>
      </c>
      <c r="C15" s="18">
        <v>0</v>
      </c>
      <c r="D15" s="18">
        <v>0</v>
      </c>
      <c r="E15" s="18"/>
      <c r="F15" s="18">
        <v>0</v>
      </c>
      <c r="G15" s="18">
        <v>0</v>
      </c>
      <c r="H15" s="18">
        <v>0</v>
      </c>
      <c r="I15" s="18"/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/>
      <c r="R15" s="18">
        <v>0</v>
      </c>
      <c r="S15" s="18">
        <v>0</v>
      </c>
      <c r="T15" s="18">
        <v>0</v>
      </c>
      <c r="U15" s="18"/>
      <c r="V15" s="18">
        <v>0</v>
      </c>
      <c r="W15" s="18">
        <v>0</v>
      </c>
      <c r="X15" s="18">
        <v>0</v>
      </c>
      <c r="Y15" s="18"/>
      <c r="Z15" s="18">
        <v>0</v>
      </c>
      <c r="AA15" s="18">
        <v>0</v>
      </c>
      <c r="AB15" s="18">
        <v>0</v>
      </c>
      <c r="AC15" s="18"/>
    </row>
    <row r="16" spans="1:30" x14ac:dyDescent="0.35">
      <c r="A16" s="17" t="s">
        <v>175</v>
      </c>
      <c r="B16" s="18">
        <v>1</v>
      </c>
      <c r="C16" s="18">
        <v>1</v>
      </c>
      <c r="D16" s="18">
        <v>0</v>
      </c>
      <c r="E16" s="18"/>
      <c r="F16" s="18">
        <v>0</v>
      </c>
      <c r="G16" s="18">
        <v>0</v>
      </c>
      <c r="H16" s="18">
        <v>0</v>
      </c>
      <c r="I16" s="18"/>
      <c r="J16" s="18">
        <v>0</v>
      </c>
      <c r="K16" s="18">
        <v>0</v>
      </c>
      <c r="L16" s="18">
        <v>0</v>
      </c>
      <c r="M16" s="18"/>
      <c r="N16" s="18">
        <v>0</v>
      </c>
      <c r="O16" s="18">
        <v>0</v>
      </c>
      <c r="P16" s="18">
        <v>0</v>
      </c>
      <c r="Q16" s="18"/>
      <c r="R16" s="18">
        <v>1</v>
      </c>
      <c r="S16" s="18">
        <v>1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6"/>
    </row>
    <row r="17" spans="1:30" x14ac:dyDescent="0.35">
      <c r="A17" s="17" t="s">
        <v>176</v>
      </c>
      <c r="B17" s="18">
        <v>3</v>
      </c>
      <c r="C17" s="18">
        <v>2</v>
      </c>
      <c r="D17" s="18">
        <v>1</v>
      </c>
      <c r="E17" s="18"/>
      <c r="F17" s="18">
        <v>0</v>
      </c>
      <c r="G17" s="18">
        <v>0</v>
      </c>
      <c r="H17" s="18">
        <v>0</v>
      </c>
      <c r="I17" s="18"/>
      <c r="J17" s="18">
        <v>1</v>
      </c>
      <c r="K17" s="18">
        <v>0</v>
      </c>
      <c r="L17" s="18">
        <v>1</v>
      </c>
      <c r="M17" s="18"/>
      <c r="N17" s="18">
        <v>0</v>
      </c>
      <c r="O17" s="18">
        <v>0</v>
      </c>
      <c r="P17" s="18">
        <v>0</v>
      </c>
      <c r="Q17" s="18"/>
      <c r="R17" s="18">
        <v>2</v>
      </c>
      <c r="S17" s="18">
        <v>2</v>
      </c>
      <c r="T17" s="18">
        <v>0</v>
      </c>
      <c r="U17" s="18"/>
      <c r="V17" s="18">
        <v>0</v>
      </c>
      <c r="W17" s="18">
        <v>0</v>
      </c>
      <c r="X17" s="18">
        <v>0</v>
      </c>
      <c r="Y17" s="18"/>
      <c r="Z17" s="18">
        <v>0</v>
      </c>
      <c r="AA17" s="18">
        <v>0</v>
      </c>
      <c r="AB17" s="18">
        <v>0</v>
      </c>
      <c r="AC17" s="18"/>
    </row>
    <row r="18" spans="1:30" x14ac:dyDescent="0.35">
      <c r="A18" s="17" t="s">
        <v>177</v>
      </c>
      <c r="B18" s="18">
        <v>0</v>
      </c>
      <c r="C18" s="18">
        <v>0</v>
      </c>
      <c r="D18" s="18">
        <v>0</v>
      </c>
      <c r="E18" s="18"/>
      <c r="F18" s="18">
        <v>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/>
      <c r="N18" s="18">
        <v>0</v>
      </c>
      <c r="O18" s="18">
        <v>0</v>
      </c>
      <c r="P18" s="18">
        <v>0</v>
      </c>
      <c r="Q18" s="18"/>
      <c r="R18" s="18">
        <v>0</v>
      </c>
      <c r="S18" s="18">
        <v>0</v>
      </c>
      <c r="T18" s="18">
        <v>0</v>
      </c>
      <c r="U18" s="18"/>
      <c r="V18" s="18">
        <v>0</v>
      </c>
      <c r="W18" s="18">
        <v>0</v>
      </c>
      <c r="X18" s="18">
        <v>0</v>
      </c>
      <c r="Y18" s="18"/>
      <c r="Z18" s="18">
        <v>0</v>
      </c>
      <c r="AA18" s="18">
        <v>0</v>
      </c>
      <c r="AB18" s="18">
        <v>0</v>
      </c>
      <c r="AC18" s="18"/>
    </row>
    <row r="19" spans="1:30" x14ac:dyDescent="0.35">
      <c r="A19" s="17" t="s">
        <v>179</v>
      </c>
      <c r="B19" s="18">
        <v>105</v>
      </c>
      <c r="C19" s="18">
        <v>67</v>
      </c>
      <c r="D19" s="18">
        <v>38</v>
      </c>
      <c r="E19" s="18"/>
      <c r="F19" s="18">
        <v>21</v>
      </c>
      <c r="G19" s="18">
        <v>13</v>
      </c>
      <c r="H19" s="18">
        <v>8</v>
      </c>
      <c r="I19" s="18"/>
      <c r="J19" s="18">
        <v>6</v>
      </c>
      <c r="K19" s="18">
        <v>3</v>
      </c>
      <c r="L19" s="18">
        <v>3</v>
      </c>
      <c r="M19" s="18"/>
      <c r="N19" s="18">
        <v>2</v>
      </c>
      <c r="O19" s="18">
        <v>1</v>
      </c>
      <c r="P19" s="18">
        <v>1</v>
      </c>
      <c r="Q19" s="18"/>
      <c r="R19" s="18">
        <v>57</v>
      </c>
      <c r="S19" s="18">
        <v>36</v>
      </c>
      <c r="T19" s="18">
        <v>21</v>
      </c>
      <c r="U19" s="18"/>
      <c r="V19" s="18">
        <v>18</v>
      </c>
      <c r="W19" s="18">
        <v>13</v>
      </c>
      <c r="X19" s="18">
        <v>5</v>
      </c>
      <c r="Y19" s="18"/>
      <c r="Z19" s="18">
        <v>1</v>
      </c>
      <c r="AA19" s="18">
        <v>1</v>
      </c>
      <c r="AB19" s="18">
        <v>0</v>
      </c>
      <c r="AC19" s="18"/>
    </row>
    <row r="20" spans="1:30" x14ac:dyDescent="0.35">
      <c r="A20" s="17" t="s">
        <v>181</v>
      </c>
      <c r="B20" s="18">
        <v>0</v>
      </c>
      <c r="C20" s="18">
        <v>0</v>
      </c>
      <c r="D20" s="18">
        <v>0</v>
      </c>
      <c r="E20" s="18"/>
      <c r="F20" s="18">
        <v>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/>
      <c r="N20" s="18">
        <v>0</v>
      </c>
      <c r="O20" s="18">
        <v>0</v>
      </c>
      <c r="P20" s="18">
        <v>0</v>
      </c>
      <c r="Q20" s="18"/>
      <c r="R20" s="18">
        <v>0</v>
      </c>
      <c r="S20" s="18">
        <v>0</v>
      </c>
      <c r="T20" s="18">
        <v>0</v>
      </c>
      <c r="U20" s="18"/>
      <c r="V20" s="18">
        <v>0</v>
      </c>
      <c r="W20" s="18">
        <v>0</v>
      </c>
      <c r="X20" s="18">
        <v>0</v>
      </c>
      <c r="Y20" s="18"/>
      <c r="Z20" s="18">
        <v>0</v>
      </c>
      <c r="AA20" s="18">
        <v>0</v>
      </c>
      <c r="AB20" s="18">
        <v>0</v>
      </c>
      <c r="AC20" s="18"/>
    </row>
    <row r="21" spans="1:30" x14ac:dyDescent="0.35">
      <c r="A21" s="17" t="s">
        <v>184</v>
      </c>
      <c r="B21" s="18">
        <v>0</v>
      </c>
      <c r="C21" s="18">
        <v>0</v>
      </c>
      <c r="D21" s="18">
        <v>0</v>
      </c>
      <c r="E21" s="18"/>
      <c r="F21" s="18">
        <v>0</v>
      </c>
      <c r="G21" s="18">
        <v>0</v>
      </c>
      <c r="H21" s="18">
        <v>0</v>
      </c>
      <c r="I21" s="18"/>
      <c r="J21" s="18">
        <v>0</v>
      </c>
      <c r="K21" s="18">
        <v>0</v>
      </c>
      <c r="L21" s="18">
        <v>0</v>
      </c>
      <c r="M21" s="18"/>
      <c r="N21" s="18">
        <v>0</v>
      </c>
      <c r="O21" s="18">
        <v>0</v>
      </c>
      <c r="P21" s="18">
        <v>0</v>
      </c>
      <c r="Q21" s="18"/>
      <c r="R21" s="18">
        <v>0</v>
      </c>
      <c r="S21" s="18">
        <v>0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6"/>
    </row>
    <row r="22" spans="1:30" x14ac:dyDescent="0.35">
      <c r="A22" s="17" t="s">
        <v>187</v>
      </c>
      <c r="B22" s="18">
        <v>0</v>
      </c>
      <c r="C22" s="18">
        <v>0</v>
      </c>
      <c r="D22" s="18">
        <v>0</v>
      </c>
      <c r="E22" s="18"/>
      <c r="F22" s="18">
        <v>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8"/>
      <c r="R22" s="18">
        <v>0</v>
      </c>
      <c r="S22" s="18">
        <v>0</v>
      </c>
      <c r="T22" s="18">
        <v>0</v>
      </c>
      <c r="U22" s="18"/>
      <c r="V22" s="18">
        <v>0</v>
      </c>
      <c r="W22" s="18">
        <v>0</v>
      </c>
      <c r="X22" s="18">
        <v>0</v>
      </c>
      <c r="Y22" s="18"/>
      <c r="Z22" s="18">
        <v>0</v>
      </c>
      <c r="AA22" s="18">
        <v>0</v>
      </c>
      <c r="AB22" s="18">
        <v>0</v>
      </c>
      <c r="AC22" s="18"/>
    </row>
    <row r="23" spans="1:30" x14ac:dyDescent="0.35">
      <c r="A23" s="123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93"/>
    </row>
    <row r="24" spans="1:30" x14ac:dyDescent="0.35">
      <c r="A24" s="166" t="s">
        <v>297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"/>
    </row>
    <row r="25" spans="1:30" s="25" customFormat="1" x14ac:dyDescent="0.35">
      <c r="A25" s="161" t="s">
        <v>130</v>
      </c>
      <c r="B25" s="20">
        <v>0.90818132840760413</v>
      </c>
      <c r="C25" s="20">
        <v>1.1485451761102603</v>
      </c>
      <c r="D25" s="20">
        <v>0.66532570013925429</v>
      </c>
      <c r="E25" s="20"/>
      <c r="F25" s="20">
        <v>1.098901098901099</v>
      </c>
      <c r="G25" s="20">
        <v>1.405152224824356</v>
      </c>
      <c r="H25" s="20">
        <v>0.78926598263614844</v>
      </c>
      <c r="I25" s="20"/>
      <c r="J25" s="20">
        <v>0.2891367203634862</v>
      </c>
      <c r="K25" s="20">
        <v>0.24896265560165973</v>
      </c>
      <c r="L25" s="20">
        <v>0.3289473684210526</v>
      </c>
      <c r="M25" s="20"/>
      <c r="N25" s="20">
        <v>0.17241379310344829</v>
      </c>
      <c r="O25" s="20">
        <v>8.6132644272179162E-2</v>
      </c>
      <c r="P25" s="20">
        <v>0.25884383088869711</v>
      </c>
      <c r="Q25" s="20"/>
      <c r="R25" s="20">
        <v>2.244668911335578</v>
      </c>
      <c r="S25" s="20">
        <v>2.8824833702882482</v>
      </c>
      <c r="T25" s="20">
        <v>1.5909090909090908</v>
      </c>
      <c r="U25" s="20"/>
      <c r="V25" s="20">
        <v>0.74688796680497926</v>
      </c>
      <c r="W25" s="20">
        <v>1.1082693947144073</v>
      </c>
      <c r="X25" s="20">
        <v>0.40420371867421184</v>
      </c>
      <c r="Y25" s="20"/>
      <c r="Z25" s="20">
        <v>0.1610305958132045</v>
      </c>
      <c r="AA25" s="20">
        <v>0.28011204481792717</v>
      </c>
      <c r="AB25" s="20">
        <v>0</v>
      </c>
      <c r="AC25" s="93"/>
      <c r="AD25" s="26"/>
    </row>
    <row r="26" spans="1:30" x14ac:dyDescent="0.35">
      <c r="A26" s="17" t="s">
        <v>168</v>
      </c>
      <c r="B26" s="21">
        <v>0</v>
      </c>
      <c r="C26" s="21">
        <v>0</v>
      </c>
      <c r="D26" s="21">
        <v>0</v>
      </c>
      <c r="E26" s="21"/>
      <c r="F26" s="21">
        <v>0</v>
      </c>
      <c r="G26" s="21">
        <v>0</v>
      </c>
      <c r="H26" s="21">
        <v>0</v>
      </c>
      <c r="I26" s="21"/>
      <c r="J26" s="21">
        <v>0</v>
      </c>
      <c r="K26" s="21">
        <v>0</v>
      </c>
      <c r="L26" s="21">
        <v>0</v>
      </c>
      <c r="M26" s="21"/>
      <c r="N26" s="21">
        <v>0</v>
      </c>
      <c r="O26" s="21">
        <v>0</v>
      </c>
      <c r="P26" s="21">
        <v>0</v>
      </c>
      <c r="Q26" s="21"/>
      <c r="R26" s="21">
        <v>0</v>
      </c>
      <c r="S26" s="21">
        <v>0</v>
      </c>
      <c r="T26" s="21">
        <v>0</v>
      </c>
      <c r="U26" s="21"/>
      <c r="V26" s="21">
        <v>0</v>
      </c>
      <c r="W26" s="21">
        <v>0</v>
      </c>
      <c r="X26" s="21">
        <v>0</v>
      </c>
      <c r="Y26" s="21"/>
      <c r="Z26" s="21">
        <v>0</v>
      </c>
      <c r="AA26" s="21">
        <v>0</v>
      </c>
      <c r="AB26" s="21">
        <v>0</v>
      </c>
      <c r="AC26" s="93"/>
    </row>
    <row r="27" spans="1:30" x14ac:dyDescent="0.35">
      <c r="A27" s="17" t="s">
        <v>169</v>
      </c>
      <c r="B27" s="21">
        <v>0.73589533932951756</v>
      </c>
      <c r="C27" s="21">
        <v>0.8771929824561403</v>
      </c>
      <c r="D27" s="21">
        <v>0.61255742725880558</v>
      </c>
      <c r="E27" s="21"/>
      <c r="F27" s="21">
        <v>2.3890784982935154</v>
      </c>
      <c r="G27" s="21">
        <v>4</v>
      </c>
      <c r="H27" s="21">
        <v>1.1904761904761905</v>
      </c>
      <c r="I27" s="21"/>
      <c r="J27" s="21">
        <v>0</v>
      </c>
      <c r="K27" s="21">
        <v>0</v>
      </c>
      <c r="L27" s="21">
        <v>0</v>
      </c>
      <c r="M27" s="21"/>
      <c r="N27" s="21">
        <v>0.80321285140562237</v>
      </c>
      <c r="O27" s="21">
        <v>0</v>
      </c>
      <c r="P27" s="21">
        <v>1.5748031496062991</v>
      </c>
      <c r="Q27" s="21"/>
      <c r="R27" s="21">
        <v>0</v>
      </c>
      <c r="S27" s="21">
        <v>0</v>
      </c>
      <c r="T27" s="21">
        <v>0</v>
      </c>
      <c r="U27" s="21"/>
      <c r="V27" s="21">
        <v>0</v>
      </c>
      <c r="W27" s="21">
        <v>0</v>
      </c>
      <c r="X27" s="21">
        <v>0</v>
      </c>
      <c r="Y27" s="21"/>
      <c r="Z27" s="21">
        <v>0</v>
      </c>
      <c r="AA27" s="21">
        <v>0</v>
      </c>
      <c r="AB27" s="21">
        <v>0</v>
      </c>
      <c r="AC27" s="93"/>
    </row>
    <row r="28" spans="1:30" x14ac:dyDescent="0.35">
      <c r="A28" s="17" t="s">
        <v>170</v>
      </c>
      <c r="B28" s="21">
        <v>0</v>
      </c>
      <c r="C28" s="21">
        <v>0</v>
      </c>
      <c r="D28" s="21">
        <v>0</v>
      </c>
      <c r="E28" s="21"/>
      <c r="F28" s="21">
        <v>0</v>
      </c>
      <c r="G28" s="21">
        <v>0</v>
      </c>
      <c r="H28" s="21">
        <v>0</v>
      </c>
      <c r="I28" s="21"/>
      <c r="J28" s="21">
        <v>0</v>
      </c>
      <c r="K28" s="21">
        <v>0</v>
      </c>
      <c r="L28" s="21">
        <v>0</v>
      </c>
      <c r="M28" s="21"/>
      <c r="N28" s="21">
        <v>0</v>
      </c>
      <c r="O28" s="21">
        <v>0</v>
      </c>
      <c r="P28" s="21">
        <v>0</v>
      </c>
      <c r="Q28" s="21"/>
      <c r="R28" s="21">
        <v>0</v>
      </c>
      <c r="S28" s="21">
        <v>0</v>
      </c>
      <c r="T28" s="21">
        <v>0</v>
      </c>
      <c r="U28" s="21"/>
      <c r="V28" s="21">
        <v>0</v>
      </c>
      <c r="W28" s="21">
        <v>0</v>
      </c>
      <c r="X28" s="21">
        <v>0</v>
      </c>
      <c r="Y28" s="21"/>
      <c r="Z28" s="21">
        <v>0</v>
      </c>
      <c r="AA28" s="21">
        <v>0</v>
      </c>
      <c r="AB28" s="21">
        <v>0</v>
      </c>
      <c r="AC28" s="6"/>
    </row>
    <row r="29" spans="1:30" x14ac:dyDescent="0.35">
      <c r="A29" s="17" t="s">
        <v>171</v>
      </c>
      <c r="B29" s="21">
        <v>0</v>
      </c>
      <c r="C29" s="21">
        <v>0</v>
      </c>
      <c r="D29" s="21">
        <v>0</v>
      </c>
      <c r="E29" s="21"/>
      <c r="F29" s="21">
        <v>0</v>
      </c>
      <c r="G29" s="21">
        <v>0</v>
      </c>
      <c r="H29" s="21">
        <v>0</v>
      </c>
      <c r="I29" s="21"/>
      <c r="J29" s="21">
        <v>0</v>
      </c>
      <c r="K29" s="21">
        <v>0</v>
      </c>
      <c r="L29" s="21">
        <v>0</v>
      </c>
      <c r="M29" s="21"/>
      <c r="N29" s="21">
        <v>0</v>
      </c>
      <c r="O29" s="21">
        <v>0</v>
      </c>
      <c r="P29" s="21">
        <v>0</v>
      </c>
      <c r="Q29" s="21"/>
      <c r="R29" s="21">
        <v>0</v>
      </c>
      <c r="S29" s="21">
        <v>0</v>
      </c>
      <c r="T29" s="21">
        <v>0</v>
      </c>
      <c r="U29" s="21"/>
      <c r="V29" s="21">
        <v>0</v>
      </c>
      <c r="W29" s="21">
        <v>0</v>
      </c>
      <c r="X29" s="21">
        <v>0</v>
      </c>
      <c r="Y29" s="21"/>
      <c r="Z29" s="21">
        <v>0</v>
      </c>
      <c r="AA29" s="21">
        <v>0</v>
      </c>
      <c r="AB29" s="21">
        <v>0</v>
      </c>
      <c r="AC29" s="10"/>
    </row>
    <row r="30" spans="1:30" x14ac:dyDescent="0.3">
      <c r="A30" s="17" t="s">
        <v>173</v>
      </c>
      <c r="B30" s="21">
        <v>0</v>
      </c>
      <c r="C30" s="21">
        <v>0</v>
      </c>
      <c r="D30" s="21">
        <v>0</v>
      </c>
      <c r="E30" s="21"/>
      <c r="F30" s="21">
        <v>0</v>
      </c>
      <c r="G30" s="21">
        <v>0</v>
      </c>
      <c r="H30" s="21">
        <v>0</v>
      </c>
      <c r="I30" s="21"/>
      <c r="J30" s="21">
        <v>0</v>
      </c>
      <c r="K30" s="21">
        <v>0</v>
      </c>
      <c r="L30" s="21">
        <v>0</v>
      </c>
      <c r="M30" s="21"/>
      <c r="N30" s="21">
        <v>0</v>
      </c>
      <c r="O30" s="21">
        <v>0</v>
      </c>
      <c r="P30" s="21">
        <v>0</v>
      </c>
      <c r="Q30" s="21"/>
      <c r="R30" s="21">
        <v>0</v>
      </c>
      <c r="S30" s="21">
        <v>0</v>
      </c>
      <c r="T30" s="21">
        <v>0</v>
      </c>
      <c r="U30" s="21"/>
      <c r="V30" s="21">
        <v>0</v>
      </c>
      <c r="W30" s="21">
        <v>0</v>
      </c>
      <c r="X30" s="21">
        <v>0</v>
      </c>
      <c r="Y30" s="21"/>
      <c r="Z30" s="21">
        <v>0</v>
      </c>
      <c r="AA30" s="21">
        <v>0</v>
      </c>
      <c r="AB30" s="21">
        <v>0</v>
      </c>
      <c r="AC30" s="114"/>
    </row>
    <row r="31" spans="1:30" x14ac:dyDescent="0.35">
      <c r="A31" s="17" t="s">
        <v>175</v>
      </c>
      <c r="B31" s="21">
        <v>0.29069767441860467</v>
      </c>
      <c r="C31" s="21">
        <v>0.68027210884353739</v>
      </c>
      <c r="D31" s="21">
        <v>0</v>
      </c>
      <c r="E31" s="21"/>
      <c r="F31" s="21">
        <v>0</v>
      </c>
      <c r="G31" s="21">
        <v>0</v>
      </c>
      <c r="H31" s="21">
        <v>0</v>
      </c>
      <c r="I31" s="21"/>
      <c r="J31" s="21">
        <v>0</v>
      </c>
      <c r="K31" s="21">
        <v>0</v>
      </c>
      <c r="L31" s="21">
        <v>0</v>
      </c>
      <c r="M31" s="21"/>
      <c r="N31" s="21">
        <v>0</v>
      </c>
      <c r="O31" s="21">
        <v>0</v>
      </c>
      <c r="P31" s="21">
        <v>0</v>
      </c>
      <c r="Q31" s="21"/>
      <c r="R31" s="21">
        <v>1.3333333333333335</v>
      </c>
      <c r="S31" s="21">
        <v>3.0303030303030303</v>
      </c>
      <c r="T31" s="21">
        <v>0</v>
      </c>
      <c r="U31" s="21"/>
      <c r="V31" s="21">
        <v>0</v>
      </c>
      <c r="W31" s="21">
        <v>0</v>
      </c>
      <c r="X31" s="21">
        <v>0</v>
      </c>
      <c r="Y31" s="21"/>
      <c r="Z31" s="21">
        <v>0</v>
      </c>
      <c r="AA31" s="21">
        <v>0</v>
      </c>
      <c r="AB31" s="21">
        <v>0</v>
      </c>
      <c r="AC31" s="20"/>
    </row>
    <row r="32" spans="1:30" x14ac:dyDescent="0.35">
      <c r="A32" s="17" t="s">
        <v>176</v>
      </c>
      <c r="B32" s="21">
        <v>1.0204081632653061</v>
      </c>
      <c r="C32" s="21">
        <v>1.5037593984962405</v>
      </c>
      <c r="D32" s="21">
        <v>0.6211180124223602</v>
      </c>
      <c r="E32" s="21"/>
      <c r="F32" s="21">
        <v>0</v>
      </c>
      <c r="G32" s="21">
        <v>0</v>
      </c>
      <c r="H32" s="21">
        <v>0</v>
      </c>
      <c r="I32" s="21"/>
      <c r="J32" s="21">
        <v>1.3698630136986301</v>
      </c>
      <c r="K32" s="21">
        <v>0</v>
      </c>
      <c r="L32" s="21">
        <v>2.1739130434782608</v>
      </c>
      <c r="M32" s="21"/>
      <c r="N32" s="21">
        <v>0</v>
      </c>
      <c r="O32" s="21">
        <v>0</v>
      </c>
      <c r="P32" s="21">
        <v>0</v>
      </c>
      <c r="Q32" s="21"/>
      <c r="R32" s="21">
        <v>3.9215686274509802</v>
      </c>
      <c r="S32" s="21">
        <v>8</v>
      </c>
      <c r="T32" s="21">
        <v>0</v>
      </c>
      <c r="U32" s="21"/>
      <c r="V32" s="21">
        <v>0</v>
      </c>
      <c r="W32" s="21">
        <v>0</v>
      </c>
      <c r="X32" s="21">
        <v>0</v>
      </c>
      <c r="Y32" s="21"/>
      <c r="Z32" s="21">
        <v>0</v>
      </c>
      <c r="AA32" s="21">
        <v>0</v>
      </c>
      <c r="AB32" s="21">
        <v>0</v>
      </c>
      <c r="AC32" s="21"/>
    </row>
    <row r="33" spans="1:29" x14ac:dyDescent="0.35">
      <c r="A33" s="17" t="s">
        <v>177</v>
      </c>
      <c r="B33" s="21">
        <v>0</v>
      </c>
      <c r="C33" s="21">
        <v>0</v>
      </c>
      <c r="D33" s="21">
        <v>0</v>
      </c>
      <c r="E33" s="21"/>
      <c r="F33" s="21">
        <v>0</v>
      </c>
      <c r="G33" s="21">
        <v>0</v>
      </c>
      <c r="H33" s="21">
        <v>0</v>
      </c>
      <c r="I33" s="21"/>
      <c r="J33" s="21">
        <v>0</v>
      </c>
      <c r="K33" s="21">
        <v>0</v>
      </c>
      <c r="L33" s="21">
        <v>0</v>
      </c>
      <c r="M33" s="21"/>
      <c r="N33" s="21">
        <v>0</v>
      </c>
      <c r="O33" s="21">
        <v>0</v>
      </c>
      <c r="P33" s="21">
        <v>0</v>
      </c>
      <c r="Q33" s="21"/>
      <c r="R33" s="21">
        <v>0</v>
      </c>
      <c r="S33" s="21">
        <v>0</v>
      </c>
      <c r="T33" s="21">
        <v>0</v>
      </c>
      <c r="U33" s="21"/>
      <c r="V33" s="21">
        <v>0</v>
      </c>
      <c r="W33" s="21">
        <v>0</v>
      </c>
      <c r="X33" s="21">
        <v>0</v>
      </c>
      <c r="Y33" s="21"/>
      <c r="Z33" s="21">
        <v>0</v>
      </c>
      <c r="AA33" s="21">
        <v>0</v>
      </c>
      <c r="AB33" s="21">
        <v>0</v>
      </c>
      <c r="AC33" s="21"/>
    </row>
    <row r="34" spans="1:29" x14ac:dyDescent="0.35">
      <c r="A34" s="17" t="s">
        <v>179</v>
      </c>
      <c r="B34" s="21">
        <v>2.5095602294455066</v>
      </c>
      <c r="C34" s="21">
        <v>2.860802732707088</v>
      </c>
      <c r="D34" s="21">
        <v>2.0629750271444083</v>
      </c>
      <c r="E34" s="21"/>
      <c r="F34" s="21">
        <v>3.215926493108729</v>
      </c>
      <c r="G34" s="21">
        <v>3.3854166666666665</v>
      </c>
      <c r="H34" s="21">
        <v>2.9739776951672861</v>
      </c>
      <c r="I34" s="21"/>
      <c r="J34" s="21">
        <v>1.0050251256281406</v>
      </c>
      <c r="K34" s="21">
        <v>0.87209302325581395</v>
      </c>
      <c r="L34" s="21">
        <v>1.1857707509881421</v>
      </c>
      <c r="M34" s="21"/>
      <c r="N34" s="21">
        <v>0.36036036036036034</v>
      </c>
      <c r="O34" s="21">
        <v>0.31847133757961787</v>
      </c>
      <c r="P34" s="21">
        <v>0.41493775933609961</v>
      </c>
      <c r="Q34" s="21"/>
      <c r="R34" s="21">
        <v>5.2054794520547949</v>
      </c>
      <c r="S34" s="21">
        <v>6.1643835616438354</v>
      </c>
      <c r="T34" s="21">
        <v>4.10958904109589</v>
      </c>
      <c r="U34" s="21"/>
      <c r="V34" s="21">
        <v>2.0881670533642689</v>
      </c>
      <c r="W34" s="21">
        <v>2.7777777777777777</v>
      </c>
      <c r="X34" s="21">
        <v>1.2690355329949239</v>
      </c>
      <c r="Y34" s="21"/>
      <c r="Z34" s="21">
        <v>0.23696682464454977</v>
      </c>
      <c r="AA34" s="21">
        <v>0.40322580645161288</v>
      </c>
      <c r="AB34" s="21">
        <v>0</v>
      </c>
      <c r="AC34" s="21"/>
    </row>
    <row r="35" spans="1:29" x14ac:dyDescent="0.35">
      <c r="A35" s="17" t="s">
        <v>181</v>
      </c>
      <c r="B35" s="21">
        <v>0</v>
      </c>
      <c r="C35" s="21">
        <v>0</v>
      </c>
      <c r="D35" s="21">
        <v>0</v>
      </c>
      <c r="E35" s="21"/>
      <c r="F35" s="21">
        <v>0</v>
      </c>
      <c r="G35" s="21">
        <v>0</v>
      </c>
      <c r="H35" s="21">
        <v>0</v>
      </c>
      <c r="I35" s="21"/>
      <c r="J35" s="21">
        <v>0</v>
      </c>
      <c r="K35" s="21">
        <v>0</v>
      </c>
      <c r="L35" s="21">
        <v>0</v>
      </c>
      <c r="M35" s="21"/>
      <c r="N35" s="21">
        <v>0</v>
      </c>
      <c r="O35" s="21">
        <v>0</v>
      </c>
      <c r="P35" s="21">
        <v>0</v>
      </c>
      <c r="Q35" s="21"/>
      <c r="R35" s="21">
        <v>0</v>
      </c>
      <c r="S35" s="21">
        <v>0</v>
      </c>
      <c r="T35" s="21">
        <v>0</v>
      </c>
      <c r="U35" s="21"/>
      <c r="V35" s="21">
        <v>0</v>
      </c>
      <c r="W35" s="21">
        <v>0</v>
      </c>
      <c r="X35" s="21">
        <v>0</v>
      </c>
      <c r="Y35" s="21"/>
      <c r="Z35" s="21">
        <v>0</v>
      </c>
      <c r="AA35" s="21">
        <v>0</v>
      </c>
      <c r="AB35" s="21">
        <v>0</v>
      </c>
      <c r="AC35" s="21"/>
    </row>
    <row r="36" spans="1:29" x14ac:dyDescent="0.35">
      <c r="A36" s="17" t="s">
        <v>184</v>
      </c>
      <c r="B36" s="21">
        <v>0</v>
      </c>
      <c r="C36" s="21">
        <v>0</v>
      </c>
      <c r="D36" s="21">
        <v>0</v>
      </c>
      <c r="E36" s="21"/>
      <c r="F36" s="21">
        <v>0</v>
      </c>
      <c r="G36" s="21">
        <v>0</v>
      </c>
      <c r="H36" s="21">
        <v>0</v>
      </c>
      <c r="I36" s="21"/>
      <c r="J36" s="21">
        <v>0</v>
      </c>
      <c r="K36" s="21">
        <v>0</v>
      </c>
      <c r="L36" s="21">
        <v>0</v>
      </c>
      <c r="M36" s="21"/>
      <c r="N36" s="21">
        <v>0</v>
      </c>
      <c r="O36" s="21">
        <v>0</v>
      </c>
      <c r="P36" s="21">
        <v>0</v>
      </c>
      <c r="Q36" s="21"/>
      <c r="R36" s="21">
        <v>0</v>
      </c>
      <c r="S36" s="21">
        <v>0</v>
      </c>
      <c r="T36" s="21">
        <v>0</v>
      </c>
      <c r="U36" s="21"/>
      <c r="V36" s="21">
        <v>0</v>
      </c>
      <c r="W36" s="21">
        <v>0</v>
      </c>
      <c r="X36" s="21">
        <v>0</v>
      </c>
      <c r="Y36" s="21"/>
      <c r="Z36" s="21">
        <v>0</v>
      </c>
      <c r="AA36" s="21">
        <v>0</v>
      </c>
      <c r="AB36" s="21">
        <v>0</v>
      </c>
      <c r="AC36" s="21"/>
    </row>
    <row r="37" spans="1:29" ht="14.5" thickBot="1" x14ac:dyDescent="0.4">
      <c r="A37" s="17" t="s">
        <v>187</v>
      </c>
      <c r="B37" s="21">
        <v>0</v>
      </c>
      <c r="C37" s="21">
        <v>0</v>
      </c>
      <c r="D37" s="21">
        <v>0</v>
      </c>
      <c r="E37" s="21"/>
      <c r="F37" s="21">
        <v>0</v>
      </c>
      <c r="G37" s="21">
        <v>0</v>
      </c>
      <c r="H37" s="21">
        <v>0</v>
      </c>
      <c r="I37" s="21"/>
      <c r="J37" s="21">
        <v>0</v>
      </c>
      <c r="K37" s="21">
        <v>0</v>
      </c>
      <c r="L37" s="21">
        <v>0</v>
      </c>
      <c r="M37" s="21"/>
      <c r="N37" s="21">
        <v>0</v>
      </c>
      <c r="O37" s="21">
        <v>0</v>
      </c>
      <c r="P37" s="21">
        <v>0</v>
      </c>
      <c r="Q37" s="21"/>
      <c r="R37" s="21">
        <v>0</v>
      </c>
      <c r="S37" s="21">
        <v>0</v>
      </c>
      <c r="T37" s="21">
        <v>0</v>
      </c>
      <c r="U37" s="21"/>
      <c r="V37" s="21">
        <v>0</v>
      </c>
      <c r="W37" s="21">
        <v>0</v>
      </c>
      <c r="X37" s="21">
        <v>0</v>
      </c>
      <c r="Y37" s="21"/>
      <c r="Z37" s="21">
        <v>0</v>
      </c>
      <c r="AA37" s="21">
        <v>0</v>
      </c>
      <c r="AB37" s="21">
        <v>0</v>
      </c>
      <c r="AC37" s="21"/>
    </row>
    <row r="38" spans="1:29" x14ac:dyDescent="0.3">
      <c r="A38" s="110" t="s">
        <v>398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21"/>
    </row>
    <row r="39" spans="1:29" x14ac:dyDescent="0.35">
      <c r="AC39" s="21"/>
    </row>
    <row r="40" spans="1:29" x14ac:dyDescent="0.35">
      <c r="AC40" s="21"/>
    </row>
    <row r="41" spans="1:29" x14ac:dyDescent="0.35">
      <c r="AC41" s="21"/>
    </row>
    <row r="42" spans="1:29" x14ac:dyDescent="0.35">
      <c r="AC42" s="8"/>
    </row>
  </sheetData>
  <mergeCells count="14">
    <mergeCell ref="A1:AB1"/>
    <mergeCell ref="A2:AB2"/>
    <mergeCell ref="A3:AB3"/>
    <mergeCell ref="A4:AB4"/>
    <mergeCell ref="A9:AB9"/>
    <mergeCell ref="A5:AB5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Contenido!A1" display="Contenido" xr:uid="{F439D987-D283-4CB3-BDB0-F0BC255AB524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85AD-DCDF-4420-ABE2-0B2A11280260}">
  <sheetPr>
    <tabColor theme="0" tint="-0.14999847407452621"/>
  </sheetPr>
  <dimension ref="A1:AD80"/>
  <sheetViews>
    <sheetView showGridLines="0" topLeftCell="I1" zoomScale="90" zoomScaleNormal="90" zoomScaleSheetLayoutView="90" workbookViewId="0">
      <selection activeCell="AF1" sqref="AF1"/>
    </sheetView>
  </sheetViews>
  <sheetFormatPr baseColWidth="10" defaultColWidth="11.453125" defaultRowHeight="14" x14ac:dyDescent="0.3"/>
  <cols>
    <col min="1" max="1" width="15.54296875" style="115" customWidth="1"/>
    <col min="2" max="4" width="7.54296875" style="170" customWidth="1"/>
    <col min="5" max="5" width="1.7265625" style="170" customWidth="1"/>
    <col min="6" max="8" width="7.54296875" style="170" customWidth="1"/>
    <col min="9" max="9" width="1.7265625" style="170" customWidth="1"/>
    <col min="10" max="12" width="7.54296875" style="170" customWidth="1"/>
    <col min="13" max="13" width="1.7265625" style="170" customWidth="1"/>
    <col min="14" max="16" width="7.54296875" style="170" customWidth="1"/>
    <col min="17" max="17" width="1.7265625" style="170" customWidth="1"/>
    <col min="18" max="20" width="7.54296875" style="170" customWidth="1"/>
    <col min="21" max="21" width="1.7265625" style="170" customWidth="1"/>
    <col min="22" max="24" width="7.54296875" style="170" customWidth="1"/>
    <col min="25" max="25" width="1.7265625" style="170" customWidth="1"/>
    <col min="26" max="28" width="7.54296875" style="170" customWidth="1"/>
    <col min="29" max="29" width="5.7265625" style="72" customWidth="1"/>
    <col min="30" max="30" width="13.453125" style="26" customWidth="1"/>
    <col min="31" max="16384" width="11.453125" style="8"/>
  </cols>
  <sheetData>
    <row r="1" spans="1:30" s="165" customFormat="1" ht="15.75" customHeight="1" x14ac:dyDescent="0.35">
      <c r="A1" s="347" t="s">
        <v>298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93"/>
      <c r="AD1" s="29"/>
    </row>
    <row r="2" spans="1:30" s="165" customFormat="1" ht="15.75" customHeight="1" x14ac:dyDescent="0.3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30" s="165" customFormat="1" ht="15.75" customHeight="1" x14ac:dyDescent="0.35">
      <c r="A3" s="347" t="s">
        <v>263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93"/>
      <c r="AD3" s="29"/>
    </row>
    <row r="4" spans="1:30" s="165" customFormat="1" ht="15.75" customHeight="1" x14ac:dyDescent="0.35">
      <c r="A4" s="347" t="s">
        <v>112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93"/>
      <c r="AD4" s="26"/>
    </row>
    <row r="5" spans="1:30" s="165" customFormat="1" ht="15.75" customHeight="1" thickBot="1" x14ac:dyDescent="0.4">
      <c r="A5" s="351" t="s">
        <v>377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93"/>
      <c r="AD5" s="26"/>
    </row>
    <row r="6" spans="1:30" s="3" customFormat="1" ht="21" customHeight="1" x14ac:dyDescent="0.35">
      <c r="A6" s="340" t="s">
        <v>264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6"/>
      <c r="AD6" s="26"/>
    </row>
    <row r="7" spans="1:30" s="3" customFormat="1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10"/>
      <c r="AD7" s="26"/>
    </row>
    <row r="8" spans="1:30" x14ac:dyDescent="0.3"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30" x14ac:dyDescent="0.3">
      <c r="A9" s="100" t="s">
        <v>130</v>
      </c>
      <c r="B9" s="16">
        <v>17117</v>
      </c>
      <c r="C9" s="16">
        <v>10065</v>
      </c>
      <c r="D9" s="16">
        <v>7052</v>
      </c>
      <c r="E9" s="16"/>
      <c r="F9" s="16">
        <v>4062</v>
      </c>
      <c r="G9" s="16">
        <v>2302</v>
      </c>
      <c r="H9" s="16">
        <v>1760</v>
      </c>
      <c r="I9" s="16"/>
      <c r="J9" s="16">
        <v>4668</v>
      </c>
      <c r="K9" s="16">
        <v>2736</v>
      </c>
      <c r="L9" s="16">
        <v>1932</v>
      </c>
      <c r="M9" s="16"/>
      <c r="N9" s="16">
        <v>3099</v>
      </c>
      <c r="O9" s="16">
        <v>1860</v>
      </c>
      <c r="P9" s="16">
        <v>1239</v>
      </c>
      <c r="Q9" s="16"/>
      <c r="R9" s="16">
        <v>3551</v>
      </c>
      <c r="S9" s="16">
        <v>2119</v>
      </c>
      <c r="T9" s="16">
        <v>1432</v>
      </c>
      <c r="U9" s="16"/>
      <c r="V9" s="16">
        <v>1613</v>
      </c>
      <c r="W9" s="16">
        <v>982</v>
      </c>
      <c r="X9" s="16">
        <v>631</v>
      </c>
      <c r="Y9" s="16"/>
      <c r="Z9" s="16">
        <v>124</v>
      </c>
      <c r="AA9" s="16">
        <v>66</v>
      </c>
      <c r="AB9" s="16">
        <v>58</v>
      </c>
      <c r="AC9" s="18"/>
    </row>
    <row r="10" spans="1:30" x14ac:dyDescent="0.35">
      <c r="A10" s="17" t="s">
        <v>299</v>
      </c>
      <c r="B10" s="18">
        <v>6101</v>
      </c>
      <c r="C10" s="18">
        <v>3582</v>
      </c>
      <c r="D10" s="18">
        <v>2519</v>
      </c>
      <c r="E10" s="18"/>
      <c r="F10" s="18">
        <v>1518</v>
      </c>
      <c r="G10" s="18">
        <v>854</v>
      </c>
      <c r="H10" s="18">
        <v>664</v>
      </c>
      <c r="I10" s="18"/>
      <c r="J10" s="18">
        <v>1647</v>
      </c>
      <c r="K10" s="18">
        <v>944</v>
      </c>
      <c r="L10" s="18">
        <v>703</v>
      </c>
      <c r="M10" s="18"/>
      <c r="N10" s="18">
        <v>1123</v>
      </c>
      <c r="O10" s="18">
        <v>662</v>
      </c>
      <c r="P10" s="18">
        <v>461</v>
      </c>
      <c r="Q10" s="18"/>
      <c r="R10" s="18">
        <v>1223</v>
      </c>
      <c r="S10" s="18">
        <v>740</v>
      </c>
      <c r="T10" s="18">
        <v>483</v>
      </c>
      <c r="U10" s="18"/>
      <c r="V10" s="18">
        <v>567</v>
      </c>
      <c r="W10" s="18">
        <v>365</v>
      </c>
      <c r="X10" s="18">
        <v>202</v>
      </c>
      <c r="Y10" s="18"/>
      <c r="Z10" s="18">
        <v>23</v>
      </c>
      <c r="AA10" s="18">
        <v>17</v>
      </c>
      <c r="AB10" s="18">
        <v>6</v>
      </c>
      <c r="AC10" s="18"/>
    </row>
    <row r="11" spans="1:30" x14ac:dyDescent="0.35">
      <c r="A11" s="17" t="s">
        <v>175</v>
      </c>
      <c r="B11" s="18">
        <v>3860</v>
      </c>
      <c r="C11" s="18">
        <v>2280</v>
      </c>
      <c r="D11" s="18">
        <v>1580</v>
      </c>
      <c r="E11" s="18"/>
      <c r="F11" s="18">
        <v>1027</v>
      </c>
      <c r="G11" s="18">
        <v>577</v>
      </c>
      <c r="H11" s="18">
        <v>450</v>
      </c>
      <c r="I11" s="18"/>
      <c r="J11" s="18">
        <v>1111</v>
      </c>
      <c r="K11" s="18">
        <v>652</v>
      </c>
      <c r="L11" s="18">
        <v>459</v>
      </c>
      <c r="M11" s="18"/>
      <c r="N11" s="18">
        <v>744</v>
      </c>
      <c r="O11" s="18">
        <v>464</v>
      </c>
      <c r="P11" s="18">
        <v>280</v>
      </c>
      <c r="Q11" s="18"/>
      <c r="R11" s="18">
        <v>681</v>
      </c>
      <c r="S11" s="18">
        <v>424</v>
      </c>
      <c r="T11" s="18">
        <v>257</v>
      </c>
      <c r="U11" s="18"/>
      <c r="V11" s="18">
        <v>269</v>
      </c>
      <c r="W11" s="18">
        <v>150</v>
      </c>
      <c r="X11" s="18">
        <v>119</v>
      </c>
      <c r="Y11" s="18"/>
      <c r="Z11" s="18">
        <v>28</v>
      </c>
      <c r="AA11" s="18">
        <v>13</v>
      </c>
      <c r="AB11" s="18">
        <v>15</v>
      </c>
      <c r="AC11" s="18"/>
    </row>
    <row r="12" spans="1:30" x14ac:dyDescent="0.35">
      <c r="A12" s="17" t="s">
        <v>179</v>
      </c>
      <c r="B12" s="18">
        <v>1812</v>
      </c>
      <c r="C12" s="18">
        <v>1029</v>
      </c>
      <c r="D12" s="18">
        <v>783</v>
      </c>
      <c r="E12" s="18"/>
      <c r="F12" s="18">
        <v>412</v>
      </c>
      <c r="G12" s="18">
        <v>219</v>
      </c>
      <c r="H12" s="18">
        <v>193</v>
      </c>
      <c r="I12" s="18"/>
      <c r="J12" s="18">
        <v>503</v>
      </c>
      <c r="K12" s="18">
        <v>274</v>
      </c>
      <c r="L12" s="18">
        <v>229</v>
      </c>
      <c r="M12" s="18"/>
      <c r="N12" s="18">
        <v>262</v>
      </c>
      <c r="O12" s="18">
        <v>164</v>
      </c>
      <c r="P12" s="18">
        <v>98</v>
      </c>
      <c r="Q12" s="18"/>
      <c r="R12" s="18">
        <v>421</v>
      </c>
      <c r="S12" s="18">
        <v>244</v>
      </c>
      <c r="T12" s="18">
        <v>177</v>
      </c>
      <c r="U12" s="18"/>
      <c r="V12" s="18">
        <v>192</v>
      </c>
      <c r="W12" s="18">
        <v>117</v>
      </c>
      <c r="X12" s="18">
        <v>75</v>
      </c>
      <c r="Y12" s="18"/>
      <c r="Z12" s="18">
        <v>22</v>
      </c>
      <c r="AA12" s="18">
        <v>11</v>
      </c>
      <c r="AB12" s="18">
        <v>11</v>
      </c>
      <c r="AC12" s="18"/>
    </row>
    <row r="13" spans="1:30" x14ac:dyDescent="0.35">
      <c r="A13" s="17" t="s">
        <v>181</v>
      </c>
      <c r="B13" s="18">
        <v>1465</v>
      </c>
      <c r="C13" s="18">
        <v>836</v>
      </c>
      <c r="D13" s="18">
        <v>629</v>
      </c>
      <c r="E13" s="18"/>
      <c r="F13" s="18">
        <v>294</v>
      </c>
      <c r="G13" s="18">
        <v>173</v>
      </c>
      <c r="H13" s="18">
        <v>121</v>
      </c>
      <c r="I13" s="18"/>
      <c r="J13" s="18">
        <v>392</v>
      </c>
      <c r="K13" s="18">
        <v>221</v>
      </c>
      <c r="L13" s="18">
        <v>171</v>
      </c>
      <c r="M13" s="18"/>
      <c r="N13" s="18">
        <v>245</v>
      </c>
      <c r="O13" s="18">
        <v>131</v>
      </c>
      <c r="P13" s="18">
        <v>114</v>
      </c>
      <c r="Q13" s="18"/>
      <c r="R13" s="18">
        <v>386</v>
      </c>
      <c r="S13" s="18">
        <v>213</v>
      </c>
      <c r="T13" s="18">
        <v>173</v>
      </c>
      <c r="U13" s="18"/>
      <c r="V13" s="18">
        <v>137</v>
      </c>
      <c r="W13" s="18">
        <v>92</v>
      </c>
      <c r="X13" s="18">
        <v>45</v>
      </c>
      <c r="Y13" s="18"/>
      <c r="Z13" s="18">
        <v>11</v>
      </c>
      <c r="AA13" s="18">
        <v>6</v>
      </c>
      <c r="AB13" s="18">
        <v>5</v>
      </c>
      <c r="AC13" s="18"/>
    </row>
    <row r="14" spans="1:30" x14ac:dyDescent="0.35">
      <c r="A14" s="17" t="s">
        <v>300</v>
      </c>
      <c r="B14" s="18">
        <v>775</v>
      </c>
      <c r="C14" s="18">
        <v>472</v>
      </c>
      <c r="D14" s="18">
        <v>303</v>
      </c>
      <c r="E14" s="18"/>
      <c r="F14" s="18">
        <v>168</v>
      </c>
      <c r="G14" s="18">
        <v>107</v>
      </c>
      <c r="H14" s="18">
        <v>61</v>
      </c>
      <c r="I14" s="18"/>
      <c r="J14" s="18">
        <v>221</v>
      </c>
      <c r="K14" s="18">
        <v>146</v>
      </c>
      <c r="L14" s="18">
        <v>75</v>
      </c>
      <c r="M14" s="18"/>
      <c r="N14" s="18">
        <v>118</v>
      </c>
      <c r="O14" s="18">
        <v>67</v>
      </c>
      <c r="P14" s="18">
        <v>51</v>
      </c>
      <c r="Q14" s="18"/>
      <c r="R14" s="18">
        <v>167</v>
      </c>
      <c r="S14" s="18">
        <v>101</v>
      </c>
      <c r="T14" s="18">
        <v>66</v>
      </c>
      <c r="U14" s="18"/>
      <c r="V14" s="18">
        <v>81</v>
      </c>
      <c r="W14" s="18">
        <v>41</v>
      </c>
      <c r="X14" s="18">
        <v>40</v>
      </c>
      <c r="Y14" s="18"/>
      <c r="Z14" s="18">
        <v>20</v>
      </c>
      <c r="AA14" s="18">
        <v>10</v>
      </c>
      <c r="AB14" s="18">
        <v>10</v>
      </c>
      <c r="AC14" s="18"/>
    </row>
    <row r="15" spans="1:30" x14ac:dyDescent="0.35">
      <c r="A15" s="17" t="s">
        <v>187</v>
      </c>
      <c r="B15" s="18">
        <v>1841</v>
      </c>
      <c r="C15" s="18">
        <v>1107</v>
      </c>
      <c r="D15" s="18">
        <v>734</v>
      </c>
      <c r="E15" s="18"/>
      <c r="F15" s="18">
        <v>361</v>
      </c>
      <c r="G15" s="18">
        <v>205</v>
      </c>
      <c r="H15" s="18">
        <v>156</v>
      </c>
      <c r="I15" s="18"/>
      <c r="J15" s="18">
        <v>432</v>
      </c>
      <c r="K15" s="18">
        <v>284</v>
      </c>
      <c r="L15" s="18">
        <v>148</v>
      </c>
      <c r="M15" s="18"/>
      <c r="N15" s="18">
        <v>365</v>
      </c>
      <c r="O15" s="18">
        <v>217</v>
      </c>
      <c r="P15" s="18">
        <v>148</v>
      </c>
      <c r="Q15" s="18"/>
      <c r="R15" s="18">
        <v>422</v>
      </c>
      <c r="S15" s="18">
        <v>250</v>
      </c>
      <c r="T15" s="18">
        <v>172</v>
      </c>
      <c r="U15" s="18"/>
      <c r="V15" s="18">
        <v>246</v>
      </c>
      <c r="W15" s="18">
        <v>146</v>
      </c>
      <c r="X15" s="18">
        <v>100</v>
      </c>
      <c r="Y15" s="18"/>
      <c r="Z15" s="18">
        <v>15</v>
      </c>
      <c r="AA15" s="18">
        <v>5</v>
      </c>
      <c r="AB15" s="18">
        <v>10</v>
      </c>
      <c r="AC15" s="18"/>
    </row>
    <row r="16" spans="1:30" x14ac:dyDescent="0.35">
      <c r="A16" s="17" t="s">
        <v>192</v>
      </c>
      <c r="B16" s="18">
        <v>1263</v>
      </c>
      <c r="C16" s="18">
        <v>759</v>
      </c>
      <c r="D16" s="18">
        <v>504</v>
      </c>
      <c r="E16" s="18"/>
      <c r="F16" s="18">
        <v>282</v>
      </c>
      <c r="G16" s="18">
        <v>167</v>
      </c>
      <c r="H16" s="18">
        <v>115</v>
      </c>
      <c r="I16" s="18"/>
      <c r="J16" s="18">
        <v>362</v>
      </c>
      <c r="K16" s="18">
        <v>215</v>
      </c>
      <c r="L16" s="18">
        <v>147</v>
      </c>
      <c r="M16" s="18"/>
      <c r="N16" s="18">
        <v>242</v>
      </c>
      <c r="O16" s="18">
        <v>155</v>
      </c>
      <c r="P16" s="18">
        <v>87</v>
      </c>
      <c r="Q16" s="18"/>
      <c r="R16" s="18">
        <v>251</v>
      </c>
      <c r="S16" s="18">
        <v>147</v>
      </c>
      <c r="T16" s="18">
        <v>104</v>
      </c>
      <c r="U16" s="18"/>
      <c r="V16" s="18">
        <v>121</v>
      </c>
      <c r="W16" s="18">
        <v>71</v>
      </c>
      <c r="X16" s="18">
        <v>50</v>
      </c>
      <c r="Y16" s="18"/>
      <c r="Z16" s="18">
        <v>5</v>
      </c>
      <c r="AA16" s="18">
        <v>4</v>
      </c>
      <c r="AB16" s="18">
        <v>1</v>
      </c>
      <c r="AC16" s="18"/>
    </row>
    <row r="17" spans="1:30" x14ac:dyDescent="0.3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30" x14ac:dyDescent="0.3">
      <c r="A18" s="100" t="s">
        <v>238</v>
      </c>
      <c r="B18" s="16">
        <v>13856</v>
      </c>
      <c r="C18" s="16">
        <v>8047</v>
      </c>
      <c r="D18" s="16">
        <v>5809</v>
      </c>
      <c r="E18" s="16"/>
      <c r="F18" s="16">
        <v>3275</v>
      </c>
      <c r="G18" s="16">
        <v>1810</v>
      </c>
      <c r="H18" s="16">
        <v>1465</v>
      </c>
      <c r="I18" s="16"/>
      <c r="J18" s="16">
        <v>3756</v>
      </c>
      <c r="K18" s="16">
        <v>2189</v>
      </c>
      <c r="L18" s="16">
        <v>1567</v>
      </c>
      <c r="M18" s="16"/>
      <c r="N18" s="16">
        <v>2518</v>
      </c>
      <c r="O18" s="16">
        <v>1508</v>
      </c>
      <c r="P18" s="16">
        <v>1010</v>
      </c>
      <c r="Q18" s="16"/>
      <c r="R18" s="16">
        <v>2879</v>
      </c>
      <c r="S18" s="16">
        <v>1698</v>
      </c>
      <c r="T18" s="16">
        <v>1181</v>
      </c>
      <c r="U18" s="16"/>
      <c r="V18" s="16">
        <v>1337</v>
      </c>
      <c r="W18" s="16">
        <v>793</v>
      </c>
      <c r="X18" s="16">
        <v>544</v>
      </c>
      <c r="Y18" s="16"/>
      <c r="Z18" s="16">
        <v>91</v>
      </c>
      <c r="AA18" s="16">
        <v>49</v>
      </c>
      <c r="AB18" s="16">
        <v>42</v>
      </c>
      <c r="AC18" s="18"/>
    </row>
    <row r="19" spans="1:30" x14ac:dyDescent="0.35">
      <c r="A19" s="17" t="s">
        <v>299</v>
      </c>
      <c r="B19" s="18">
        <v>5682</v>
      </c>
      <c r="C19" s="18">
        <v>3289</v>
      </c>
      <c r="D19" s="18">
        <v>2393</v>
      </c>
      <c r="E19" s="18"/>
      <c r="F19" s="18">
        <v>1416</v>
      </c>
      <c r="G19" s="18">
        <v>786</v>
      </c>
      <c r="H19" s="18">
        <v>630</v>
      </c>
      <c r="I19" s="18"/>
      <c r="J19" s="18">
        <v>1523</v>
      </c>
      <c r="K19" s="18">
        <v>863</v>
      </c>
      <c r="L19" s="18">
        <v>660</v>
      </c>
      <c r="M19" s="18"/>
      <c r="N19" s="18">
        <v>1068</v>
      </c>
      <c r="O19" s="18">
        <v>624</v>
      </c>
      <c r="P19" s="18">
        <v>444</v>
      </c>
      <c r="Q19" s="18"/>
      <c r="R19" s="18">
        <v>1119</v>
      </c>
      <c r="S19" s="18">
        <v>666</v>
      </c>
      <c r="T19" s="18">
        <v>453</v>
      </c>
      <c r="U19" s="18"/>
      <c r="V19" s="18">
        <v>534</v>
      </c>
      <c r="W19" s="18">
        <v>334</v>
      </c>
      <c r="X19" s="18">
        <v>200</v>
      </c>
      <c r="Y19" s="18"/>
      <c r="Z19" s="18">
        <v>22</v>
      </c>
      <c r="AA19" s="18">
        <v>16</v>
      </c>
      <c r="AB19" s="18">
        <v>6</v>
      </c>
      <c r="AC19" s="18"/>
    </row>
    <row r="20" spans="1:30" x14ac:dyDescent="0.35">
      <c r="A20" s="17" t="s">
        <v>175</v>
      </c>
      <c r="B20" s="18">
        <v>2733</v>
      </c>
      <c r="C20" s="18">
        <v>1609</v>
      </c>
      <c r="D20" s="18">
        <v>1124</v>
      </c>
      <c r="E20" s="18"/>
      <c r="F20" s="18">
        <v>759</v>
      </c>
      <c r="G20" s="18">
        <v>422</v>
      </c>
      <c r="H20" s="18">
        <v>337</v>
      </c>
      <c r="I20" s="18"/>
      <c r="J20" s="18">
        <v>798</v>
      </c>
      <c r="K20" s="18">
        <v>474</v>
      </c>
      <c r="L20" s="18">
        <v>324</v>
      </c>
      <c r="M20" s="18"/>
      <c r="N20" s="18">
        <v>524</v>
      </c>
      <c r="O20" s="18">
        <v>334</v>
      </c>
      <c r="P20" s="18">
        <v>190</v>
      </c>
      <c r="Q20" s="18"/>
      <c r="R20" s="18">
        <v>463</v>
      </c>
      <c r="S20" s="18">
        <v>289</v>
      </c>
      <c r="T20" s="18">
        <v>174</v>
      </c>
      <c r="U20" s="18"/>
      <c r="V20" s="18">
        <v>179</v>
      </c>
      <c r="W20" s="18">
        <v>86</v>
      </c>
      <c r="X20" s="18">
        <v>93</v>
      </c>
      <c r="Y20" s="18"/>
      <c r="Z20" s="18">
        <v>10</v>
      </c>
      <c r="AA20" s="18">
        <v>4</v>
      </c>
      <c r="AB20" s="18">
        <v>6</v>
      </c>
      <c r="AC20" s="18"/>
    </row>
    <row r="21" spans="1:30" x14ac:dyDescent="0.35">
      <c r="A21" s="17" t="s">
        <v>179</v>
      </c>
      <c r="B21" s="18">
        <v>1738</v>
      </c>
      <c r="C21" s="18">
        <v>983</v>
      </c>
      <c r="D21" s="18">
        <v>755</v>
      </c>
      <c r="E21" s="18"/>
      <c r="F21" s="18">
        <v>384</v>
      </c>
      <c r="G21" s="18">
        <v>200</v>
      </c>
      <c r="H21" s="18">
        <v>184</v>
      </c>
      <c r="I21" s="18"/>
      <c r="J21" s="18">
        <v>482</v>
      </c>
      <c r="K21" s="18">
        <v>263</v>
      </c>
      <c r="L21" s="18">
        <v>219</v>
      </c>
      <c r="M21" s="18"/>
      <c r="N21" s="18">
        <v>254</v>
      </c>
      <c r="O21" s="18">
        <v>157</v>
      </c>
      <c r="P21" s="18">
        <v>97</v>
      </c>
      <c r="Q21" s="18"/>
      <c r="R21" s="18">
        <v>405</v>
      </c>
      <c r="S21" s="18">
        <v>235</v>
      </c>
      <c r="T21" s="18">
        <v>170</v>
      </c>
      <c r="U21" s="18"/>
      <c r="V21" s="18">
        <v>191</v>
      </c>
      <c r="W21" s="18">
        <v>117</v>
      </c>
      <c r="X21" s="18">
        <v>74</v>
      </c>
      <c r="Y21" s="18"/>
      <c r="Z21" s="18">
        <v>22</v>
      </c>
      <c r="AA21" s="18">
        <v>11</v>
      </c>
      <c r="AB21" s="18">
        <v>11</v>
      </c>
      <c r="AC21" s="18"/>
    </row>
    <row r="22" spans="1:30" x14ac:dyDescent="0.35">
      <c r="A22" s="17" t="s">
        <v>181</v>
      </c>
      <c r="B22" s="18">
        <v>968</v>
      </c>
      <c r="C22" s="18">
        <v>554</v>
      </c>
      <c r="D22" s="18">
        <v>414</v>
      </c>
      <c r="E22" s="18"/>
      <c r="F22" s="18">
        <v>180</v>
      </c>
      <c r="G22" s="18">
        <v>94</v>
      </c>
      <c r="H22" s="18">
        <v>86</v>
      </c>
      <c r="I22" s="18"/>
      <c r="J22" s="18">
        <v>248</v>
      </c>
      <c r="K22" s="18">
        <v>144</v>
      </c>
      <c r="L22" s="18">
        <v>104</v>
      </c>
      <c r="M22" s="18"/>
      <c r="N22" s="18">
        <v>159</v>
      </c>
      <c r="O22" s="18">
        <v>81</v>
      </c>
      <c r="P22" s="18">
        <v>78</v>
      </c>
      <c r="Q22" s="18"/>
      <c r="R22" s="18">
        <v>274</v>
      </c>
      <c r="S22" s="18">
        <v>163</v>
      </c>
      <c r="T22" s="18">
        <v>111</v>
      </c>
      <c r="U22" s="18"/>
      <c r="V22" s="18">
        <v>96</v>
      </c>
      <c r="W22" s="18">
        <v>66</v>
      </c>
      <c r="X22" s="18">
        <v>30</v>
      </c>
      <c r="Y22" s="18"/>
      <c r="Z22" s="18">
        <v>11</v>
      </c>
      <c r="AA22" s="18">
        <v>6</v>
      </c>
      <c r="AB22" s="18">
        <v>5</v>
      </c>
      <c r="AC22" s="18"/>
    </row>
    <row r="23" spans="1:30" x14ac:dyDescent="0.35">
      <c r="A23" s="17" t="s">
        <v>300</v>
      </c>
      <c r="B23" s="18">
        <v>690</v>
      </c>
      <c r="C23" s="18">
        <v>412</v>
      </c>
      <c r="D23" s="18">
        <v>278</v>
      </c>
      <c r="E23" s="18"/>
      <c r="F23" s="18">
        <v>147</v>
      </c>
      <c r="G23" s="18">
        <v>91</v>
      </c>
      <c r="H23" s="18">
        <v>56</v>
      </c>
      <c r="I23" s="18"/>
      <c r="J23" s="18">
        <v>198</v>
      </c>
      <c r="K23" s="18">
        <v>128</v>
      </c>
      <c r="L23" s="18">
        <v>70</v>
      </c>
      <c r="M23" s="18"/>
      <c r="N23" s="18">
        <v>100</v>
      </c>
      <c r="O23" s="18">
        <v>57</v>
      </c>
      <c r="P23" s="18">
        <v>43</v>
      </c>
      <c r="Q23" s="18"/>
      <c r="R23" s="18">
        <v>153</v>
      </c>
      <c r="S23" s="18">
        <v>90</v>
      </c>
      <c r="T23" s="18">
        <v>63</v>
      </c>
      <c r="U23" s="18"/>
      <c r="V23" s="18">
        <v>77</v>
      </c>
      <c r="W23" s="18">
        <v>39</v>
      </c>
      <c r="X23" s="18">
        <v>38</v>
      </c>
      <c r="Y23" s="18"/>
      <c r="Z23" s="18">
        <v>15</v>
      </c>
      <c r="AA23" s="18">
        <v>7</v>
      </c>
      <c r="AB23" s="18">
        <v>8</v>
      </c>
      <c r="AC23" s="18"/>
    </row>
    <row r="24" spans="1:30" x14ac:dyDescent="0.35">
      <c r="A24" s="17" t="s">
        <v>187</v>
      </c>
      <c r="B24" s="18">
        <v>1187</v>
      </c>
      <c r="C24" s="18">
        <v>701</v>
      </c>
      <c r="D24" s="18">
        <v>486</v>
      </c>
      <c r="E24" s="18"/>
      <c r="F24" s="18">
        <v>215</v>
      </c>
      <c r="G24" s="18">
        <v>117</v>
      </c>
      <c r="H24" s="18">
        <v>98</v>
      </c>
      <c r="I24" s="18"/>
      <c r="J24" s="18">
        <v>290</v>
      </c>
      <c r="K24" s="18">
        <v>189</v>
      </c>
      <c r="L24" s="18">
        <v>101</v>
      </c>
      <c r="M24" s="18"/>
      <c r="N24" s="18">
        <v>234</v>
      </c>
      <c r="O24" s="18">
        <v>139</v>
      </c>
      <c r="P24" s="18">
        <v>95</v>
      </c>
      <c r="Q24" s="18"/>
      <c r="R24" s="18">
        <v>279</v>
      </c>
      <c r="S24" s="18">
        <v>157</v>
      </c>
      <c r="T24" s="18">
        <v>122</v>
      </c>
      <c r="U24" s="18"/>
      <c r="V24" s="18">
        <v>163</v>
      </c>
      <c r="W24" s="18">
        <v>98</v>
      </c>
      <c r="X24" s="18">
        <v>65</v>
      </c>
      <c r="Y24" s="18"/>
      <c r="Z24" s="18">
        <v>6</v>
      </c>
      <c r="AA24" s="18">
        <v>1</v>
      </c>
      <c r="AB24" s="18">
        <v>5</v>
      </c>
      <c r="AC24" s="18"/>
    </row>
    <row r="25" spans="1:30" x14ac:dyDescent="0.35">
      <c r="A25" s="17" t="s">
        <v>192</v>
      </c>
      <c r="B25" s="18">
        <v>858</v>
      </c>
      <c r="C25" s="18">
        <v>499</v>
      </c>
      <c r="D25" s="18">
        <v>359</v>
      </c>
      <c r="E25" s="18"/>
      <c r="F25" s="18">
        <v>174</v>
      </c>
      <c r="G25" s="18">
        <v>100</v>
      </c>
      <c r="H25" s="18">
        <v>74</v>
      </c>
      <c r="I25" s="18"/>
      <c r="J25" s="18">
        <v>217</v>
      </c>
      <c r="K25" s="18">
        <v>128</v>
      </c>
      <c r="L25" s="18">
        <v>89</v>
      </c>
      <c r="M25" s="18"/>
      <c r="N25" s="18">
        <v>179</v>
      </c>
      <c r="O25" s="18">
        <v>116</v>
      </c>
      <c r="P25" s="18">
        <v>63</v>
      </c>
      <c r="Q25" s="18"/>
      <c r="R25" s="18">
        <v>186</v>
      </c>
      <c r="S25" s="18">
        <v>98</v>
      </c>
      <c r="T25" s="18">
        <v>88</v>
      </c>
      <c r="U25" s="18"/>
      <c r="V25" s="18">
        <v>97</v>
      </c>
      <c r="W25" s="18">
        <v>53</v>
      </c>
      <c r="X25" s="18">
        <v>44</v>
      </c>
      <c r="Y25" s="18"/>
      <c r="Z25" s="18">
        <v>5</v>
      </c>
      <c r="AA25" s="18">
        <v>4</v>
      </c>
      <c r="AB25" s="18">
        <v>1</v>
      </c>
      <c r="AC25" s="18"/>
    </row>
    <row r="26" spans="1:30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30" s="135" customFormat="1" x14ac:dyDescent="0.3">
      <c r="A27" s="100" t="s">
        <v>239</v>
      </c>
      <c r="B27" s="16">
        <v>3261</v>
      </c>
      <c r="C27" s="16">
        <v>2018</v>
      </c>
      <c r="D27" s="16">
        <v>1243</v>
      </c>
      <c r="E27" s="16"/>
      <c r="F27" s="16">
        <v>787</v>
      </c>
      <c r="G27" s="16">
        <v>492</v>
      </c>
      <c r="H27" s="16">
        <v>295</v>
      </c>
      <c r="I27" s="16"/>
      <c r="J27" s="16">
        <v>912</v>
      </c>
      <c r="K27" s="16">
        <v>547</v>
      </c>
      <c r="L27" s="16">
        <v>365</v>
      </c>
      <c r="M27" s="16"/>
      <c r="N27" s="16">
        <v>581</v>
      </c>
      <c r="O27" s="16">
        <v>352</v>
      </c>
      <c r="P27" s="16">
        <v>229</v>
      </c>
      <c r="Q27" s="16"/>
      <c r="R27" s="16">
        <v>672</v>
      </c>
      <c r="S27" s="16">
        <v>421</v>
      </c>
      <c r="T27" s="16">
        <v>251</v>
      </c>
      <c r="U27" s="16"/>
      <c r="V27" s="16">
        <v>276</v>
      </c>
      <c r="W27" s="16">
        <v>189</v>
      </c>
      <c r="X27" s="16">
        <v>87</v>
      </c>
      <c r="Y27" s="16"/>
      <c r="Z27" s="16">
        <v>33</v>
      </c>
      <c r="AA27" s="16">
        <v>17</v>
      </c>
      <c r="AB27" s="16">
        <v>16</v>
      </c>
      <c r="AC27" s="18"/>
      <c r="AD27" s="26"/>
    </row>
    <row r="28" spans="1:30" x14ac:dyDescent="0.35">
      <c r="A28" s="17" t="s">
        <v>299</v>
      </c>
      <c r="B28" s="18">
        <v>419</v>
      </c>
      <c r="C28" s="18">
        <v>293</v>
      </c>
      <c r="D28" s="18">
        <v>126</v>
      </c>
      <c r="E28" s="18"/>
      <c r="F28" s="18">
        <v>102</v>
      </c>
      <c r="G28" s="18">
        <v>68</v>
      </c>
      <c r="H28" s="18">
        <v>34</v>
      </c>
      <c r="I28" s="18"/>
      <c r="J28" s="18">
        <v>124</v>
      </c>
      <c r="K28" s="18">
        <v>81</v>
      </c>
      <c r="L28" s="18">
        <v>43</v>
      </c>
      <c r="M28" s="18"/>
      <c r="N28" s="18">
        <v>55</v>
      </c>
      <c r="O28" s="18">
        <v>38</v>
      </c>
      <c r="P28" s="18">
        <v>17</v>
      </c>
      <c r="Q28" s="18"/>
      <c r="R28" s="18">
        <v>104</v>
      </c>
      <c r="S28" s="18">
        <v>74</v>
      </c>
      <c r="T28" s="18">
        <v>30</v>
      </c>
      <c r="U28" s="18"/>
      <c r="V28" s="18">
        <v>33</v>
      </c>
      <c r="W28" s="18">
        <v>31</v>
      </c>
      <c r="X28" s="18">
        <v>2</v>
      </c>
      <c r="Y28" s="18"/>
      <c r="Z28" s="18">
        <v>1</v>
      </c>
      <c r="AA28" s="18">
        <v>1</v>
      </c>
      <c r="AB28" s="18">
        <v>0</v>
      </c>
      <c r="AC28" s="18"/>
    </row>
    <row r="29" spans="1:30" x14ac:dyDescent="0.35">
      <c r="A29" s="17" t="s">
        <v>175</v>
      </c>
      <c r="B29" s="18">
        <v>1127</v>
      </c>
      <c r="C29" s="18">
        <v>671</v>
      </c>
      <c r="D29" s="18">
        <v>456</v>
      </c>
      <c r="E29" s="18"/>
      <c r="F29" s="18">
        <v>268</v>
      </c>
      <c r="G29" s="18">
        <v>155</v>
      </c>
      <c r="H29" s="18">
        <v>113</v>
      </c>
      <c r="I29" s="18"/>
      <c r="J29" s="18">
        <v>313</v>
      </c>
      <c r="K29" s="18">
        <v>178</v>
      </c>
      <c r="L29" s="18">
        <v>135</v>
      </c>
      <c r="M29" s="18"/>
      <c r="N29" s="18">
        <v>220</v>
      </c>
      <c r="O29" s="18">
        <v>130</v>
      </c>
      <c r="P29" s="18">
        <v>90</v>
      </c>
      <c r="Q29" s="18"/>
      <c r="R29" s="18">
        <v>218</v>
      </c>
      <c r="S29" s="18">
        <v>135</v>
      </c>
      <c r="T29" s="18">
        <v>83</v>
      </c>
      <c r="U29" s="18"/>
      <c r="V29" s="18">
        <v>90</v>
      </c>
      <c r="W29" s="18">
        <v>64</v>
      </c>
      <c r="X29" s="18">
        <v>26</v>
      </c>
      <c r="Y29" s="18"/>
      <c r="Z29" s="18">
        <v>18</v>
      </c>
      <c r="AA29" s="18">
        <v>9</v>
      </c>
      <c r="AB29" s="18">
        <v>9</v>
      </c>
      <c r="AC29" s="18"/>
    </row>
    <row r="30" spans="1:30" x14ac:dyDescent="0.35">
      <c r="A30" s="17" t="s">
        <v>179</v>
      </c>
      <c r="B30" s="18">
        <v>74</v>
      </c>
      <c r="C30" s="18">
        <v>46</v>
      </c>
      <c r="D30" s="18">
        <v>28</v>
      </c>
      <c r="E30" s="18"/>
      <c r="F30" s="18">
        <v>28</v>
      </c>
      <c r="G30" s="18">
        <v>19</v>
      </c>
      <c r="H30" s="18">
        <v>9</v>
      </c>
      <c r="I30" s="18"/>
      <c r="J30" s="18">
        <v>21</v>
      </c>
      <c r="K30" s="18">
        <v>11</v>
      </c>
      <c r="L30" s="18">
        <v>10</v>
      </c>
      <c r="M30" s="18"/>
      <c r="N30" s="18">
        <v>8</v>
      </c>
      <c r="O30" s="18">
        <v>7</v>
      </c>
      <c r="P30" s="18">
        <v>1</v>
      </c>
      <c r="Q30" s="18"/>
      <c r="R30" s="18">
        <v>16</v>
      </c>
      <c r="S30" s="18">
        <v>9</v>
      </c>
      <c r="T30" s="18">
        <v>7</v>
      </c>
      <c r="U30" s="18"/>
      <c r="V30" s="18">
        <v>1</v>
      </c>
      <c r="W30" s="18">
        <v>0</v>
      </c>
      <c r="X30" s="18">
        <v>1</v>
      </c>
      <c r="Y30" s="18"/>
      <c r="Z30" s="18">
        <v>0</v>
      </c>
      <c r="AA30" s="18">
        <v>0</v>
      </c>
      <c r="AB30" s="18">
        <v>0</v>
      </c>
      <c r="AC30" s="18"/>
    </row>
    <row r="31" spans="1:30" x14ac:dyDescent="0.35">
      <c r="A31" s="17" t="s">
        <v>181</v>
      </c>
      <c r="B31" s="18">
        <v>497</v>
      </c>
      <c r="C31" s="18">
        <v>282</v>
      </c>
      <c r="D31" s="18">
        <v>215</v>
      </c>
      <c r="E31" s="18"/>
      <c r="F31" s="18">
        <v>114</v>
      </c>
      <c r="G31" s="18">
        <v>79</v>
      </c>
      <c r="H31" s="18">
        <v>35</v>
      </c>
      <c r="I31" s="18"/>
      <c r="J31" s="18">
        <v>144</v>
      </c>
      <c r="K31" s="18">
        <v>77</v>
      </c>
      <c r="L31" s="18">
        <v>67</v>
      </c>
      <c r="M31" s="18"/>
      <c r="N31" s="18">
        <v>86</v>
      </c>
      <c r="O31" s="18">
        <v>50</v>
      </c>
      <c r="P31" s="18">
        <v>36</v>
      </c>
      <c r="Q31" s="18"/>
      <c r="R31" s="18">
        <v>112</v>
      </c>
      <c r="S31" s="18">
        <v>50</v>
      </c>
      <c r="T31" s="18">
        <v>62</v>
      </c>
      <c r="U31" s="18"/>
      <c r="V31" s="18">
        <v>41</v>
      </c>
      <c r="W31" s="18">
        <v>26</v>
      </c>
      <c r="X31" s="18">
        <v>15</v>
      </c>
      <c r="Y31" s="18"/>
      <c r="Z31" s="18">
        <v>0</v>
      </c>
      <c r="AA31" s="18">
        <v>0</v>
      </c>
      <c r="AB31" s="18">
        <v>0</v>
      </c>
      <c r="AC31" s="18"/>
    </row>
    <row r="32" spans="1:30" x14ac:dyDescent="0.35">
      <c r="A32" s="17" t="s">
        <v>300</v>
      </c>
      <c r="B32" s="18">
        <v>85</v>
      </c>
      <c r="C32" s="18">
        <v>60</v>
      </c>
      <c r="D32" s="18">
        <v>25</v>
      </c>
      <c r="E32" s="18"/>
      <c r="F32" s="18">
        <v>21</v>
      </c>
      <c r="G32" s="18">
        <v>16</v>
      </c>
      <c r="H32" s="18">
        <v>5</v>
      </c>
      <c r="I32" s="18"/>
      <c r="J32" s="18">
        <v>23</v>
      </c>
      <c r="K32" s="18">
        <v>18</v>
      </c>
      <c r="L32" s="18">
        <v>5</v>
      </c>
      <c r="M32" s="18"/>
      <c r="N32" s="18">
        <v>18</v>
      </c>
      <c r="O32" s="18">
        <v>10</v>
      </c>
      <c r="P32" s="18">
        <v>8</v>
      </c>
      <c r="Q32" s="18"/>
      <c r="R32" s="18">
        <v>14</v>
      </c>
      <c r="S32" s="18">
        <v>11</v>
      </c>
      <c r="T32" s="18">
        <v>3</v>
      </c>
      <c r="U32" s="18"/>
      <c r="V32" s="18">
        <v>4</v>
      </c>
      <c r="W32" s="18">
        <v>2</v>
      </c>
      <c r="X32" s="18">
        <v>2</v>
      </c>
      <c r="Y32" s="18"/>
      <c r="Z32" s="18">
        <v>5</v>
      </c>
      <c r="AA32" s="18">
        <v>3</v>
      </c>
      <c r="AB32" s="18">
        <v>2</v>
      </c>
      <c r="AC32" s="18"/>
    </row>
    <row r="33" spans="1:30" x14ac:dyDescent="0.35">
      <c r="A33" s="17" t="s">
        <v>187</v>
      </c>
      <c r="B33" s="18">
        <v>654</v>
      </c>
      <c r="C33" s="18">
        <v>406</v>
      </c>
      <c r="D33" s="18">
        <v>248</v>
      </c>
      <c r="E33" s="18"/>
      <c r="F33" s="18">
        <v>146</v>
      </c>
      <c r="G33" s="18">
        <v>88</v>
      </c>
      <c r="H33" s="18">
        <v>58</v>
      </c>
      <c r="I33" s="18"/>
      <c r="J33" s="18">
        <v>142</v>
      </c>
      <c r="K33" s="18">
        <v>95</v>
      </c>
      <c r="L33" s="18">
        <v>47</v>
      </c>
      <c r="M33" s="18"/>
      <c r="N33" s="18">
        <v>131</v>
      </c>
      <c r="O33" s="18">
        <v>78</v>
      </c>
      <c r="P33" s="18">
        <v>53</v>
      </c>
      <c r="Q33" s="18"/>
      <c r="R33" s="18">
        <v>143</v>
      </c>
      <c r="S33" s="18">
        <v>93</v>
      </c>
      <c r="T33" s="18">
        <v>50</v>
      </c>
      <c r="U33" s="18"/>
      <c r="V33" s="18">
        <v>83</v>
      </c>
      <c r="W33" s="18">
        <v>48</v>
      </c>
      <c r="X33" s="18">
        <v>35</v>
      </c>
      <c r="Y33" s="18"/>
      <c r="Z33" s="18">
        <v>9</v>
      </c>
      <c r="AA33" s="18">
        <v>4</v>
      </c>
      <c r="AB33" s="18">
        <v>5</v>
      </c>
      <c r="AC33" s="18"/>
    </row>
    <row r="34" spans="1:30" ht="14.5" thickBot="1" x14ac:dyDescent="0.4">
      <c r="A34" s="17" t="s">
        <v>192</v>
      </c>
      <c r="B34" s="18">
        <v>405</v>
      </c>
      <c r="C34" s="18">
        <v>260</v>
      </c>
      <c r="D34" s="18">
        <v>145</v>
      </c>
      <c r="E34" s="18"/>
      <c r="F34" s="18">
        <v>108</v>
      </c>
      <c r="G34" s="18">
        <v>67</v>
      </c>
      <c r="H34" s="18">
        <v>41</v>
      </c>
      <c r="I34" s="18"/>
      <c r="J34" s="18">
        <v>145</v>
      </c>
      <c r="K34" s="18">
        <v>87</v>
      </c>
      <c r="L34" s="18">
        <v>58</v>
      </c>
      <c r="M34" s="18"/>
      <c r="N34" s="18">
        <v>63</v>
      </c>
      <c r="O34" s="18">
        <v>39</v>
      </c>
      <c r="P34" s="18">
        <v>24</v>
      </c>
      <c r="Q34" s="18"/>
      <c r="R34" s="18">
        <v>65</v>
      </c>
      <c r="S34" s="18">
        <v>49</v>
      </c>
      <c r="T34" s="18">
        <v>16</v>
      </c>
      <c r="U34" s="18"/>
      <c r="V34" s="18">
        <v>24</v>
      </c>
      <c r="W34" s="18">
        <v>18</v>
      </c>
      <c r="X34" s="18">
        <v>6</v>
      </c>
      <c r="Y34" s="18"/>
      <c r="Z34" s="18">
        <v>0</v>
      </c>
      <c r="AA34" s="18">
        <v>0</v>
      </c>
      <c r="AB34" s="18">
        <v>0</v>
      </c>
      <c r="AC34" s="8"/>
    </row>
    <row r="35" spans="1:30" x14ac:dyDescent="0.3">
      <c r="A35" s="110" t="s">
        <v>398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8"/>
    </row>
    <row r="36" spans="1:30" s="3" customFormat="1" x14ac:dyDescent="0.35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8"/>
      <c r="AD36" s="26"/>
    </row>
    <row r="37" spans="1:30" s="3" customFormat="1" x14ac:dyDescent="0.35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8"/>
      <c r="AD37" s="26"/>
    </row>
    <row r="38" spans="1:30" s="165" customFormat="1" ht="15.75" customHeight="1" x14ac:dyDescent="0.35">
      <c r="A38" s="347" t="s">
        <v>301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93"/>
      <c r="AD38" s="26"/>
    </row>
    <row r="39" spans="1:30" s="165" customFormat="1" ht="15.75" customHeight="1" x14ac:dyDescent="0.35">
      <c r="A39" s="345" t="s">
        <v>197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1"/>
      <c r="AD39" s="272" t="s">
        <v>375</v>
      </c>
    </row>
    <row r="40" spans="1:30" s="165" customFormat="1" ht="15.75" customHeight="1" x14ac:dyDescent="0.35">
      <c r="A40" s="347" t="s">
        <v>263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93"/>
      <c r="AD40" s="26"/>
    </row>
    <row r="41" spans="1:30" s="165" customFormat="1" ht="15.75" customHeight="1" x14ac:dyDescent="0.35">
      <c r="A41" s="347" t="s">
        <v>112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93"/>
      <c r="AD41" s="26"/>
    </row>
    <row r="42" spans="1:30" s="165" customFormat="1" ht="15.75" customHeight="1" thickBot="1" x14ac:dyDescent="0.4">
      <c r="A42" s="351" t="s">
        <v>377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93"/>
    </row>
    <row r="43" spans="1:30" s="3" customFormat="1" ht="21" customHeight="1" x14ac:dyDescent="0.35">
      <c r="A43" s="340" t="s">
        <v>264</v>
      </c>
      <c r="B43" s="342" t="s">
        <v>130</v>
      </c>
      <c r="C43" s="342"/>
      <c r="D43" s="342"/>
      <c r="E43" s="40"/>
      <c r="F43" s="342" t="s">
        <v>378</v>
      </c>
      <c r="G43" s="342"/>
      <c r="H43" s="342"/>
      <c r="I43" s="40"/>
      <c r="J43" s="342" t="s">
        <v>379</v>
      </c>
      <c r="K43" s="342"/>
      <c r="L43" s="342"/>
      <c r="M43" s="40"/>
      <c r="N43" s="342" t="s">
        <v>380</v>
      </c>
      <c r="O43" s="342"/>
      <c r="P43" s="342"/>
      <c r="Q43" s="40"/>
      <c r="R43" s="342" t="s">
        <v>381</v>
      </c>
      <c r="S43" s="342"/>
      <c r="T43" s="342"/>
      <c r="U43" s="40"/>
      <c r="V43" s="342" t="s">
        <v>382</v>
      </c>
      <c r="W43" s="342"/>
      <c r="X43" s="342"/>
      <c r="Y43" s="40"/>
      <c r="Z43" s="342" t="s">
        <v>383</v>
      </c>
      <c r="AA43" s="342"/>
      <c r="AB43" s="342"/>
      <c r="AC43" s="6"/>
      <c r="AD43" s="26"/>
    </row>
    <row r="44" spans="1:30" s="3" customFormat="1" ht="21" customHeight="1" x14ac:dyDescent="0.35">
      <c r="A44" s="341"/>
      <c r="B44" s="9" t="s">
        <v>130</v>
      </c>
      <c r="C44" s="9" t="s">
        <v>233</v>
      </c>
      <c r="D44" s="9" t="s">
        <v>234</v>
      </c>
      <c r="E44" s="40"/>
      <c r="F44" s="9" t="s">
        <v>130</v>
      </c>
      <c r="G44" s="9" t="s">
        <v>233</v>
      </c>
      <c r="H44" s="9" t="s">
        <v>234</v>
      </c>
      <c r="I44" s="40"/>
      <c r="J44" s="9" t="s">
        <v>130</v>
      </c>
      <c r="K44" s="9" t="s">
        <v>233</v>
      </c>
      <c r="L44" s="9" t="s">
        <v>234</v>
      </c>
      <c r="M44" s="40"/>
      <c r="N44" s="9" t="s">
        <v>130</v>
      </c>
      <c r="O44" s="9" t="s">
        <v>233</v>
      </c>
      <c r="P44" s="9" t="s">
        <v>234</v>
      </c>
      <c r="Q44" s="40"/>
      <c r="R44" s="9" t="s">
        <v>130</v>
      </c>
      <c r="S44" s="9" t="s">
        <v>233</v>
      </c>
      <c r="T44" s="9" t="s">
        <v>234</v>
      </c>
      <c r="U44" s="40"/>
      <c r="V44" s="9" t="s">
        <v>130</v>
      </c>
      <c r="W44" s="9" t="s">
        <v>233</v>
      </c>
      <c r="X44" s="9" t="s">
        <v>234</v>
      </c>
      <c r="Y44" s="40"/>
      <c r="Z44" s="9" t="s">
        <v>130</v>
      </c>
      <c r="AA44" s="9" t="s">
        <v>233</v>
      </c>
      <c r="AB44" s="9" t="s">
        <v>234</v>
      </c>
      <c r="AC44" s="10"/>
      <c r="AD44" s="26"/>
    </row>
    <row r="45" spans="1:30" s="3" customFormat="1" x14ac:dyDescent="0.35">
      <c r="A45" s="167"/>
      <c r="B45" s="42"/>
      <c r="C45" s="42"/>
      <c r="D45" s="42"/>
      <c r="E45" s="10"/>
      <c r="F45" s="42"/>
      <c r="G45" s="42"/>
      <c r="H45" s="42"/>
      <c r="I45" s="10"/>
      <c r="J45" s="42"/>
      <c r="K45" s="42"/>
      <c r="L45" s="42"/>
      <c r="M45" s="10"/>
      <c r="N45" s="42"/>
      <c r="O45" s="42"/>
      <c r="P45" s="42"/>
      <c r="Q45" s="10"/>
      <c r="R45" s="42"/>
      <c r="S45" s="42"/>
      <c r="T45" s="42"/>
      <c r="U45" s="10"/>
      <c r="V45" s="42"/>
      <c r="W45" s="42"/>
      <c r="X45" s="42"/>
      <c r="Y45" s="10"/>
      <c r="Z45" s="42"/>
      <c r="AA45" s="42"/>
      <c r="AB45" s="42"/>
      <c r="AC45" s="10"/>
      <c r="AD45" s="26"/>
    </row>
    <row r="46" spans="1:30" s="3" customFormat="1" x14ac:dyDescent="0.3">
      <c r="A46" s="100" t="s">
        <v>130</v>
      </c>
      <c r="B46" s="20">
        <v>4.2196682838322879</v>
      </c>
      <c r="C46" s="20">
        <v>5.0396310779753355</v>
      </c>
      <c r="D46" s="20">
        <v>3.4244479947166768</v>
      </c>
      <c r="E46" s="20" t="s">
        <v>273</v>
      </c>
      <c r="F46" s="20">
        <v>5.0190283200711709</v>
      </c>
      <c r="G46" s="20">
        <v>5.5460524730768306</v>
      </c>
      <c r="H46" s="20">
        <v>4.4641724793912489</v>
      </c>
      <c r="I46" s="20" t="s">
        <v>273</v>
      </c>
      <c r="J46" s="20">
        <v>6.1056321448191069</v>
      </c>
      <c r="K46" s="20">
        <v>7.1287128712871279</v>
      </c>
      <c r="L46" s="20">
        <v>5.0743289383831485</v>
      </c>
      <c r="M46" s="20" t="s">
        <v>273</v>
      </c>
      <c r="N46" s="20">
        <v>4.1564398664145168</v>
      </c>
      <c r="O46" s="20">
        <v>4.9553749833488743</v>
      </c>
      <c r="P46" s="20">
        <v>3.3464779602420052</v>
      </c>
      <c r="Q46" s="20" t="s">
        <v>273</v>
      </c>
      <c r="R46" s="20">
        <v>4.2692090361518202</v>
      </c>
      <c r="S46" s="20">
        <v>5.2681301742783981</v>
      </c>
      <c r="T46" s="20">
        <v>3.3337989477115055</v>
      </c>
      <c r="U46" s="20" t="s">
        <v>273</v>
      </c>
      <c r="V46" s="20">
        <v>2.2924957362137581</v>
      </c>
      <c r="W46" s="20">
        <v>2.968112437660571</v>
      </c>
      <c r="X46" s="20">
        <v>1.6928236083165662</v>
      </c>
      <c r="Y46" s="20" t="s">
        <v>273</v>
      </c>
      <c r="Z46" s="20">
        <v>0.61489636021025484</v>
      </c>
      <c r="AA46" s="20">
        <v>0.73439412484700128</v>
      </c>
      <c r="AB46" s="20">
        <v>0.51882994901153945</v>
      </c>
      <c r="AC46" s="10"/>
      <c r="AD46" s="26"/>
    </row>
    <row r="47" spans="1:30" x14ac:dyDescent="0.35">
      <c r="A47" s="17" t="s">
        <v>299</v>
      </c>
      <c r="B47" s="21">
        <v>5.3221093034413576</v>
      </c>
      <c r="C47" s="21">
        <v>6.3266099120421071</v>
      </c>
      <c r="D47" s="21">
        <v>4.3418308426840406</v>
      </c>
      <c r="E47" s="21" t="s">
        <v>273</v>
      </c>
      <c r="F47" s="21">
        <v>6.5862547726483864</v>
      </c>
      <c r="G47" s="21">
        <v>7.23422278695468</v>
      </c>
      <c r="H47" s="21">
        <v>5.9058970025793824</v>
      </c>
      <c r="I47" s="21" t="s">
        <v>273</v>
      </c>
      <c r="J47" s="21">
        <v>7.6611777839799053</v>
      </c>
      <c r="K47" s="21">
        <v>8.7044721069617328</v>
      </c>
      <c r="L47" s="21">
        <v>6.5990800713414064</v>
      </c>
      <c r="M47" s="21" t="s">
        <v>273</v>
      </c>
      <c r="N47" s="21">
        <v>5.3086886640824424</v>
      </c>
      <c r="O47" s="21">
        <v>6.1805620390253013</v>
      </c>
      <c r="P47" s="21">
        <v>4.4144402949344057</v>
      </c>
      <c r="Q47" s="21" t="s">
        <v>273</v>
      </c>
      <c r="R47" s="21">
        <v>5.3389793512899981</v>
      </c>
      <c r="S47" s="21">
        <v>6.6183704498703158</v>
      </c>
      <c r="T47" s="21">
        <v>4.1190516800272903</v>
      </c>
      <c r="U47" s="21" t="s">
        <v>273</v>
      </c>
      <c r="V47" s="21">
        <v>2.8620463378930894</v>
      </c>
      <c r="W47" s="21">
        <v>3.894164088338846</v>
      </c>
      <c r="X47" s="21">
        <v>1.9352366353707608</v>
      </c>
      <c r="Y47" s="21" t="s">
        <v>273</v>
      </c>
      <c r="Z47" s="21">
        <v>0.36995335370757598</v>
      </c>
      <c r="AA47" s="21">
        <v>0.62893081761006298</v>
      </c>
      <c r="AB47" s="21">
        <v>0.17074558907228229</v>
      </c>
      <c r="AC47" s="1"/>
    </row>
    <row r="48" spans="1:30" x14ac:dyDescent="0.35">
      <c r="A48" s="17" t="s">
        <v>175</v>
      </c>
      <c r="B48" s="21">
        <v>4.6571673322635521</v>
      </c>
      <c r="C48" s="21">
        <v>5.5661344660905225</v>
      </c>
      <c r="D48" s="21">
        <v>3.7689940602561962</v>
      </c>
      <c r="E48" s="21" t="s">
        <v>273</v>
      </c>
      <c r="F48" s="21">
        <v>5.9705831056333931</v>
      </c>
      <c r="G48" s="21">
        <v>6.517564667344403</v>
      </c>
      <c r="H48" s="21">
        <v>5.3905126976521318</v>
      </c>
      <c r="I48" s="21" t="s">
        <v>273</v>
      </c>
      <c r="J48" s="21">
        <v>6.9747002322807461</v>
      </c>
      <c r="K48" s="21">
        <v>8.1632653061224492</v>
      </c>
      <c r="L48" s="21">
        <v>5.7794006547469152</v>
      </c>
      <c r="M48" s="21" t="s">
        <v>273</v>
      </c>
      <c r="N48" s="21">
        <v>4.9274786409696008</v>
      </c>
      <c r="O48" s="21">
        <v>6.0669456066945608</v>
      </c>
      <c r="P48" s="21">
        <v>3.7578848476714533</v>
      </c>
      <c r="Q48" s="21" t="s">
        <v>273</v>
      </c>
      <c r="R48" s="21">
        <v>4.0324490762671719</v>
      </c>
      <c r="S48" s="21">
        <v>5.2120467117393972</v>
      </c>
      <c r="T48" s="21">
        <v>2.9361361818804981</v>
      </c>
      <c r="U48" s="21" t="s">
        <v>273</v>
      </c>
      <c r="V48" s="21">
        <v>1.9495579069430353</v>
      </c>
      <c r="W48" s="21">
        <v>2.3073373327180433</v>
      </c>
      <c r="X48" s="21">
        <v>1.6308071810333014</v>
      </c>
      <c r="Y48" s="21" t="s">
        <v>273</v>
      </c>
      <c r="Z48" s="21">
        <v>0.70564516129032251</v>
      </c>
      <c r="AA48" s="21">
        <v>0.70729053318824808</v>
      </c>
      <c r="AB48" s="21">
        <v>0.70422535211267612</v>
      </c>
      <c r="AC48" s="93"/>
    </row>
    <row r="49" spans="1:30" x14ac:dyDescent="0.35">
      <c r="A49" s="17" t="s">
        <v>179</v>
      </c>
      <c r="B49" s="21">
        <v>4.1145348441154432</v>
      </c>
      <c r="C49" s="21">
        <v>4.6945572334504311</v>
      </c>
      <c r="D49" s="21">
        <v>3.5397830018083187</v>
      </c>
      <c r="E49" s="21" t="s">
        <v>273</v>
      </c>
      <c r="F49" s="21">
        <v>4.8271821909783252</v>
      </c>
      <c r="G49" s="21">
        <v>4.9818016378525929</v>
      </c>
      <c r="H49" s="21">
        <v>4.6629620681323996</v>
      </c>
      <c r="I49" s="21" t="s">
        <v>273</v>
      </c>
      <c r="J49" s="21">
        <v>6.1319029623308552</v>
      </c>
      <c r="K49" s="21">
        <v>6.6878203563583112</v>
      </c>
      <c r="L49" s="21">
        <v>5.5772040915733072</v>
      </c>
      <c r="M49" s="21" t="s">
        <v>273</v>
      </c>
      <c r="N49" s="21">
        <v>3.172681036570598</v>
      </c>
      <c r="O49" s="21">
        <v>3.9556198745779065</v>
      </c>
      <c r="P49" s="21">
        <v>2.3832684824902723</v>
      </c>
      <c r="Q49" s="21" t="s">
        <v>273</v>
      </c>
      <c r="R49" s="21">
        <v>4.5965716781308004</v>
      </c>
      <c r="S49" s="21">
        <v>5.4186098156784368</v>
      </c>
      <c r="T49" s="21">
        <v>3.8015463917525771</v>
      </c>
      <c r="U49" s="21" t="s">
        <v>273</v>
      </c>
      <c r="V49" s="21">
        <v>2.4227129337539433</v>
      </c>
      <c r="W49" s="21">
        <v>3.0303030303030303</v>
      </c>
      <c r="X49" s="21">
        <v>1.8454724409448817</v>
      </c>
      <c r="Y49" s="21" t="s">
        <v>273</v>
      </c>
      <c r="Z49" s="21">
        <v>1.1230219499744767</v>
      </c>
      <c r="AA49" s="21">
        <v>1.2008733624454149</v>
      </c>
      <c r="AB49" s="21">
        <v>1.0546500479386385</v>
      </c>
      <c r="AC49" s="93"/>
    </row>
    <row r="50" spans="1:30" x14ac:dyDescent="0.35">
      <c r="A50" s="17" t="s">
        <v>181</v>
      </c>
      <c r="B50" s="21">
        <v>3.6416515449054163</v>
      </c>
      <c r="C50" s="21">
        <v>4.231625835189309</v>
      </c>
      <c r="D50" s="21">
        <v>3.0723391784301275</v>
      </c>
      <c r="E50" s="21" t="s">
        <v>273</v>
      </c>
      <c r="F50" s="21">
        <v>3.6476426799007444</v>
      </c>
      <c r="G50" s="21">
        <v>4.2474834274490547</v>
      </c>
      <c r="H50" s="21">
        <v>3.0348633057436669</v>
      </c>
      <c r="I50" s="21" t="s">
        <v>273</v>
      </c>
      <c r="J50" s="21">
        <v>5.3515358361774741</v>
      </c>
      <c r="K50" s="21">
        <v>6.099917195694176</v>
      </c>
      <c r="L50" s="21">
        <v>4.6191247974068075</v>
      </c>
      <c r="M50" s="21" t="s">
        <v>273</v>
      </c>
      <c r="N50" s="21">
        <v>3.2549488508037729</v>
      </c>
      <c r="O50" s="21">
        <v>3.5367170626349891</v>
      </c>
      <c r="P50" s="21">
        <v>2.9819513471095997</v>
      </c>
      <c r="Q50" s="21" t="s">
        <v>273</v>
      </c>
      <c r="R50" s="21">
        <v>4.6277424769212328</v>
      </c>
      <c r="S50" s="21">
        <v>5.2027357107962873</v>
      </c>
      <c r="T50" s="21">
        <v>4.0734636213797977</v>
      </c>
      <c r="U50" s="21" t="s">
        <v>273</v>
      </c>
      <c r="V50" s="21">
        <v>1.9198430493273542</v>
      </c>
      <c r="W50" s="21">
        <v>2.6963657678780772</v>
      </c>
      <c r="X50" s="21">
        <v>1.2083780880773363</v>
      </c>
      <c r="Y50" s="21" t="s">
        <v>273</v>
      </c>
      <c r="Z50" s="21">
        <v>0.59782608695652173</v>
      </c>
      <c r="AA50" s="21">
        <v>0.70588235294117652</v>
      </c>
      <c r="AB50" s="21">
        <v>0.50505050505050508</v>
      </c>
      <c r="AC50" s="93"/>
    </row>
    <row r="51" spans="1:30" x14ac:dyDescent="0.35">
      <c r="A51" s="17" t="s">
        <v>300</v>
      </c>
      <c r="B51" s="21">
        <v>2.1694706491616045</v>
      </c>
      <c r="C51" s="21">
        <v>2.7028574700795969</v>
      </c>
      <c r="D51" s="21">
        <v>1.6593647316538882</v>
      </c>
      <c r="E51" s="21" t="s">
        <v>273</v>
      </c>
      <c r="F51" s="21">
        <v>2.4753204655959924</v>
      </c>
      <c r="G51" s="21">
        <v>3.0423656525447824</v>
      </c>
      <c r="H51" s="21">
        <v>1.8654434250764524</v>
      </c>
      <c r="I51" s="21" t="s">
        <v>273</v>
      </c>
      <c r="J51" s="21">
        <v>3.3213104899308683</v>
      </c>
      <c r="K51" s="21">
        <v>4.4202240387526492</v>
      </c>
      <c r="L51" s="21">
        <v>2.2381378692927485</v>
      </c>
      <c r="M51" s="21" t="s">
        <v>273</v>
      </c>
      <c r="N51" s="21">
        <v>1.8515612741252157</v>
      </c>
      <c r="O51" s="21">
        <v>2.1042713567839195</v>
      </c>
      <c r="P51" s="21">
        <v>1.5992474129821261</v>
      </c>
      <c r="Q51" s="21" t="s">
        <v>273</v>
      </c>
      <c r="R51" s="21">
        <v>2.1852918084271136</v>
      </c>
      <c r="S51" s="21">
        <v>2.7143241064230046</v>
      </c>
      <c r="T51" s="21">
        <v>1.6832440703902065</v>
      </c>
      <c r="U51" s="21" t="s">
        <v>273</v>
      </c>
      <c r="V51" s="21">
        <v>1.2997432605905006</v>
      </c>
      <c r="W51" s="21">
        <v>1.4406184118060434</v>
      </c>
      <c r="X51" s="21">
        <v>1.1813349084465445</v>
      </c>
      <c r="Y51" s="21" t="s">
        <v>273</v>
      </c>
      <c r="Z51" s="21">
        <v>0.98280098280098283</v>
      </c>
      <c r="AA51" s="21">
        <v>1.1210762331838564</v>
      </c>
      <c r="AB51" s="21">
        <v>0.87489063867016625</v>
      </c>
      <c r="AC51" s="6"/>
    </row>
    <row r="52" spans="1:30" x14ac:dyDescent="0.35">
      <c r="A52" s="17" t="s">
        <v>187</v>
      </c>
      <c r="B52" s="21">
        <v>3.9681855412337805</v>
      </c>
      <c r="C52" s="21">
        <v>4.8680738786279685</v>
      </c>
      <c r="D52" s="21">
        <v>3.1030692483300921</v>
      </c>
      <c r="E52" s="21" t="s">
        <v>273</v>
      </c>
      <c r="F52" s="21">
        <v>4.1508566172243295</v>
      </c>
      <c r="G52" s="21">
        <v>4.6015712682379348</v>
      </c>
      <c r="H52" s="21">
        <v>3.6775106082036775</v>
      </c>
      <c r="I52" s="21" t="s">
        <v>273</v>
      </c>
      <c r="J52" s="21">
        <v>4.9735206078747405</v>
      </c>
      <c r="K52" s="21">
        <v>6.4209812344562511</v>
      </c>
      <c r="L52" s="21">
        <v>3.4717335209946047</v>
      </c>
      <c r="M52" s="21" t="s">
        <v>273</v>
      </c>
      <c r="N52" s="21">
        <v>4.3960014452607492</v>
      </c>
      <c r="O52" s="21">
        <v>5.1433989096942403</v>
      </c>
      <c r="P52" s="21">
        <v>3.6238981390793339</v>
      </c>
      <c r="Q52" s="21" t="s">
        <v>273</v>
      </c>
      <c r="R52" s="21">
        <v>4.1482355254104002</v>
      </c>
      <c r="S52" s="21">
        <v>5.2279381012128816</v>
      </c>
      <c r="T52" s="21">
        <v>3.1905026896679649</v>
      </c>
      <c r="U52" s="21" t="s">
        <v>273</v>
      </c>
      <c r="V52" s="21">
        <v>2.9688631426502536</v>
      </c>
      <c r="W52" s="21">
        <v>3.7570766855378279</v>
      </c>
      <c r="X52" s="21">
        <v>2.2727272727272729</v>
      </c>
      <c r="Y52" s="21" t="s">
        <v>273</v>
      </c>
      <c r="Z52" s="21">
        <v>0.66696309470875947</v>
      </c>
      <c r="AA52" s="21">
        <v>0.51282051282051277</v>
      </c>
      <c r="AB52" s="21">
        <v>0.78492935635792771</v>
      </c>
      <c r="AC52" s="10"/>
    </row>
    <row r="53" spans="1:30" x14ac:dyDescent="0.3">
      <c r="A53" s="17" t="s">
        <v>192</v>
      </c>
      <c r="B53" s="21">
        <v>3.0255120373697446</v>
      </c>
      <c r="C53" s="21">
        <v>3.7464830445727828</v>
      </c>
      <c r="D53" s="21">
        <v>2.3457134878525552</v>
      </c>
      <c r="E53" s="21" t="s">
        <v>273</v>
      </c>
      <c r="F53" s="21">
        <v>3.2775453277545328</v>
      </c>
      <c r="G53" s="21">
        <v>3.7885662431941927</v>
      </c>
      <c r="H53" s="21">
        <v>2.7407054337464252</v>
      </c>
      <c r="I53" s="21" t="s">
        <v>273</v>
      </c>
      <c r="J53" s="21">
        <v>4.436818237529109</v>
      </c>
      <c r="K53" s="21">
        <v>5.2413456850316917</v>
      </c>
      <c r="L53" s="21">
        <v>3.6233670199654919</v>
      </c>
      <c r="M53" s="21" t="s">
        <v>273</v>
      </c>
      <c r="N53" s="21">
        <v>3.084767367750159</v>
      </c>
      <c r="O53" s="21">
        <v>3.9510578638796838</v>
      </c>
      <c r="P53" s="21">
        <v>2.2182559918408975</v>
      </c>
      <c r="Q53" s="21" t="s">
        <v>273</v>
      </c>
      <c r="R53" s="21">
        <v>3.1114416759638033</v>
      </c>
      <c r="S53" s="21">
        <v>3.8613081166272654</v>
      </c>
      <c r="T53" s="21">
        <v>2.4413145539906105</v>
      </c>
      <c r="U53" s="21" t="s">
        <v>273</v>
      </c>
      <c r="V53" s="21">
        <v>1.6871165644171779</v>
      </c>
      <c r="W53" s="21">
        <v>2.2145976294447913</v>
      </c>
      <c r="X53" s="21">
        <v>1.2607160867372669</v>
      </c>
      <c r="Y53" s="21" t="s">
        <v>273</v>
      </c>
      <c r="Z53" s="21">
        <v>0.26343519494204426</v>
      </c>
      <c r="AA53" s="21">
        <v>0.49200492004920049</v>
      </c>
      <c r="AB53" s="21">
        <v>9.2165898617511524E-2</v>
      </c>
      <c r="AC53" s="114"/>
    </row>
    <row r="54" spans="1:30" x14ac:dyDescent="0.3">
      <c r="A54" s="17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114"/>
    </row>
    <row r="55" spans="1:30" s="135" customFormat="1" x14ac:dyDescent="0.3">
      <c r="A55" s="100" t="s">
        <v>238</v>
      </c>
      <c r="B55" s="20">
        <v>4.5476027936774663</v>
      </c>
      <c r="C55" s="20">
        <v>5.3727257552996166</v>
      </c>
      <c r="D55" s="20">
        <v>3.7498466881410857</v>
      </c>
      <c r="E55" s="20" t="s">
        <v>273</v>
      </c>
      <c r="F55" s="20">
        <v>5.454242651344825</v>
      </c>
      <c r="G55" s="20">
        <v>5.9075035086001506</v>
      </c>
      <c r="H55" s="20">
        <v>4.9819764673876081</v>
      </c>
      <c r="I55" s="20" t="s">
        <v>273</v>
      </c>
      <c r="J55" s="20">
        <v>6.6127924787408228</v>
      </c>
      <c r="K55" s="20">
        <v>7.6766614062773977</v>
      </c>
      <c r="L55" s="20">
        <v>5.5402347617027292</v>
      </c>
      <c r="M55" s="20" t="s">
        <v>273</v>
      </c>
      <c r="N55" s="20">
        <v>4.5088278480106005</v>
      </c>
      <c r="O55" s="20">
        <v>5.3719008264462813</v>
      </c>
      <c r="P55" s="20">
        <v>3.6364945632606034</v>
      </c>
      <c r="Q55" s="20" t="s">
        <v>273</v>
      </c>
      <c r="R55" s="20">
        <v>4.5675212590430263</v>
      </c>
      <c r="S55" s="20">
        <v>5.5617425483131342</v>
      </c>
      <c r="T55" s="20">
        <v>3.6336225463048426</v>
      </c>
      <c r="U55" s="20" t="s">
        <v>273</v>
      </c>
      <c r="V55" s="20">
        <v>2.4718519477158014</v>
      </c>
      <c r="W55" s="20">
        <v>3.1216785419044992</v>
      </c>
      <c r="X55" s="20">
        <v>1.8963954542285437</v>
      </c>
      <c r="Y55" s="20" t="s">
        <v>273</v>
      </c>
      <c r="Z55" s="20">
        <v>0.61168246286213612</v>
      </c>
      <c r="AA55" s="20">
        <v>0.74062877871825872</v>
      </c>
      <c r="AB55" s="20">
        <v>0.50841302505749908</v>
      </c>
      <c r="AC55" s="21"/>
      <c r="AD55" s="26"/>
    </row>
    <row r="56" spans="1:30" x14ac:dyDescent="0.35">
      <c r="A56" s="17" t="s">
        <v>299</v>
      </c>
      <c r="B56" s="21">
        <v>5.6315413891531874</v>
      </c>
      <c r="C56" s="21">
        <v>6.5960732406794618</v>
      </c>
      <c r="D56" s="21">
        <v>4.6891227245115905</v>
      </c>
      <c r="E56" s="21" t="s">
        <v>273</v>
      </c>
      <c r="F56" s="21">
        <v>6.9377756001959821</v>
      </c>
      <c r="G56" s="21">
        <v>7.5562391847721591</v>
      </c>
      <c r="H56" s="21">
        <v>6.2949640287769784</v>
      </c>
      <c r="I56" s="21" t="s">
        <v>273</v>
      </c>
      <c r="J56" s="21">
        <v>8.0115728563913731</v>
      </c>
      <c r="K56" s="21">
        <v>8.9923934562884238</v>
      </c>
      <c r="L56" s="21">
        <v>7.0115797301604168</v>
      </c>
      <c r="M56" s="21" t="s">
        <v>273</v>
      </c>
      <c r="N56" s="21">
        <v>5.6959999999999997</v>
      </c>
      <c r="O56" s="21">
        <v>6.5732645106920895</v>
      </c>
      <c r="P56" s="21">
        <v>4.7963703143567029</v>
      </c>
      <c r="Q56" s="21" t="s">
        <v>273</v>
      </c>
      <c r="R56" s="21">
        <v>5.5916450129922044</v>
      </c>
      <c r="S56" s="21">
        <v>6.808423635248416</v>
      </c>
      <c r="T56" s="21">
        <v>4.4281524926686213</v>
      </c>
      <c r="U56" s="21" t="s">
        <v>273</v>
      </c>
      <c r="V56" s="21">
        <v>3.0460327419998858</v>
      </c>
      <c r="W56" s="21">
        <v>4.0033561069159775</v>
      </c>
      <c r="X56" s="21">
        <v>2.1767522855898997</v>
      </c>
      <c r="Y56" s="21" t="s">
        <v>273</v>
      </c>
      <c r="Z56" s="21">
        <v>0.42446459579394169</v>
      </c>
      <c r="AA56" s="21">
        <v>0.7123775601068566</v>
      </c>
      <c r="AB56" s="21">
        <v>0.20429009193054137</v>
      </c>
      <c r="AC56" s="21"/>
    </row>
    <row r="57" spans="1:30" x14ac:dyDescent="0.35">
      <c r="A57" s="17" t="s">
        <v>175</v>
      </c>
      <c r="B57" s="21">
        <v>5.3183622635634782</v>
      </c>
      <c r="C57" s="21">
        <v>6.3088143036386448</v>
      </c>
      <c r="D57" s="21">
        <v>4.342450934940504</v>
      </c>
      <c r="E57" s="21" t="s">
        <v>273</v>
      </c>
      <c r="F57" s="21">
        <v>7.2004553647661504</v>
      </c>
      <c r="G57" s="21">
        <v>7.8046976142038096</v>
      </c>
      <c r="H57" s="21">
        <v>6.5640825866770545</v>
      </c>
      <c r="I57" s="21" t="s">
        <v>273</v>
      </c>
      <c r="J57" s="21">
        <v>8.1345565749235469</v>
      </c>
      <c r="K57" s="21">
        <v>9.6518020769700676</v>
      </c>
      <c r="L57" s="21">
        <v>6.6135946111451318</v>
      </c>
      <c r="M57" s="21" t="s">
        <v>273</v>
      </c>
      <c r="N57" s="21">
        <v>5.6489866321690378</v>
      </c>
      <c r="O57" s="21">
        <v>7.1048713039778777</v>
      </c>
      <c r="P57" s="21">
        <v>4.1530054644808745</v>
      </c>
      <c r="Q57" s="21" t="s">
        <v>273</v>
      </c>
      <c r="R57" s="21">
        <v>4.3101843232172783</v>
      </c>
      <c r="S57" s="21">
        <v>5.5194805194805197</v>
      </c>
      <c r="T57" s="21">
        <v>3.1601888848528881</v>
      </c>
      <c r="U57" s="21" t="s">
        <v>273</v>
      </c>
      <c r="V57" s="21">
        <v>2.0022371364653244</v>
      </c>
      <c r="W57" s="21">
        <v>2.0225776105362181</v>
      </c>
      <c r="X57" s="21">
        <v>1.9837883959044369</v>
      </c>
      <c r="Y57" s="21" t="s">
        <v>273</v>
      </c>
      <c r="Z57" s="21">
        <v>0.48100048100048104</v>
      </c>
      <c r="AA57" s="21">
        <v>0.4012036108324975</v>
      </c>
      <c r="AB57" s="21">
        <v>0.55452865064695012</v>
      </c>
      <c r="AC57" s="21"/>
    </row>
    <row r="58" spans="1:30" x14ac:dyDescent="0.35">
      <c r="A58" s="17" t="s">
        <v>179</v>
      </c>
      <c r="B58" s="21">
        <v>4.3394671793463333</v>
      </c>
      <c r="C58" s="21">
        <v>4.9531391716214852</v>
      </c>
      <c r="D58" s="21">
        <v>3.7366988369215544</v>
      </c>
      <c r="E58" s="21" t="s">
        <v>273</v>
      </c>
      <c r="F58" s="21">
        <v>4.9921996879875197</v>
      </c>
      <c r="G58" s="21">
        <v>5.0568900126422252</v>
      </c>
      <c r="H58" s="21">
        <v>4.9237356168049233</v>
      </c>
      <c r="I58" s="21" t="s">
        <v>273</v>
      </c>
      <c r="J58" s="21">
        <v>6.501213919611545</v>
      </c>
      <c r="K58" s="21">
        <v>7.1623093681917211</v>
      </c>
      <c r="L58" s="21">
        <v>5.852485301977552</v>
      </c>
      <c r="M58" s="21" t="s">
        <v>273</v>
      </c>
      <c r="N58" s="21">
        <v>3.3871182824376582</v>
      </c>
      <c r="O58" s="21">
        <v>4.1810918774966712</v>
      </c>
      <c r="P58" s="21">
        <v>2.5908119658119659</v>
      </c>
      <c r="Q58" s="21" t="s">
        <v>273</v>
      </c>
      <c r="R58" s="21">
        <v>4.8197072474116389</v>
      </c>
      <c r="S58" s="21">
        <v>5.7373046875</v>
      </c>
      <c r="T58" s="21">
        <v>3.9470629208265615</v>
      </c>
      <c r="U58" s="21" t="s">
        <v>273</v>
      </c>
      <c r="V58" s="21">
        <v>2.6355733406927007</v>
      </c>
      <c r="W58" s="21">
        <v>3.3191489361702122</v>
      </c>
      <c r="X58" s="21">
        <v>1.9881783987103707</v>
      </c>
      <c r="Y58" s="21" t="s">
        <v>273</v>
      </c>
      <c r="Z58" s="21">
        <v>1.2249443207126949</v>
      </c>
      <c r="AA58" s="21">
        <v>1.3048635824436536</v>
      </c>
      <c r="AB58" s="21">
        <v>1.1542497376705141</v>
      </c>
      <c r="AC58" s="21"/>
    </row>
    <row r="59" spans="1:30" x14ac:dyDescent="0.35">
      <c r="A59" s="17" t="s">
        <v>181</v>
      </c>
      <c r="B59" s="21">
        <v>2.9586160523259366</v>
      </c>
      <c r="C59" s="21">
        <v>3.4186979327368099</v>
      </c>
      <c r="D59" s="21">
        <v>2.5071156058862716</v>
      </c>
      <c r="E59" s="21" t="s">
        <v>273</v>
      </c>
      <c r="F59" s="21">
        <v>2.810304449648712</v>
      </c>
      <c r="G59" s="21">
        <v>2.9030265596046942</v>
      </c>
      <c r="H59" s="21">
        <v>2.7155036311967162</v>
      </c>
      <c r="I59" s="21" t="s">
        <v>273</v>
      </c>
      <c r="J59" s="21">
        <v>4.2062415196743554</v>
      </c>
      <c r="K59" s="21">
        <v>4.8599392507593651</v>
      </c>
      <c r="L59" s="21">
        <v>3.5458574838049777</v>
      </c>
      <c r="M59" s="21" t="s">
        <v>273</v>
      </c>
      <c r="N59" s="21">
        <v>2.6272306675479182</v>
      </c>
      <c r="O59" s="21">
        <v>2.6937146657798472</v>
      </c>
      <c r="P59" s="21">
        <v>2.5615763546798029</v>
      </c>
      <c r="Q59" s="21" t="s">
        <v>273</v>
      </c>
      <c r="R59" s="21">
        <v>4.0359404919723083</v>
      </c>
      <c r="S59" s="21">
        <v>4.8497470990776552</v>
      </c>
      <c r="T59" s="21">
        <v>3.2380396732788799</v>
      </c>
      <c r="U59" s="21" t="s">
        <v>273</v>
      </c>
      <c r="V59" s="21">
        <v>1.6435541859270673</v>
      </c>
      <c r="W59" s="21">
        <v>2.3329798515376461</v>
      </c>
      <c r="X59" s="21">
        <v>0.99601593625498008</v>
      </c>
      <c r="Y59" s="21" t="s">
        <v>273</v>
      </c>
      <c r="Z59" s="21">
        <v>0.63400576368876083</v>
      </c>
      <c r="AA59" s="21">
        <v>0.74349442379182151</v>
      </c>
      <c r="AB59" s="21">
        <v>0.53879310344827591</v>
      </c>
      <c r="AC59" s="21"/>
    </row>
    <row r="60" spans="1:30" x14ac:dyDescent="0.35">
      <c r="A60" s="17" t="s">
        <v>300</v>
      </c>
      <c r="B60" s="21">
        <v>2.6694521819870012</v>
      </c>
      <c r="C60" s="21">
        <v>3.3041944021172505</v>
      </c>
      <c r="D60" s="21">
        <v>2.0778832498691981</v>
      </c>
      <c r="E60" s="21" t="s">
        <v>273</v>
      </c>
      <c r="F60" s="21">
        <v>3.0259365994236309</v>
      </c>
      <c r="G60" s="21">
        <v>3.6197295147175819</v>
      </c>
      <c r="H60" s="21">
        <v>2.3890784982935154</v>
      </c>
      <c r="I60" s="21" t="s">
        <v>273</v>
      </c>
      <c r="J60" s="21">
        <v>4.2002545608824775</v>
      </c>
      <c r="K60" s="21">
        <v>5.4584221748400852</v>
      </c>
      <c r="L60" s="21">
        <v>2.9548332629801601</v>
      </c>
      <c r="M60" s="21" t="s">
        <v>273</v>
      </c>
      <c r="N60" s="21">
        <v>2.1872265966754156</v>
      </c>
      <c r="O60" s="21">
        <v>2.5310834813499112</v>
      </c>
      <c r="P60" s="21">
        <v>1.853448275862069</v>
      </c>
      <c r="Q60" s="21" t="s">
        <v>273</v>
      </c>
      <c r="R60" s="21">
        <v>2.6974612129760227</v>
      </c>
      <c r="S60" s="21">
        <v>3.2930845225027441</v>
      </c>
      <c r="T60" s="21">
        <v>2.1435862538278325</v>
      </c>
      <c r="U60" s="21" t="s">
        <v>273</v>
      </c>
      <c r="V60" s="21">
        <v>1.6463545007483431</v>
      </c>
      <c r="W60" s="21">
        <v>1.8822393822393824</v>
      </c>
      <c r="X60" s="21">
        <v>1.4587332053742801</v>
      </c>
      <c r="Y60" s="21" t="s">
        <v>273</v>
      </c>
      <c r="Z60" s="21">
        <v>1.107011070110701</v>
      </c>
      <c r="AA60" s="21">
        <v>1.2658227848101267</v>
      </c>
      <c r="AB60" s="21">
        <v>0.99750623441396502</v>
      </c>
      <c r="AC60" s="21"/>
    </row>
    <row r="61" spans="1:30" x14ac:dyDescent="0.35">
      <c r="A61" s="17" t="s">
        <v>187</v>
      </c>
      <c r="B61" s="21">
        <v>4.3518111159994133</v>
      </c>
      <c r="C61" s="21">
        <v>5.2985638699924413</v>
      </c>
      <c r="D61" s="21">
        <v>3.460059803502777</v>
      </c>
      <c r="E61" s="21" t="s">
        <v>273</v>
      </c>
      <c r="F61" s="21">
        <v>4.2272906016515925</v>
      </c>
      <c r="G61" s="21">
        <v>4.5882352941176467</v>
      </c>
      <c r="H61" s="21">
        <v>3.8643533123028395</v>
      </c>
      <c r="I61" s="21" t="s">
        <v>273</v>
      </c>
      <c r="J61" s="21">
        <v>5.6662758890191487</v>
      </c>
      <c r="K61" s="21">
        <v>7.3684210526315779</v>
      </c>
      <c r="L61" s="21">
        <v>3.9561300430865649</v>
      </c>
      <c r="M61" s="21" t="s">
        <v>273</v>
      </c>
      <c r="N61" s="21">
        <v>4.8009848173984402</v>
      </c>
      <c r="O61" s="21">
        <v>5.6711546307629543</v>
      </c>
      <c r="P61" s="21">
        <v>3.9207593891869585</v>
      </c>
      <c r="Q61" s="21" t="s">
        <v>273</v>
      </c>
      <c r="R61" s="21">
        <v>4.6741497738314628</v>
      </c>
      <c r="S61" s="21">
        <v>5.5457435535146598</v>
      </c>
      <c r="T61" s="21">
        <v>3.8878266411727216</v>
      </c>
      <c r="U61" s="21" t="s">
        <v>273</v>
      </c>
      <c r="V61" s="21">
        <v>3.2829808660624371</v>
      </c>
      <c r="W61" s="21">
        <v>4.288840262582057</v>
      </c>
      <c r="X61" s="21">
        <v>2.4253731343283582</v>
      </c>
      <c r="Y61" s="21" t="s">
        <v>273</v>
      </c>
      <c r="Z61" s="21">
        <v>0.4746835443037975</v>
      </c>
      <c r="AA61" s="21">
        <v>0.18248175182481752</v>
      </c>
      <c r="AB61" s="21">
        <v>0.6983240223463687</v>
      </c>
      <c r="AC61" s="21"/>
    </row>
    <row r="62" spans="1:30" x14ac:dyDescent="0.35">
      <c r="A62" s="17" t="s">
        <v>192</v>
      </c>
      <c r="B62" s="21">
        <v>3.2363924408735998</v>
      </c>
      <c r="C62" s="21">
        <v>3.9421709590772633</v>
      </c>
      <c r="D62" s="21">
        <v>2.5914964267667653</v>
      </c>
      <c r="E62" s="21" t="s">
        <v>273</v>
      </c>
      <c r="F62" s="21">
        <v>3.4434989115377004</v>
      </c>
      <c r="G62" s="21">
        <v>3.8865137971239796</v>
      </c>
      <c r="H62" s="21">
        <v>2.9838709677419355</v>
      </c>
      <c r="I62" s="21" t="s">
        <v>273</v>
      </c>
      <c r="J62" s="21">
        <v>4.4862518089725034</v>
      </c>
      <c r="K62" s="21">
        <v>5.1990251827782288</v>
      </c>
      <c r="L62" s="21">
        <v>3.7473684210526317</v>
      </c>
      <c r="M62" s="21" t="s">
        <v>273</v>
      </c>
      <c r="N62" s="21">
        <v>3.7113829566659753</v>
      </c>
      <c r="O62" s="21">
        <v>4.8072938251139661</v>
      </c>
      <c r="P62" s="21">
        <v>2.6141078838174274</v>
      </c>
      <c r="Q62" s="21" t="s">
        <v>273</v>
      </c>
      <c r="R62" s="21">
        <v>3.4159779614325072</v>
      </c>
      <c r="S62" s="21">
        <v>3.9341629867523085</v>
      </c>
      <c r="T62" s="21">
        <v>2.9790115098171968</v>
      </c>
      <c r="U62" s="21" t="s">
        <v>273</v>
      </c>
      <c r="V62" s="21">
        <v>1.9844517184942716</v>
      </c>
      <c r="W62" s="21">
        <v>2.5274201239866478</v>
      </c>
      <c r="X62" s="21">
        <v>1.5764958796130417</v>
      </c>
      <c r="Y62" s="21" t="s">
        <v>273</v>
      </c>
      <c r="Z62" s="21">
        <v>0.34129692832764508</v>
      </c>
      <c r="AA62" s="21">
        <v>0.64308681672025725</v>
      </c>
      <c r="AB62" s="21">
        <v>0.11862396204033215</v>
      </c>
      <c r="AC62" s="21"/>
    </row>
    <row r="63" spans="1:30" x14ac:dyDescent="0.35">
      <c r="A63" s="17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30" s="135" customFormat="1" x14ac:dyDescent="0.3">
      <c r="A64" s="100" t="s">
        <v>239</v>
      </c>
      <c r="B64" s="20">
        <v>3.2299920760697307</v>
      </c>
      <c r="C64" s="20">
        <v>4.0406871971486922</v>
      </c>
      <c r="D64" s="20">
        <v>2.4363949978438981</v>
      </c>
      <c r="E64" s="21" t="s">
        <v>273</v>
      </c>
      <c r="F64" s="20">
        <v>3.7678939052999474</v>
      </c>
      <c r="G64" s="20">
        <v>4.5270518954729475</v>
      </c>
      <c r="H64" s="20">
        <v>2.9444056293043217</v>
      </c>
      <c r="I64" s="21" t="s">
        <v>273</v>
      </c>
      <c r="J64" s="20">
        <v>4.6400407021114223</v>
      </c>
      <c r="K64" s="20">
        <v>5.544855549923974</v>
      </c>
      <c r="L64" s="20">
        <v>3.7282941777323804</v>
      </c>
      <c r="M64" s="21" t="s">
        <v>273</v>
      </c>
      <c r="N64" s="20">
        <v>3.1047934590926096</v>
      </c>
      <c r="O64" s="20">
        <v>3.7197506076297153</v>
      </c>
      <c r="P64" s="20">
        <v>2.4756756756756757</v>
      </c>
      <c r="Q64" s="21" t="s">
        <v>273</v>
      </c>
      <c r="R64" s="20">
        <v>3.3358153387937453</v>
      </c>
      <c r="S64" s="20">
        <v>4.3433405550397195</v>
      </c>
      <c r="T64" s="20">
        <v>2.4014542671259091</v>
      </c>
      <c r="U64" s="21" t="s">
        <v>273</v>
      </c>
      <c r="V64" s="20">
        <v>1.6962694364206257</v>
      </c>
      <c r="W64" s="20">
        <v>2.4602967977089296</v>
      </c>
      <c r="X64" s="20">
        <v>1.0129235068110374</v>
      </c>
      <c r="Y64" s="21" t="s">
        <v>273</v>
      </c>
      <c r="Z64" s="20">
        <v>0.62393647192285884</v>
      </c>
      <c r="AA64" s="20">
        <v>0.71699704765921546</v>
      </c>
      <c r="AB64" s="20">
        <v>0.54832076764907478</v>
      </c>
      <c r="AC64" s="21"/>
      <c r="AD64" s="26"/>
    </row>
    <row r="65" spans="1:30" x14ac:dyDescent="0.35">
      <c r="A65" s="17" t="s">
        <v>299</v>
      </c>
      <c r="B65" s="21">
        <v>3.0497124972705438</v>
      </c>
      <c r="C65" s="21">
        <v>4.3375277572168764</v>
      </c>
      <c r="D65" s="21">
        <v>1.804123711340206</v>
      </c>
      <c r="E65" s="21" t="s">
        <v>273</v>
      </c>
      <c r="F65" s="21">
        <v>3.8665655799848366</v>
      </c>
      <c r="G65" s="21">
        <v>4.8467569493941554</v>
      </c>
      <c r="H65" s="21">
        <v>2.7530364372469638</v>
      </c>
      <c r="I65" s="21" t="s">
        <v>273</v>
      </c>
      <c r="J65" s="21">
        <v>4.983922829581994</v>
      </c>
      <c r="K65" s="21">
        <v>6.4903846153846159</v>
      </c>
      <c r="L65" s="21">
        <v>3.467741935483871</v>
      </c>
      <c r="M65" s="21" t="s">
        <v>273</v>
      </c>
      <c r="N65" s="21">
        <v>2.2878535773710484</v>
      </c>
      <c r="O65" s="21">
        <v>3.1198686371100166</v>
      </c>
      <c r="P65" s="21">
        <v>1.4333895446880269</v>
      </c>
      <c r="Q65" s="21" t="s">
        <v>273</v>
      </c>
      <c r="R65" s="21">
        <v>3.5924006908462869</v>
      </c>
      <c r="S65" s="21">
        <v>5.2894924946390285</v>
      </c>
      <c r="T65" s="21">
        <v>2.0053475935828877</v>
      </c>
      <c r="U65" s="21" t="s">
        <v>273</v>
      </c>
      <c r="V65" s="21">
        <v>1.4473684210526316</v>
      </c>
      <c r="W65" s="21">
        <v>3.0097087378640777</v>
      </c>
      <c r="X65" s="21">
        <v>0.16</v>
      </c>
      <c r="Y65" s="21" t="s">
        <v>273</v>
      </c>
      <c r="Z65" s="21">
        <v>9.6711798839458421E-2</v>
      </c>
      <c r="AA65" s="21">
        <v>0.21881838074398249</v>
      </c>
      <c r="AB65" s="21">
        <v>0</v>
      </c>
      <c r="AC65" s="21"/>
    </row>
    <row r="66" spans="1:30" x14ac:dyDescent="0.35">
      <c r="A66" s="17" t="s">
        <v>175</v>
      </c>
      <c r="B66" s="21">
        <v>3.5783457691697094</v>
      </c>
      <c r="C66" s="21">
        <v>4.3407944106611467</v>
      </c>
      <c r="D66" s="21">
        <v>2.84342458065723</v>
      </c>
      <c r="E66" s="21" t="s">
        <v>273</v>
      </c>
      <c r="F66" s="21">
        <v>4.0240240240240244</v>
      </c>
      <c r="G66" s="21">
        <v>4.4979686593151476</v>
      </c>
      <c r="H66" s="21">
        <v>3.5158680771624145</v>
      </c>
      <c r="I66" s="21" t="s">
        <v>273</v>
      </c>
      <c r="J66" s="21">
        <v>5.1152149043961437</v>
      </c>
      <c r="K66" s="21">
        <v>5.7867360208062424</v>
      </c>
      <c r="L66" s="21">
        <v>4.4364114360828131</v>
      </c>
      <c r="M66" s="21" t="s">
        <v>273</v>
      </c>
      <c r="N66" s="21">
        <v>3.7781212433453546</v>
      </c>
      <c r="O66" s="21">
        <v>4.4112656939260271</v>
      </c>
      <c r="P66" s="21">
        <v>3.1293463143254518</v>
      </c>
      <c r="Q66" s="21" t="s">
        <v>273</v>
      </c>
      <c r="R66" s="21">
        <v>3.5470224536283763</v>
      </c>
      <c r="S66" s="21">
        <v>4.6567781993790964</v>
      </c>
      <c r="T66" s="21">
        <v>2.5562057283646444</v>
      </c>
      <c r="U66" s="21" t="s">
        <v>273</v>
      </c>
      <c r="V66" s="21">
        <v>1.8526142445450804</v>
      </c>
      <c r="W66" s="21">
        <v>2.8457092040907068</v>
      </c>
      <c r="X66" s="21">
        <v>0.99655040245304716</v>
      </c>
      <c r="Y66" s="21" t="s">
        <v>273</v>
      </c>
      <c r="Z66" s="21">
        <v>0.95288512440444684</v>
      </c>
      <c r="AA66" s="21">
        <v>1.070154577883472</v>
      </c>
      <c r="AB66" s="21">
        <v>0.85877862595419852</v>
      </c>
      <c r="AC66" s="21"/>
    </row>
    <row r="67" spans="1:30" x14ac:dyDescent="0.35">
      <c r="A67" s="17" t="s">
        <v>179</v>
      </c>
      <c r="B67" s="21">
        <v>1.8555667001003009</v>
      </c>
      <c r="C67" s="21">
        <v>2.219006271104679</v>
      </c>
      <c r="D67" s="21">
        <v>1.4621409921671018</v>
      </c>
      <c r="E67" s="21" t="s">
        <v>273</v>
      </c>
      <c r="F67" s="21">
        <v>3.3214709371292996</v>
      </c>
      <c r="G67" s="21">
        <v>4.308390022675737</v>
      </c>
      <c r="H67" s="21">
        <v>2.2388059701492535</v>
      </c>
      <c r="I67" s="21" t="s">
        <v>273</v>
      </c>
      <c r="J67" s="21">
        <v>2.6615969581749046</v>
      </c>
      <c r="K67" s="21">
        <v>2.5882352941176472</v>
      </c>
      <c r="L67" s="21">
        <v>2.7472527472527473</v>
      </c>
      <c r="M67" s="21" t="s">
        <v>273</v>
      </c>
      <c r="N67" s="21">
        <v>1.0540184453227932</v>
      </c>
      <c r="O67" s="21">
        <v>1.7902813299232736</v>
      </c>
      <c r="P67" s="21">
        <v>0.27173913043478259</v>
      </c>
      <c r="Q67" s="21" t="s">
        <v>273</v>
      </c>
      <c r="R67" s="21">
        <v>2.1164021164021163</v>
      </c>
      <c r="S67" s="21">
        <v>2.2113022113022112</v>
      </c>
      <c r="T67" s="21">
        <v>2.005730659025788</v>
      </c>
      <c r="U67" s="21" t="s">
        <v>273</v>
      </c>
      <c r="V67" s="21">
        <v>0.14749262536873156</v>
      </c>
      <c r="W67" s="21">
        <v>0</v>
      </c>
      <c r="X67" s="21">
        <v>0.29239766081871343</v>
      </c>
      <c r="Y67" s="21" t="s">
        <v>273</v>
      </c>
      <c r="Z67" s="21">
        <v>0</v>
      </c>
      <c r="AA67" s="21">
        <v>0</v>
      </c>
      <c r="AB67" s="21">
        <v>0</v>
      </c>
      <c r="AC67" s="21"/>
    </row>
    <row r="68" spans="1:30" x14ac:dyDescent="0.35">
      <c r="A68" s="17" t="s">
        <v>181</v>
      </c>
      <c r="B68" s="21">
        <v>6.6169617893755817</v>
      </c>
      <c r="C68" s="21">
        <v>7.9414249507181083</v>
      </c>
      <c r="D68" s="21">
        <v>5.4292929292929299</v>
      </c>
      <c r="E68" s="21" t="s">
        <v>273</v>
      </c>
      <c r="F68" s="21">
        <v>6.8882175226586098</v>
      </c>
      <c r="G68" s="21">
        <v>9.4610778443113777</v>
      </c>
      <c r="H68" s="21">
        <v>4.2682926829268295</v>
      </c>
      <c r="I68" s="21" t="s">
        <v>273</v>
      </c>
      <c r="J68" s="21">
        <v>10.076976906927921</v>
      </c>
      <c r="K68" s="21">
        <v>11.666666666666666</v>
      </c>
      <c r="L68" s="21">
        <v>8.7126137841352413</v>
      </c>
      <c r="M68" s="21" t="s">
        <v>273</v>
      </c>
      <c r="N68" s="21">
        <v>5.8305084745762707</v>
      </c>
      <c r="O68" s="21">
        <v>7.173601147776183</v>
      </c>
      <c r="P68" s="21">
        <v>4.6272493573264777</v>
      </c>
      <c r="Q68" s="21" t="s">
        <v>273</v>
      </c>
      <c r="R68" s="21">
        <v>7.216494845360824</v>
      </c>
      <c r="S68" s="21">
        <v>6.8212824010914055</v>
      </c>
      <c r="T68" s="21">
        <v>7.57020757020757</v>
      </c>
      <c r="U68" s="21" t="s">
        <v>273</v>
      </c>
      <c r="V68" s="21">
        <v>3.1660231660231659</v>
      </c>
      <c r="W68" s="21">
        <v>4.4596912521440828</v>
      </c>
      <c r="X68" s="21">
        <v>2.106741573033708</v>
      </c>
      <c r="Y68" s="21" t="s">
        <v>273</v>
      </c>
      <c r="Z68" s="21">
        <v>0</v>
      </c>
      <c r="AA68" s="21">
        <v>0</v>
      </c>
      <c r="AB68" s="21">
        <v>0</v>
      </c>
      <c r="AC68" s="21"/>
    </row>
    <row r="69" spans="1:30" x14ac:dyDescent="0.35">
      <c r="A69" s="17" t="s">
        <v>300</v>
      </c>
      <c r="B69" s="21">
        <v>0.86075949367088611</v>
      </c>
      <c r="C69" s="21">
        <v>1.2014417300760913</v>
      </c>
      <c r="D69" s="21">
        <v>0.51219012497439054</v>
      </c>
      <c r="E69" s="21" t="s">
        <v>273</v>
      </c>
      <c r="F69" s="21">
        <v>1.088646967340591</v>
      </c>
      <c r="G69" s="21">
        <v>1.5952143569292123</v>
      </c>
      <c r="H69" s="21">
        <v>0.5399568034557235</v>
      </c>
      <c r="I69" s="21" t="s">
        <v>273</v>
      </c>
      <c r="J69" s="21">
        <v>1.1855670103092784</v>
      </c>
      <c r="K69" s="21">
        <v>1.8789144050104383</v>
      </c>
      <c r="L69" s="21">
        <v>0.50916496945010181</v>
      </c>
      <c r="M69" s="21" t="s">
        <v>273</v>
      </c>
      <c r="N69" s="21">
        <v>0.9994447529150472</v>
      </c>
      <c r="O69" s="21">
        <v>1.0729613733905579</v>
      </c>
      <c r="P69" s="21">
        <v>0.92059838895281931</v>
      </c>
      <c r="Q69" s="21" t="s">
        <v>273</v>
      </c>
      <c r="R69" s="21">
        <v>0.71065989847715738</v>
      </c>
      <c r="S69" s="21">
        <v>1.1133603238866396</v>
      </c>
      <c r="T69" s="21">
        <v>0.30549898167006106</v>
      </c>
      <c r="U69" s="21" t="s">
        <v>273</v>
      </c>
      <c r="V69" s="21">
        <v>0.25723472668810288</v>
      </c>
      <c r="W69" s="21">
        <v>0.2583979328165375</v>
      </c>
      <c r="X69" s="21">
        <v>0.25608194622279129</v>
      </c>
      <c r="Y69" s="21" t="s">
        <v>273</v>
      </c>
      <c r="Z69" s="21">
        <v>0.73529411764705876</v>
      </c>
      <c r="AA69" s="21">
        <v>0.88495575221238942</v>
      </c>
      <c r="AB69" s="21">
        <v>0.5865102639296188</v>
      </c>
      <c r="AC69" s="21"/>
    </row>
    <row r="70" spans="1:30" s="168" customFormat="1" x14ac:dyDescent="0.35">
      <c r="A70" s="17" t="s">
        <v>187</v>
      </c>
      <c r="B70" s="21">
        <v>3.420859922586045</v>
      </c>
      <c r="C70" s="21">
        <v>4.2691903259726605</v>
      </c>
      <c r="D70" s="21">
        <v>2.5811823480432974</v>
      </c>
      <c r="E70" s="21" t="s">
        <v>273</v>
      </c>
      <c r="F70" s="21">
        <v>4.0432013292716702</v>
      </c>
      <c r="G70" s="21">
        <v>4.6194225721784772</v>
      </c>
      <c r="H70" s="21">
        <v>3.3997655334114891</v>
      </c>
      <c r="I70" s="21" t="s">
        <v>273</v>
      </c>
      <c r="J70" s="21">
        <v>3.9798206278026904</v>
      </c>
      <c r="K70" s="21">
        <v>5.1130247578040899</v>
      </c>
      <c r="L70" s="21">
        <v>2.7485380116959064</v>
      </c>
      <c r="M70" s="21" t="s">
        <v>273</v>
      </c>
      <c r="N70" s="21">
        <v>3.8203557888597257</v>
      </c>
      <c r="O70" s="21">
        <v>4.4117647058823533</v>
      </c>
      <c r="P70" s="21">
        <v>3.1908488862131246</v>
      </c>
      <c r="Q70" s="21" t="s">
        <v>273</v>
      </c>
      <c r="R70" s="21">
        <v>3.4015223596574691</v>
      </c>
      <c r="S70" s="21">
        <v>4.7667862634546383</v>
      </c>
      <c r="T70" s="21">
        <v>2.2192632046160679</v>
      </c>
      <c r="U70" s="21" t="s">
        <v>273</v>
      </c>
      <c r="V70" s="21">
        <v>2.4992472146943689</v>
      </c>
      <c r="W70" s="21">
        <v>2.9981261711430358</v>
      </c>
      <c r="X70" s="21">
        <v>2.0348837209302326</v>
      </c>
      <c r="Y70" s="21" t="s">
        <v>273</v>
      </c>
      <c r="Z70" s="21">
        <v>0.91370558375634525</v>
      </c>
      <c r="AA70" s="21">
        <v>0.93676814988290402</v>
      </c>
      <c r="AB70" s="21">
        <v>0.8960573476702508</v>
      </c>
      <c r="AC70" s="21"/>
      <c r="AD70" s="26"/>
    </row>
    <row r="71" spans="1:30" s="168" customFormat="1" ht="14.5" thickBot="1" x14ac:dyDescent="0.4">
      <c r="A71" s="17" t="s">
        <v>192</v>
      </c>
      <c r="B71" s="21">
        <v>2.6585269791256398</v>
      </c>
      <c r="C71" s="21">
        <v>3.4206025522957506</v>
      </c>
      <c r="D71" s="21">
        <v>1.8996462727630028</v>
      </c>
      <c r="E71" s="21" t="s">
        <v>273</v>
      </c>
      <c r="F71" s="21">
        <v>3.041396789636722</v>
      </c>
      <c r="G71" s="21">
        <v>3.6512261580381469</v>
      </c>
      <c r="H71" s="21">
        <v>2.3892773892773893</v>
      </c>
      <c r="I71" s="21" t="s">
        <v>273</v>
      </c>
      <c r="J71" s="21">
        <v>4.3648404575556894</v>
      </c>
      <c r="K71" s="21">
        <v>5.3048780487804876</v>
      </c>
      <c r="L71" s="21">
        <v>3.4482758620689653</v>
      </c>
      <c r="M71" s="21" t="s">
        <v>273</v>
      </c>
      <c r="N71" s="21">
        <v>2.0847121111846461</v>
      </c>
      <c r="O71" s="21">
        <v>2.5827814569536423</v>
      </c>
      <c r="P71" s="21">
        <v>1.5873015873015872</v>
      </c>
      <c r="Q71" s="21" t="s">
        <v>273</v>
      </c>
      <c r="R71" s="21">
        <v>2.4790236460717008</v>
      </c>
      <c r="S71" s="21">
        <v>3.7234042553191489</v>
      </c>
      <c r="T71" s="21">
        <v>1.2251148545176112</v>
      </c>
      <c r="U71" s="21" t="s">
        <v>273</v>
      </c>
      <c r="V71" s="21">
        <v>1.0507880910683012</v>
      </c>
      <c r="W71" s="21">
        <v>1.6230838593327321</v>
      </c>
      <c r="X71" s="21">
        <v>0.51063829787234039</v>
      </c>
      <c r="Y71" s="21" t="s">
        <v>273</v>
      </c>
      <c r="Z71" s="21">
        <v>0</v>
      </c>
      <c r="AA71" s="21">
        <v>0</v>
      </c>
      <c r="AB71" s="21">
        <v>0</v>
      </c>
      <c r="AC71" s="21"/>
      <c r="AD71" s="26"/>
    </row>
    <row r="72" spans="1:30" s="3" customFormat="1" x14ac:dyDescent="0.3">
      <c r="A72" s="110" t="s">
        <v>398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21"/>
      <c r="AD72" s="26"/>
    </row>
    <row r="73" spans="1:30" x14ac:dyDescent="0.3">
      <c r="AC73" s="21"/>
    </row>
    <row r="74" spans="1:30" x14ac:dyDescent="0.3">
      <c r="AC74" s="21"/>
    </row>
    <row r="75" spans="1:30" x14ac:dyDescent="0.3">
      <c r="AC75" s="21"/>
    </row>
    <row r="76" spans="1:30" x14ac:dyDescent="0.3">
      <c r="AC76" s="21"/>
    </row>
    <row r="77" spans="1:30" x14ac:dyDescent="0.3">
      <c r="AC77" s="21"/>
    </row>
    <row r="78" spans="1:30" x14ac:dyDescent="0.3">
      <c r="AC78" s="21"/>
    </row>
    <row r="79" spans="1:30" x14ac:dyDescent="0.3">
      <c r="AC79" s="21"/>
    </row>
    <row r="80" spans="1:30" x14ac:dyDescent="0.3">
      <c r="AC80" s="8"/>
    </row>
  </sheetData>
  <mergeCells count="26">
    <mergeCell ref="A42:AB42"/>
    <mergeCell ref="A43:A44"/>
    <mergeCell ref="B43:D43"/>
    <mergeCell ref="F43:H43"/>
    <mergeCell ref="J43:L43"/>
    <mergeCell ref="N43:P43"/>
    <mergeCell ref="R43:T43"/>
    <mergeCell ref="V43:X43"/>
    <mergeCell ref="Z43:AB43"/>
    <mergeCell ref="A38:AB38"/>
    <mergeCell ref="A39:AB39"/>
    <mergeCell ref="A40:AB40"/>
    <mergeCell ref="A41:AB41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3:AB3"/>
    <mergeCell ref="A4:AB4"/>
    <mergeCell ref="A5:AB5"/>
  </mergeCells>
  <hyperlinks>
    <hyperlink ref="AD2" location="Contenido!A1" display="Contenido" xr:uid="{D4110E66-BCC1-4503-A622-096271119A4C}"/>
    <hyperlink ref="AD39" location="Contenido!A1" display="Contenido" xr:uid="{7F6CD041-2BF0-4D01-90F1-5159A37A8B4A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0C2A-129C-4A1F-A956-0292A1C69D35}">
  <sheetPr>
    <tabColor rgb="FF182951"/>
    <pageSetUpPr fitToPage="1"/>
  </sheetPr>
  <dimension ref="A2:L49"/>
  <sheetViews>
    <sheetView showGridLines="0" zoomScale="90" zoomScaleNormal="9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302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E98FEA4C-C930-4712-87EE-F4B1E2FA3FF8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7829-83F4-45D1-A9AD-743477E66C3C}">
  <sheetPr>
    <tabColor theme="0" tint="-0.14999847407452621"/>
    <pageSetUpPr fitToPage="1"/>
  </sheetPr>
  <dimension ref="A1:AD164"/>
  <sheetViews>
    <sheetView showGridLines="0" topLeftCell="C1" zoomScale="90" zoomScaleNormal="90" zoomScaleSheetLayoutView="90" workbookViewId="0">
      <selection activeCell="AD2" sqref="AD2"/>
    </sheetView>
  </sheetViews>
  <sheetFormatPr baseColWidth="10" defaultColWidth="1.54296875" defaultRowHeight="14" x14ac:dyDescent="0.35"/>
  <cols>
    <col min="1" max="1" width="18.179687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3" customWidth="1"/>
    <col min="30" max="30" width="13.453125" style="26" customWidth="1"/>
    <col min="31" max="167" width="11.453125" style="3" customWidth="1"/>
    <col min="168" max="168" width="22.54296875" style="3" customWidth="1"/>
    <col min="169" max="169" width="7.453125" style="3" customWidth="1"/>
    <col min="170" max="170" width="6.81640625" style="3" customWidth="1"/>
    <col min="171" max="171" width="6" style="3" bestFit="1" customWidth="1"/>
    <col min="172" max="172" width="1.54296875" style="3"/>
    <col min="173" max="173" width="6" style="3" bestFit="1" customWidth="1"/>
    <col min="174" max="175" width="5.453125" style="3" customWidth="1"/>
    <col min="176" max="176" width="1.54296875" style="3"/>
    <col min="177" max="179" width="5.1796875" style="3" customWidth="1"/>
    <col min="180" max="180" width="1.54296875" style="3"/>
    <col min="181" max="183" width="4.54296875" style="3" customWidth="1"/>
    <col min="184" max="184" width="1.54296875" style="3"/>
    <col min="185" max="187" width="4.54296875" style="3" customWidth="1"/>
    <col min="188" max="188" width="1.54296875" style="3"/>
    <col min="189" max="191" width="4.54296875" style="3" customWidth="1"/>
    <col min="192" max="192" width="1.54296875" style="3"/>
    <col min="193" max="193" width="4.81640625" style="3" bestFit="1" customWidth="1"/>
    <col min="194" max="194" width="4" style="3" customWidth="1"/>
    <col min="195" max="195" width="5" style="3" customWidth="1"/>
    <col min="196" max="196" width="11.453125" style="3" customWidth="1"/>
    <col min="197" max="197" width="12.453125" style="3" customWidth="1"/>
    <col min="198" max="198" width="10.81640625" style="3" customWidth="1"/>
    <col min="199" max="200" width="6.1796875" style="3" customWidth="1"/>
    <col min="201" max="201" width="1.54296875" style="3" customWidth="1"/>
    <col min="202" max="202" width="6" style="3" customWidth="1"/>
    <col min="203" max="204" width="5.453125" style="3" customWidth="1"/>
    <col min="205" max="205" width="1.54296875" style="3" customWidth="1"/>
    <col min="206" max="208" width="5.453125" style="3" customWidth="1"/>
    <col min="209" max="209" width="1.54296875" style="3" customWidth="1"/>
    <col min="210" max="212" width="5.453125" style="3" customWidth="1"/>
    <col min="213" max="213" width="1.54296875" style="3" customWidth="1"/>
    <col min="214" max="216" width="5.453125" style="3" customWidth="1"/>
    <col min="217" max="217" width="1.54296875" style="3" customWidth="1"/>
    <col min="218" max="220" width="5.453125" style="3" customWidth="1"/>
    <col min="221" max="16384" width="1.54296875" style="3"/>
  </cols>
  <sheetData>
    <row r="1" spans="1:30" ht="15.75" customHeight="1" x14ac:dyDescent="0.35">
      <c r="A1" s="343" t="s">
        <v>303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7"/>
      <c r="AD1" s="29"/>
    </row>
    <row r="2" spans="1:30" ht="15.75" customHeight="1" x14ac:dyDescent="0.35">
      <c r="A2" s="343" t="s">
        <v>140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7"/>
      <c r="AD2" s="272" t="s">
        <v>375</v>
      </c>
    </row>
    <row r="3" spans="1:30" ht="15.75" customHeight="1" x14ac:dyDescent="0.35">
      <c r="A3" s="343" t="s">
        <v>231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7"/>
      <c r="AD3" s="29"/>
    </row>
    <row r="4" spans="1:30" ht="15.75" customHeight="1" x14ac:dyDescent="0.35">
      <c r="A4" s="343" t="s">
        <v>377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7"/>
    </row>
    <row r="5" spans="1:30" s="8" customFormat="1" ht="21" customHeight="1" x14ac:dyDescent="0.35">
      <c r="A5" s="340" t="s">
        <v>232</v>
      </c>
      <c r="B5" s="342" t="s">
        <v>130</v>
      </c>
      <c r="C5" s="342"/>
      <c r="D5" s="342"/>
      <c r="E5" s="40"/>
      <c r="F5" s="342" t="s">
        <v>378</v>
      </c>
      <c r="G5" s="342"/>
      <c r="H5" s="342"/>
      <c r="I5" s="40"/>
      <c r="J5" s="342" t="s">
        <v>379</v>
      </c>
      <c r="K5" s="342"/>
      <c r="L5" s="342"/>
      <c r="M5" s="40"/>
      <c r="N5" s="342" t="s">
        <v>380</v>
      </c>
      <c r="O5" s="342"/>
      <c r="P5" s="342"/>
      <c r="Q5" s="40"/>
      <c r="R5" s="342" t="s">
        <v>381</v>
      </c>
      <c r="S5" s="342"/>
      <c r="T5" s="342"/>
      <c r="U5" s="40"/>
      <c r="V5" s="342" t="s">
        <v>382</v>
      </c>
      <c r="W5" s="342"/>
      <c r="X5" s="342"/>
      <c r="Y5" s="40"/>
      <c r="Z5" s="342" t="s">
        <v>383</v>
      </c>
      <c r="AA5" s="342"/>
      <c r="AB5" s="342"/>
      <c r="AC5" s="6"/>
      <c r="AD5" s="26"/>
    </row>
    <row r="6" spans="1:30" s="8" customFormat="1" ht="21" customHeight="1" x14ac:dyDescent="0.35">
      <c r="A6" s="341"/>
      <c r="B6" s="9" t="s">
        <v>130</v>
      </c>
      <c r="C6" s="9" t="s">
        <v>233</v>
      </c>
      <c r="D6" s="9" t="s">
        <v>234</v>
      </c>
      <c r="E6" s="40"/>
      <c r="F6" s="9" t="s">
        <v>130</v>
      </c>
      <c r="G6" s="9" t="s">
        <v>233</v>
      </c>
      <c r="H6" s="9" t="s">
        <v>234</v>
      </c>
      <c r="I6" s="40"/>
      <c r="J6" s="9" t="s">
        <v>130</v>
      </c>
      <c r="K6" s="9" t="s">
        <v>233</v>
      </c>
      <c r="L6" s="9" t="s">
        <v>234</v>
      </c>
      <c r="M6" s="40"/>
      <c r="N6" s="9" t="s">
        <v>130</v>
      </c>
      <c r="O6" s="9" t="s">
        <v>233</v>
      </c>
      <c r="P6" s="9" t="s">
        <v>234</v>
      </c>
      <c r="Q6" s="40"/>
      <c r="R6" s="9" t="s">
        <v>130</v>
      </c>
      <c r="S6" s="9" t="s">
        <v>233</v>
      </c>
      <c r="T6" s="9" t="s">
        <v>234</v>
      </c>
      <c r="U6" s="40"/>
      <c r="V6" s="9" t="s">
        <v>130</v>
      </c>
      <c r="W6" s="9" t="s">
        <v>233</v>
      </c>
      <c r="X6" s="9" t="s">
        <v>234</v>
      </c>
      <c r="Y6" s="40"/>
      <c r="Z6" s="9" t="s">
        <v>130</v>
      </c>
      <c r="AA6" s="9" t="s">
        <v>233</v>
      </c>
      <c r="AB6" s="9" t="s">
        <v>234</v>
      </c>
      <c r="AC6" s="10"/>
      <c r="AD6" s="26"/>
    </row>
    <row r="7" spans="1:30" x14ac:dyDescent="0.35">
      <c r="A7" s="96"/>
      <c r="B7" s="139"/>
      <c r="C7" s="96"/>
      <c r="D7" s="96"/>
      <c r="E7" s="139"/>
      <c r="F7" s="139"/>
      <c r="G7" s="96"/>
      <c r="H7" s="96"/>
      <c r="I7" s="139"/>
      <c r="J7" s="139"/>
      <c r="K7" s="96"/>
      <c r="L7" s="96"/>
      <c r="M7" s="139"/>
      <c r="N7" s="139"/>
      <c r="O7" s="96"/>
      <c r="P7" s="96"/>
      <c r="Q7" s="139"/>
      <c r="R7" s="139"/>
      <c r="S7" s="96"/>
      <c r="T7" s="96"/>
      <c r="U7" s="139"/>
      <c r="V7" s="139"/>
      <c r="W7" s="96"/>
      <c r="X7" s="96"/>
      <c r="Y7" s="139"/>
      <c r="Z7" s="139"/>
      <c r="AA7" s="96"/>
      <c r="AB7" s="96"/>
      <c r="AC7" s="96"/>
    </row>
    <row r="8" spans="1:30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148"/>
    </row>
    <row r="9" spans="1:30" x14ac:dyDescent="0.35">
      <c r="A9" s="64" t="s">
        <v>130</v>
      </c>
      <c r="B9" s="16">
        <v>9331</v>
      </c>
      <c r="C9" s="16">
        <v>5612</v>
      </c>
      <c r="D9" s="16">
        <v>3719</v>
      </c>
      <c r="E9" s="16"/>
      <c r="F9" s="16">
        <v>2598</v>
      </c>
      <c r="G9" s="16">
        <v>1500</v>
      </c>
      <c r="H9" s="16">
        <v>1098</v>
      </c>
      <c r="I9" s="16"/>
      <c r="J9" s="16">
        <v>2755</v>
      </c>
      <c r="K9" s="16">
        <v>1633</v>
      </c>
      <c r="L9" s="16">
        <v>1122</v>
      </c>
      <c r="M9" s="16"/>
      <c r="N9" s="16">
        <v>1645</v>
      </c>
      <c r="O9" s="16">
        <v>1031</v>
      </c>
      <c r="P9" s="16">
        <v>614</v>
      </c>
      <c r="Q9" s="16"/>
      <c r="R9" s="16">
        <v>1812</v>
      </c>
      <c r="S9" s="16">
        <v>1125</v>
      </c>
      <c r="T9" s="16">
        <v>687</v>
      </c>
      <c r="U9" s="16"/>
      <c r="V9" s="16">
        <v>521</v>
      </c>
      <c r="W9" s="16">
        <v>323</v>
      </c>
      <c r="X9" s="16">
        <v>198</v>
      </c>
      <c r="Y9" s="16"/>
      <c r="Z9" s="16">
        <v>0</v>
      </c>
      <c r="AA9" s="16">
        <v>0</v>
      </c>
      <c r="AB9" s="16">
        <v>0</v>
      </c>
      <c r="AC9" s="153"/>
    </row>
    <row r="10" spans="1:30" x14ac:dyDescent="0.35">
      <c r="A10" s="17" t="s">
        <v>235</v>
      </c>
      <c r="B10" s="18">
        <v>9185</v>
      </c>
      <c r="C10" s="18">
        <v>5520</v>
      </c>
      <c r="D10" s="18">
        <v>3665</v>
      </c>
      <c r="E10" s="18"/>
      <c r="F10" s="18">
        <v>2546</v>
      </c>
      <c r="G10" s="18">
        <v>1464</v>
      </c>
      <c r="H10" s="18">
        <v>1082</v>
      </c>
      <c r="I10" s="18"/>
      <c r="J10" s="18">
        <v>2724</v>
      </c>
      <c r="K10" s="18">
        <v>1614</v>
      </c>
      <c r="L10" s="18">
        <v>1110</v>
      </c>
      <c r="M10" s="18"/>
      <c r="N10" s="18">
        <v>1616</v>
      </c>
      <c r="O10" s="18">
        <v>1014</v>
      </c>
      <c r="P10" s="18">
        <v>602</v>
      </c>
      <c r="Q10" s="18"/>
      <c r="R10" s="18">
        <v>1779</v>
      </c>
      <c r="S10" s="18">
        <v>1106</v>
      </c>
      <c r="T10" s="18">
        <v>673</v>
      </c>
      <c r="U10" s="18"/>
      <c r="V10" s="18">
        <v>520</v>
      </c>
      <c r="W10" s="18">
        <v>322</v>
      </c>
      <c r="X10" s="18">
        <v>198</v>
      </c>
      <c r="Y10" s="18"/>
      <c r="Z10" s="18">
        <v>0</v>
      </c>
      <c r="AA10" s="18">
        <v>0</v>
      </c>
      <c r="AB10" s="18">
        <v>0</v>
      </c>
      <c r="AC10" s="154"/>
    </row>
    <row r="11" spans="1:30" x14ac:dyDescent="0.35">
      <c r="A11" s="17" t="s">
        <v>236</v>
      </c>
      <c r="B11" s="18">
        <v>97</v>
      </c>
      <c r="C11" s="18">
        <v>69</v>
      </c>
      <c r="D11" s="18">
        <v>28</v>
      </c>
      <c r="E11" s="18"/>
      <c r="F11" s="18">
        <v>29</v>
      </c>
      <c r="G11" s="18">
        <v>23</v>
      </c>
      <c r="H11" s="18">
        <v>6</v>
      </c>
      <c r="I11" s="18"/>
      <c r="J11" s="18">
        <v>26</v>
      </c>
      <c r="K11" s="18">
        <v>18</v>
      </c>
      <c r="L11" s="18">
        <v>8</v>
      </c>
      <c r="M11" s="18"/>
      <c r="N11" s="18">
        <v>26</v>
      </c>
      <c r="O11" s="18">
        <v>17</v>
      </c>
      <c r="P11" s="18">
        <v>9</v>
      </c>
      <c r="Q11" s="18"/>
      <c r="R11" s="18">
        <v>15</v>
      </c>
      <c r="S11" s="18">
        <v>10</v>
      </c>
      <c r="T11" s="18">
        <v>5</v>
      </c>
      <c r="U11" s="18"/>
      <c r="V11" s="18">
        <v>1</v>
      </c>
      <c r="W11" s="18">
        <v>1</v>
      </c>
      <c r="X11" s="18">
        <v>0</v>
      </c>
      <c r="Y11" s="18"/>
      <c r="Z11" s="18">
        <v>0</v>
      </c>
      <c r="AA11" s="18">
        <v>0</v>
      </c>
      <c r="AB11" s="18">
        <v>0</v>
      </c>
      <c r="AC11" s="154"/>
    </row>
    <row r="12" spans="1:30" x14ac:dyDescent="0.35">
      <c r="A12" s="17" t="s">
        <v>237</v>
      </c>
      <c r="B12" s="18">
        <v>49</v>
      </c>
      <c r="C12" s="18">
        <v>23</v>
      </c>
      <c r="D12" s="18">
        <v>26</v>
      </c>
      <c r="E12" s="18"/>
      <c r="F12" s="18">
        <v>23</v>
      </c>
      <c r="G12" s="18">
        <v>13</v>
      </c>
      <c r="H12" s="18">
        <v>10</v>
      </c>
      <c r="I12" s="18"/>
      <c r="J12" s="18">
        <v>5</v>
      </c>
      <c r="K12" s="18">
        <v>1</v>
      </c>
      <c r="L12" s="18">
        <v>4</v>
      </c>
      <c r="M12" s="18"/>
      <c r="N12" s="18">
        <v>3</v>
      </c>
      <c r="O12" s="18">
        <v>0</v>
      </c>
      <c r="P12" s="18">
        <v>3</v>
      </c>
      <c r="Q12" s="18"/>
      <c r="R12" s="18">
        <v>18</v>
      </c>
      <c r="S12" s="18">
        <v>9</v>
      </c>
      <c r="T12" s="18">
        <v>9</v>
      </c>
      <c r="U12" s="18"/>
      <c r="V12" s="18">
        <v>0</v>
      </c>
      <c r="W12" s="18">
        <v>0</v>
      </c>
      <c r="X12" s="18">
        <v>0</v>
      </c>
      <c r="Y12" s="18"/>
      <c r="Z12" s="18">
        <v>0</v>
      </c>
      <c r="AA12" s="18">
        <v>0</v>
      </c>
      <c r="AB12" s="18">
        <v>0</v>
      </c>
      <c r="AC12" s="154"/>
    </row>
    <row r="13" spans="1:30" x14ac:dyDescent="0.35">
      <c r="A13" s="142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54"/>
    </row>
    <row r="14" spans="1:30" x14ac:dyDescent="0.35">
      <c r="A14" s="64" t="s">
        <v>238</v>
      </c>
      <c r="B14" s="16">
        <v>7778</v>
      </c>
      <c r="C14" s="16">
        <v>4639</v>
      </c>
      <c r="D14" s="16">
        <v>3139</v>
      </c>
      <c r="E14" s="16"/>
      <c r="F14" s="16">
        <v>2223</v>
      </c>
      <c r="G14" s="16">
        <v>1256</v>
      </c>
      <c r="H14" s="16">
        <v>967</v>
      </c>
      <c r="I14" s="16"/>
      <c r="J14" s="16">
        <v>2285</v>
      </c>
      <c r="K14" s="16">
        <v>1351</v>
      </c>
      <c r="L14" s="16">
        <v>934</v>
      </c>
      <c r="M14" s="16"/>
      <c r="N14" s="16">
        <v>1362</v>
      </c>
      <c r="O14" s="16">
        <v>864</v>
      </c>
      <c r="P14" s="16">
        <v>498</v>
      </c>
      <c r="Q14" s="16"/>
      <c r="R14" s="16">
        <v>1482</v>
      </c>
      <c r="S14" s="16">
        <v>916</v>
      </c>
      <c r="T14" s="16">
        <v>566</v>
      </c>
      <c r="U14" s="16"/>
      <c r="V14" s="16">
        <v>426</v>
      </c>
      <c r="W14" s="16">
        <v>252</v>
      </c>
      <c r="X14" s="16">
        <v>174</v>
      </c>
      <c r="Y14" s="16"/>
      <c r="Z14" s="16">
        <v>0</v>
      </c>
      <c r="AA14" s="16">
        <v>0</v>
      </c>
      <c r="AB14" s="16">
        <v>0</v>
      </c>
      <c r="AC14" s="153"/>
    </row>
    <row r="15" spans="1:30" x14ac:dyDescent="0.3">
      <c r="A15" s="17" t="s">
        <v>235</v>
      </c>
      <c r="B15" s="18">
        <v>7634</v>
      </c>
      <c r="C15" s="18">
        <v>4548</v>
      </c>
      <c r="D15" s="18">
        <v>3086</v>
      </c>
      <c r="E15" s="18"/>
      <c r="F15" s="18">
        <v>2172</v>
      </c>
      <c r="G15" s="18">
        <v>1220</v>
      </c>
      <c r="H15" s="18">
        <v>952</v>
      </c>
      <c r="I15" s="18"/>
      <c r="J15" s="18">
        <v>2255</v>
      </c>
      <c r="K15" s="18">
        <v>1333</v>
      </c>
      <c r="L15" s="18">
        <v>922</v>
      </c>
      <c r="M15" s="18"/>
      <c r="N15" s="18">
        <v>1333</v>
      </c>
      <c r="O15" s="18">
        <v>847</v>
      </c>
      <c r="P15" s="18">
        <v>486</v>
      </c>
      <c r="Q15" s="18"/>
      <c r="R15" s="18">
        <v>1449</v>
      </c>
      <c r="S15" s="18">
        <v>897</v>
      </c>
      <c r="T15" s="18">
        <v>552</v>
      </c>
      <c r="U15" s="18"/>
      <c r="V15" s="18">
        <v>425</v>
      </c>
      <c r="W15" s="18">
        <v>251</v>
      </c>
      <c r="X15" s="18">
        <v>174</v>
      </c>
      <c r="Y15" s="18"/>
      <c r="Z15" s="18">
        <v>0</v>
      </c>
      <c r="AA15" s="18">
        <v>0</v>
      </c>
      <c r="AB15" s="18">
        <v>0</v>
      </c>
      <c r="AC15" s="155"/>
    </row>
    <row r="16" spans="1:30" x14ac:dyDescent="0.3">
      <c r="A16" s="17" t="s">
        <v>236</v>
      </c>
      <c r="B16" s="18">
        <v>95</v>
      </c>
      <c r="C16" s="18">
        <v>68</v>
      </c>
      <c r="D16" s="18">
        <v>27</v>
      </c>
      <c r="E16" s="18"/>
      <c r="F16" s="18">
        <v>28</v>
      </c>
      <c r="G16" s="18">
        <v>23</v>
      </c>
      <c r="H16" s="18">
        <v>5</v>
      </c>
      <c r="I16" s="18"/>
      <c r="J16" s="18">
        <v>25</v>
      </c>
      <c r="K16" s="18">
        <v>17</v>
      </c>
      <c r="L16" s="18">
        <v>8</v>
      </c>
      <c r="M16" s="18"/>
      <c r="N16" s="18">
        <v>26</v>
      </c>
      <c r="O16" s="18">
        <v>17</v>
      </c>
      <c r="P16" s="18">
        <v>9</v>
      </c>
      <c r="Q16" s="18"/>
      <c r="R16" s="18">
        <v>15</v>
      </c>
      <c r="S16" s="18">
        <v>10</v>
      </c>
      <c r="T16" s="18">
        <v>5</v>
      </c>
      <c r="U16" s="18"/>
      <c r="V16" s="18">
        <v>1</v>
      </c>
      <c r="W16" s="18">
        <v>1</v>
      </c>
      <c r="X16" s="18">
        <v>0</v>
      </c>
      <c r="Y16" s="18"/>
      <c r="Z16" s="18">
        <v>0</v>
      </c>
      <c r="AA16" s="18">
        <v>0</v>
      </c>
      <c r="AB16" s="18">
        <v>0</v>
      </c>
      <c r="AC16" s="155"/>
    </row>
    <row r="17" spans="1:29" x14ac:dyDescent="0.3">
      <c r="A17" s="17" t="s">
        <v>237</v>
      </c>
      <c r="B17" s="18">
        <v>49</v>
      </c>
      <c r="C17" s="18">
        <v>23</v>
      </c>
      <c r="D17" s="18">
        <v>26</v>
      </c>
      <c r="E17" s="18"/>
      <c r="F17" s="18">
        <v>23</v>
      </c>
      <c r="G17" s="18">
        <v>13</v>
      </c>
      <c r="H17" s="18">
        <v>10</v>
      </c>
      <c r="I17" s="18"/>
      <c r="J17" s="18">
        <v>5</v>
      </c>
      <c r="K17" s="18">
        <v>1</v>
      </c>
      <c r="L17" s="18">
        <v>4</v>
      </c>
      <c r="M17" s="18"/>
      <c r="N17" s="18">
        <v>3</v>
      </c>
      <c r="O17" s="18">
        <v>0</v>
      </c>
      <c r="P17" s="18">
        <v>3</v>
      </c>
      <c r="Q17" s="18"/>
      <c r="R17" s="18">
        <v>18</v>
      </c>
      <c r="S17" s="18">
        <v>9</v>
      </c>
      <c r="T17" s="18">
        <v>9</v>
      </c>
      <c r="U17" s="18"/>
      <c r="V17" s="18">
        <v>0</v>
      </c>
      <c r="W17" s="18">
        <v>0</v>
      </c>
      <c r="X17" s="18">
        <v>0</v>
      </c>
      <c r="Y17" s="18"/>
      <c r="Z17" s="18">
        <v>0</v>
      </c>
      <c r="AA17" s="18">
        <v>0</v>
      </c>
      <c r="AB17" s="18">
        <v>0</v>
      </c>
      <c r="AC17" s="155"/>
    </row>
    <row r="18" spans="1:29" x14ac:dyDescent="0.35">
      <c r="A18" s="123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56"/>
    </row>
    <row r="19" spans="1:29" x14ac:dyDescent="0.35">
      <c r="A19" s="64" t="s">
        <v>239</v>
      </c>
      <c r="B19" s="16">
        <v>1553</v>
      </c>
      <c r="C19" s="16">
        <v>973</v>
      </c>
      <c r="D19" s="16">
        <v>580</v>
      </c>
      <c r="E19" s="16"/>
      <c r="F19" s="16">
        <v>375</v>
      </c>
      <c r="G19" s="16">
        <v>244</v>
      </c>
      <c r="H19" s="16">
        <v>131</v>
      </c>
      <c r="I19" s="16"/>
      <c r="J19" s="16">
        <v>470</v>
      </c>
      <c r="K19" s="16">
        <v>282</v>
      </c>
      <c r="L19" s="16">
        <v>188</v>
      </c>
      <c r="M19" s="16"/>
      <c r="N19" s="16">
        <v>283</v>
      </c>
      <c r="O19" s="16">
        <v>167</v>
      </c>
      <c r="P19" s="16">
        <v>116</v>
      </c>
      <c r="Q19" s="16"/>
      <c r="R19" s="16">
        <v>330</v>
      </c>
      <c r="S19" s="16">
        <v>209</v>
      </c>
      <c r="T19" s="16">
        <v>121</v>
      </c>
      <c r="U19" s="16"/>
      <c r="V19" s="16">
        <v>95</v>
      </c>
      <c r="W19" s="16">
        <v>71</v>
      </c>
      <c r="X19" s="16">
        <v>24</v>
      </c>
      <c r="Y19" s="16"/>
      <c r="Z19" s="16">
        <v>0</v>
      </c>
      <c r="AA19" s="16">
        <v>0</v>
      </c>
      <c r="AB19" s="16">
        <v>0</v>
      </c>
      <c r="AC19" s="153"/>
    </row>
    <row r="20" spans="1:29" x14ac:dyDescent="0.35">
      <c r="A20" s="17" t="s">
        <v>235</v>
      </c>
      <c r="B20" s="18">
        <v>1551</v>
      </c>
      <c r="C20" s="18">
        <v>972</v>
      </c>
      <c r="D20" s="18">
        <v>579</v>
      </c>
      <c r="E20" s="18"/>
      <c r="F20" s="18">
        <v>374</v>
      </c>
      <c r="G20" s="18">
        <v>244</v>
      </c>
      <c r="H20" s="18">
        <v>130</v>
      </c>
      <c r="I20" s="18"/>
      <c r="J20" s="18">
        <v>469</v>
      </c>
      <c r="K20" s="18">
        <v>281</v>
      </c>
      <c r="L20" s="18">
        <v>188</v>
      </c>
      <c r="M20" s="18"/>
      <c r="N20" s="18">
        <v>283</v>
      </c>
      <c r="O20" s="18">
        <v>167</v>
      </c>
      <c r="P20" s="18">
        <v>116</v>
      </c>
      <c r="Q20" s="18"/>
      <c r="R20" s="18">
        <v>330</v>
      </c>
      <c r="S20" s="18">
        <v>209</v>
      </c>
      <c r="T20" s="18">
        <v>121</v>
      </c>
      <c r="U20" s="18"/>
      <c r="V20" s="18">
        <v>95</v>
      </c>
      <c r="W20" s="18">
        <v>71</v>
      </c>
      <c r="X20" s="18">
        <v>24</v>
      </c>
      <c r="Y20" s="18"/>
      <c r="Z20" s="18">
        <v>0</v>
      </c>
      <c r="AA20" s="18">
        <v>0</v>
      </c>
      <c r="AB20" s="18">
        <v>0</v>
      </c>
      <c r="AC20" s="156"/>
    </row>
    <row r="21" spans="1:29" x14ac:dyDescent="0.35">
      <c r="A21" s="17" t="s">
        <v>236</v>
      </c>
      <c r="B21" s="18">
        <v>2</v>
      </c>
      <c r="C21" s="18">
        <v>1</v>
      </c>
      <c r="D21" s="18">
        <v>1</v>
      </c>
      <c r="E21" s="18"/>
      <c r="F21" s="18">
        <v>1</v>
      </c>
      <c r="G21" s="18">
        <v>0</v>
      </c>
      <c r="H21" s="18">
        <v>1</v>
      </c>
      <c r="I21" s="18"/>
      <c r="J21" s="18">
        <v>1</v>
      </c>
      <c r="K21" s="18">
        <v>1</v>
      </c>
      <c r="L21" s="18">
        <v>0</v>
      </c>
      <c r="M21" s="18"/>
      <c r="N21" s="18">
        <v>0</v>
      </c>
      <c r="O21" s="18">
        <v>0</v>
      </c>
      <c r="P21" s="18">
        <v>0</v>
      </c>
      <c r="Q21" s="18"/>
      <c r="R21" s="18">
        <v>0</v>
      </c>
      <c r="S21" s="18">
        <v>0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0</v>
      </c>
      <c r="AA21" s="18">
        <v>0</v>
      </c>
      <c r="AB21" s="18">
        <v>0</v>
      </c>
      <c r="AC21" s="156"/>
    </row>
    <row r="22" spans="1:29" x14ac:dyDescent="0.35">
      <c r="A22" s="123"/>
      <c r="B22" s="289"/>
      <c r="C22" s="289"/>
      <c r="D22" s="289"/>
      <c r="E22" s="289"/>
      <c r="F22" s="290"/>
      <c r="G22" s="290"/>
      <c r="H22" s="290"/>
      <c r="I22" s="289"/>
      <c r="J22" s="290"/>
      <c r="K22" s="290"/>
      <c r="L22" s="290"/>
      <c r="M22" s="289"/>
      <c r="N22" s="290"/>
      <c r="O22" s="290"/>
      <c r="P22" s="290"/>
      <c r="Q22" s="289"/>
      <c r="R22" s="290"/>
      <c r="S22" s="290"/>
      <c r="T22" s="290"/>
      <c r="U22" s="289"/>
      <c r="V22" s="290"/>
      <c r="W22" s="290"/>
      <c r="X22" s="290"/>
      <c r="Y22" s="289"/>
      <c r="Z22" s="290"/>
      <c r="AA22" s="290"/>
      <c r="AB22" s="290"/>
      <c r="AC22" s="8"/>
    </row>
    <row r="23" spans="1:29" x14ac:dyDescent="0.35">
      <c r="A23" s="334" t="s">
        <v>240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148"/>
    </row>
    <row r="24" spans="1:29" x14ac:dyDescent="0.35">
      <c r="A24" s="64" t="s">
        <v>130</v>
      </c>
      <c r="B24" s="20">
        <v>3.7400296605074352</v>
      </c>
      <c r="C24" s="20">
        <v>4.4683663232320017</v>
      </c>
      <c r="D24" s="20">
        <v>3.0017111125460061</v>
      </c>
      <c r="E24" s="20" t="s">
        <v>273</v>
      </c>
      <c r="F24" s="20">
        <v>4.4876666896980586</v>
      </c>
      <c r="G24" s="20">
        <v>5.0605580108633319</v>
      </c>
      <c r="H24" s="20">
        <v>3.8865880853775092</v>
      </c>
      <c r="I24" s="20" t="s">
        <v>273</v>
      </c>
      <c r="J24" s="20">
        <v>5.1257721217533678</v>
      </c>
      <c r="K24" s="20">
        <v>6.051510098202705</v>
      </c>
      <c r="L24" s="20">
        <v>4.1923551171393338</v>
      </c>
      <c r="M24" s="20" t="s">
        <v>273</v>
      </c>
      <c r="N24" s="20">
        <v>3.1943608365535856</v>
      </c>
      <c r="O24" s="20">
        <v>3.936917672216282</v>
      </c>
      <c r="P24" s="20">
        <v>2.4260144612588408</v>
      </c>
      <c r="Q24" s="20" t="s">
        <v>273</v>
      </c>
      <c r="R24" s="20">
        <v>4.0764904386951626</v>
      </c>
      <c r="S24" s="20">
        <v>5.0448430493273539</v>
      </c>
      <c r="T24" s="20">
        <v>3.1015801354401806</v>
      </c>
      <c r="U24" s="20" t="s">
        <v>273</v>
      </c>
      <c r="V24" s="20">
        <v>1.2732160312805474</v>
      </c>
      <c r="W24" s="20">
        <v>1.6095276061391268</v>
      </c>
      <c r="X24" s="20">
        <v>0.94954920391329378</v>
      </c>
      <c r="Y24" s="20" t="s">
        <v>273</v>
      </c>
      <c r="Z24" s="20">
        <v>0</v>
      </c>
      <c r="AA24" s="20">
        <v>0</v>
      </c>
      <c r="AB24" s="20">
        <v>0</v>
      </c>
      <c r="AC24" s="157"/>
    </row>
    <row r="25" spans="1:29" x14ac:dyDescent="0.35">
      <c r="A25" s="17" t="s">
        <v>235</v>
      </c>
      <c r="B25" s="21">
        <v>4.3265879072221276</v>
      </c>
      <c r="C25" s="21">
        <v>5.1517527158696383</v>
      </c>
      <c r="D25" s="21">
        <v>3.4856958076542646</v>
      </c>
      <c r="E25" s="21" t="s">
        <v>273</v>
      </c>
      <c r="F25" s="21">
        <v>5.1246955576578577</v>
      </c>
      <c r="G25" s="21">
        <v>5.7411764705882353</v>
      </c>
      <c r="H25" s="21">
        <v>4.4745874860427612</v>
      </c>
      <c r="I25" s="21" t="s">
        <v>273</v>
      </c>
      <c r="J25" s="21">
        <v>5.9123564777635496</v>
      </c>
      <c r="K25" s="21">
        <v>6.9634998705669169</v>
      </c>
      <c r="L25" s="21">
        <v>4.8482201354007426</v>
      </c>
      <c r="M25" s="21" t="s">
        <v>273</v>
      </c>
      <c r="N25" s="21">
        <v>3.6581777023203172</v>
      </c>
      <c r="O25" s="21">
        <v>4.4934857750598241</v>
      </c>
      <c r="P25" s="21">
        <v>2.7858762552640104</v>
      </c>
      <c r="Q25" s="21" t="s">
        <v>273</v>
      </c>
      <c r="R25" s="21">
        <v>4.7239703656496452</v>
      </c>
      <c r="S25" s="21">
        <v>5.845974945821661</v>
      </c>
      <c r="T25" s="21">
        <v>3.5912486659551761</v>
      </c>
      <c r="U25" s="21" t="s">
        <v>273</v>
      </c>
      <c r="V25" s="21">
        <v>1.5207346318067498</v>
      </c>
      <c r="W25" s="21">
        <v>1.9186081153548233</v>
      </c>
      <c r="X25" s="21">
        <v>1.1372121072884958</v>
      </c>
      <c r="Y25" s="21" t="s">
        <v>273</v>
      </c>
      <c r="Z25" s="21">
        <v>0</v>
      </c>
      <c r="AA25" s="21">
        <v>0</v>
      </c>
      <c r="AB25" s="21">
        <v>0</v>
      </c>
      <c r="AC25" s="158"/>
    </row>
    <row r="26" spans="1:29" x14ac:dyDescent="0.35">
      <c r="A26" s="17" t="s">
        <v>236</v>
      </c>
      <c r="B26" s="21">
        <v>0.35438968251068648</v>
      </c>
      <c r="C26" s="21">
        <v>0.49855491329479767</v>
      </c>
      <c r="D26" s="21">
        <v>0.20693222969477496</v>
      </c>
      <c r="E26" s="21" t="s">
        <v>273</v>
      </c>
      <c r="F26" s="21">
        <v>0.48309178743961351</v>
      </c>
      <c r="G26" s="21">
        <v>0.7438551099611902</v>
      </c>
      <c r="H26" s="21">
        <v>0.20611473720371004</v>
      </c>
      <c r="I26" s="21" t="s">
        <v>273</v>
      </c>
      <c r="J26" s="21">
        <v>0.46470062555853442</v>
      </c>
      <c r="K26" s="21">
        <v>0.6378454996456413</v>
      </c>
      <c r="L26" s="21">
        <v>0.28849621348719801</v>
      </c>
      <c r="M26" s="21" t="s">
        <v>273</v>
      </c>
      <c r="N26" s="21">
        <v>0.49028851593437672</v>
      </c>
      <c r="O26" s="21">
        <v>0.63933809702895827</v>
      </c>
      <c r="P26" s="21">
        <v>0.34039334341906202</v>
      </c>
      <c r="Q26" s="21" t="s">
        <v>273</v>
      </c>
      <c r="R26" s="21">
        <v>0.30156815440289503</v>
      </c>
      <c r="S26" s="21">
        <v>0.39385584875935409</v>
      </c>
      <c r="T26" s="21">
        <v>0.20533880903490762</v>
      </c>
      <c r="U26" s="21" t="s">
        <v>273</v>
      </c>
      <c r="V26" s="21">
        <v>1.9908421262193908E-2</v>
      </c>
      <c r="W26" s="21">
        <v>3.971405877680699E-2</v>
      </c>
      <c r="X26" s="21">
        <v>0</v>
      </c>
      <c r="Y26" s="21" t="s">
        <v>273</v>
      </c>
      <c r="Z26" s="21">
        <v>0</v>
      </c>
      <c r="AA26" s="21">
        <v>0</v>
      </c>
      <c r="AB26" s="21">
        <v>0</v>
      </c>
      <c r="AC26" s="158"/>
    </row>
    <row r="27" spans="1:29" x14ac:dyDescent="0.35">
      <c r="A27" s="17" t="s">
        <v>237</v>
      </c>
      <c r="B27" s="21">
        <v>0.49862623384552762</v>
      </c>
      <c r="C27" s="21">
        <v>0.49934867564046898</v>
      </c>
      <c r="D27" s="21">
        <v>0.49798889101704652</v>
      </c>
      <c r="E27" s="21" t="s">
        <v>273</v>
      </c>
      <c r="F27" s="21">
        <v>1.0416666666666665</v>
      </c>
      <c r="G27" s="21">
        <v>1.2392755004766445</v>
      </c>
      <c r="H27" s="21">
        <v>0.86281276962899056</v>
      </c>
      <c r="I27" s="21" t="s">
        <v>273</v>
      </c>
      <c r="J27" s="21">
        <v>0.24038461538461539</v>
      </c>
      <c r="K27" s="21">
        <v>0.10152284263959391</v>
      </c>
      <c r="L27" s="21">
        <v>0.36529680365296802</v>
      </c>
      <c r="M27" s="21" t="s">
        <v>273</v>
      </c>
      <c r="N27" s="21">
        <v>0.14858841010401189</v>
      </c>
      <c r="O27" s="21">
        <v>0</v>
      </c>
      <c r="P27" s="21">
        <v>0.28409090909090912</v>
      </c>
      <c r="Q27" s="21" t="s">
        <v>273</v>
      </c>
      <c r="R27" s="21">
        <v>0.99064391854705547</v>
      </c>
      <c r="S27" s="21">
        <v>1.0688836104513064</v>
      </c>
      <c r="T27" s="21">
        <v>0.92307692307692313</v>
      </c>
      <c r="U27" s="21" t="s">
        <v>273</v>
      </c>
      <c r="V27" s="21">
        <v>0</v>
      </c>
      <c r="W27" s="21">
        <v>0</v>
      </c>
      <c r="X27" s="21">
        <v>0</v>
      </c>
      <c r="Y27" s="21" t="s">
        <v>273</v>
      </c>
      <c r="Z27" s="21">
        <v>0</v>
      </c>
      <c r="AA27" s="21">
        <v>0</v>
      </c>
      <c r="AB27" s="21">
        <v>0</v>
      </c>
      <c r="AC27" s="158"/>
    </row>
    <row r="28" spans="1:29" x14ac:dyDescent="0.35">
      <c r="A28" s="142"/>
      <c r="B28" s="21" t="s">
        <v>273</v>
      </c>
      <c r="C28" s="21" t="s">
        <v>273</v>
      </c>
      <c r="D28" s="21" t="s">
        <v>273</v>
      </c>
      <c r="E28" s="21" t="s">
        <v>273</v>
      </c>
      <c r="F28" s="21" t="s">
        <v>273</v>
      </c>
      <c r="G28" s="21" t="s">
        <v>273</v>
      </c>
      <c r="H28" s="21" t="s">
        <v>273</v>
      </c>
      <c r="I28" s="21" t="s">
        <v>273</v>
      </c>
      <c r="J28" s="21" t="s">
        <v>273</v>
      </c>
      <c r="K28" s="21" t="s">
        <v>273</v>
      </c>
      <c r="L28" s="21" t="s">
        <v>273</v>
      </c>
      <c r="M28" s="21" t="s">
        <v>273</v>
      </c>
      <c r="N28" s="21" t="s">
        <v>273</v>
      </c>
      <c r="O28" s="21" t="s">
        <v>273</v>
      </c>
      <c r="P28" s="21" t="s">
        <v>273</v>
      </c>
      <c r="Q28" s="21" t="s">
        <v>273</v>
      </c>
      <c r="R28" s="21" t="s">
        <v>273</v>
      </c>
      <c r="S28" s="21" t="s">
        <v>273</v>
      </c>
      <c r="T28" s="21" t="s">
        <v>273</v>
      </c>
      <c r="U28" s="21" t="s">
        <v>273</v>
      </c>
      <c r="V28" s="21" t="s">
        <v>273</v>
      </c>
      <c r="W28" s="21" t="s">
        <v>273</v>
      </c>
      <c r="X28" s="21" t="s">
        <v>273</v>
      </c>
      <c r="Y28" s="21" t="s">
        <v>273</v>
      </c>
      <c r="Z28" s="21"/>
      <c r="AA28" s="21"/>
      <c r="AB28" s="21"/>
      <c r="AC28" s="158"/>
    </row>
    <row r="29" spans="1:29" x14ac:dyDescent="0.35">
      <c r="A29" s="64" t="s">
        <v>238</v>
      </c>
      <c r="B29" s="20">
        <v>4.0180393331852446</v>
      </c>
      <c r="C29" s="20">
        <v>4.7591690176968449</v>
      </c>
      <c r="D29" s="20">
        <v>3.2663212003912507</v>
      </c>
      <c r="E29" s="20" t="s">
        <v>273</v>
      </c>
      <c r="F29" s="20">
        <v>4.9544228754819581</v>
      </c>
      <c r="G29" s="20">
        <v>5.4969582913913078</v>
      </c>
      <c r="H29" s="20">
        <v>4.3914623069936427</v>
      </c>
      <c r="I29" s="20" t="s">
        <v>273</v>
      </c>
      <c r="J29" s="20">
        <v>5.4964880207832199</v>
      </c>
      <c r="K29" s="20">
        <v>6.4591700133868803</v>
      </c>
      <c r="L29" s="20">
        <v>4.5216886134779237</v>
      </c>
      <c r="M29" s="20" t="s">
        <v>273</v>
      </c>
      <c r="N29" s="20">
        <v>3.400664153204664</v>
      </c>
      <c r="O29" s="20">
        <v>4.2365401588702563</v>
      </c>
      <c r="P29" s="20">
        <v>2.533448644248868</v>
      </c>
      <c r="Q29" s="20" t="s">
        <v>273</v>
      </c>
      <c r="R29" s="20">
        <v>4.3156668608037272</v>
      </c>
      <c r="S29" s="20">
        <v>5.3012327102262864</v>
      </c>
      <c r="T29" s="20">
        <v>3.3175077662505132</v>
      </c>
      <c r="U29" s="20" t="s">
        <v>273</v>
      </c>
      <c r="V29" s="20">
        <v>1.3402970047822804</v>
      </c>
      <c r="W29" s="20">
        <v>1.6119746689694874</v>
      </c>
      <c r="X29" s="20">
        <v>1.077332672899511</v>
      </c>
      <c r="Y29" s="20" t="s">
        <v>273</v>
      </c>
      <c r="Z29" s="20">
        <v>0</v>
      </c>
      <c r="AA29" s="20">
        <v>0</v>
      </c>
      <c r="AB29" s="20">
        <v>0</v>
      </c>
      <c r="AC29" s="157"/>
    </row>
    <row r="30" spans="1:29" x14ac:dyDescent="0.35">
      <c r="A30" s="17" t="s">
        <v>235</v>
      </c>
      <c r="B30" s="21">
        <v>4.850125160421352</v>
      </c>
      <c r="C30" s="21">
        <v>5.7179496850601597</v>
      </c>
      <c r="D30" s="21">
        <v>3.9635751807755049</v>
      </c>
      <c r="E30" s="21" t="s">
        <v>273</v>
      </c>
      <c r="F30" s="21">
        <v>5.8826715779210224</v>
      </c>
      <c r="G30" s="21">
        <v>6.4745528843602393</v>
      </c>
      <c r="H30" s="21">
        <v>5.2657779744454896</v>
      </c>
      <c r="I30" s="21" t="s">
        <v>273</v>
      </c>
      <c r="J30" s="21">
        <v>6.6084459162441753</v>
      </c>
      <c r="K30" s="21">
        <v>7.7405493293072407</v>
      </c>
      <c r="L30" s="21">
        <v>5.4549757425156793</v>
      </c>
      <c r="M30" s="21" t="s">
        <v>273</v>
      </c>
      <c r="N30" s="21">
        <v>4.0465059802076375</v>
      </c>
      <c r="O30" s="21">
        <v>5.0180697908643879</v>
      </c>
      <c r="P30" s="21">
        <v>3.025586752163357</v>
      </c>
      <c r="Q30" s="21" t="s">
        <v>273</v>
      </c>
      <c r="R30" s="21">
        <v>5.232369190770231</v>
      </c>
      <c r="S30" s="21">
        <v>6.4250411861614491</v>
      </c>
      <c r="T30" s="21">
        <v>4.0198077483250803</v>
      </c>
      <c r="U30" s="21" t="s">
        <v>273</v>
      </c>
      <c r="V30" s="21">
        <v>1.6854378172588831</v>
      </c>
      <c r="W30" s="21">
        <v>2.0186585169695994</v>
      </c>
      <c r="X30" s="21">
        <v>1.361289313096542</v>
      </c>
      <c r="Y30" s="21" t="s">
        <v>273</v>
      </c>
      <c r="Z30" s="21">
        <v>0</v>
      </c>
      <c r="AA30" s="21">
        <v>0</v>
      </c>
      <c r="AB30" s="21">
        <v>0</v>
      </c>
      <c r="AC30" s="158"/>
    </row>
    <row r="31" spans="1:29" x14ac:dyDescent="0.35">
      <c r="A31" s="17" t="s">
        <v>236</v>
      </c>
      <c r="B31" s="21">
        <v>0.36050394656952034</v>
      </c>
      <c r="C31" s="21">
        <v>0.51012753188297066</v>
      </c>
      <c r="D31" s="21">
        <v>0.2073414222085701</v>
      </c>
      <c r="E31" s="21" t="s">
        <v>273</v>
      </c>
      <c r="F31" s="21">
        <v>0.48788987628506708</v>
      </c>
      <c r="G31" s="21">
        <v>0.77781535339871488</v>
      </c>
      <c r="H31" s="21">
        <v>0.17972681524083392</v>
      </c>
      <c r="I31" s="21" t="s">
        <v>273</v>
      </c>
      <c r="J31" s="21">
        <v>0.46563605885639786</v>
      </c>
      <c r="K31" s="21">
        <v>0.62730627306273068</v>
      </c>
      <c r="L31" s="21">
        <v>0.30086498683715684</v>
      </c>
      <c r="M31" s="21" t="s">
        <v>273</v>
      </c>
      <c r="N31" s="21">
        <v>0.51080550098231825</v>
      </c>
      <c r="O31" s="21">
        <v>0.66614420062695923</v>
      </c>
      <c r="P31" s="21">
        <v>0.3546099290780142</v>
      </c>
      <c r="Q31" s="21" t="s">
        <v>273</v>
      </c>
      <c r="R31" s="21">
        <v>0.3105590062111801</v>
      </c>
      <c r="S31" s="21">
        <v>0.40387722132471726</v>
      </c>
      <c r="T31" s="21">
        <v>0.21240441801189466</v>
      </c>
      <c r="U31" s="21" t="s">
        <v>273</v>
      </c>
      <c r="V31" s="21">
        <v>2.0554984583761562E-2</v>
      </c>
      <c r="W31" s="21">
        <v>4.1118421052631575E-2</v>
      </c>
      <c r="X31" s="21">
        <v>0</v>
      </c>
      <c r="Y31" s="21" t="s">
        <v>273</v>
      </c>
      <c r="Z31" s="21">
        <v>0</v>
      </c>
      <c r="AA31" s="21">
        <v>0</v>
      </c>
      <c r="AB31" s="21">
        <v>0</v>
      </c>
      <c r="AC31" s="158"/>
    </row>
    <row r="32" spans="1:29" x14ac:dyDescent="0.35">
      <c r="A32" s="17" t="s">
        <v>237</v>
      </c>
      <c r="B32" s="21">
        <v>0.49862623384552762</v>
      </c>
      <c r="C32" s="21">
        <v>0.49934867564046898</v>
      </c>
      <c r="D32" s="21">
        <v>0.49798889101704652</v>
      </c>
      <c r="E32" s="21" t="s">
        <v>273</v>
      </c>
      <c r="F32" s="21">
        <v>1.0416666666666665</v>
      </c>
      <c r="G32" s="21">
        <v>1.2392755004766445</v>
      </c>
      <c r="H32" s="21">
        <v>0.86281276962899056</v>
      </c>
      <c r="I32" s="21" t="s">
        <v>273</v>
      </c>
      <c r="J32" s="21">
        <v>0.24038461538461539</v>
      </c>
      <c r="K32" s="21">
        <v>0.10152284263959391</v>
      </c>
      <c r="L32" s="21">
        <v>0.36529680365296802</v>
      </c>
      <c r="M32" s="21" t="s">
        <v>273</v>
      </c>
      <c r="N32" s="21">
        <v>0.14858841010401189</v>
      </c>
      <c r="O32" s="21">
        <v>0</v>
      </c>
      <c r="P32" s="21">
        <v>0.28409090909090912</v>
      </c>
      <c r="Q32" s="21" t="s">
        <v>273</v>
      </c>
      <c r="R32" s="21">
        <v>0.99064391854705547</v>
      </c>
      <c r="S32" s="21">
        <v>1.0688836104513064</v>
      </c>
      <c r="T32" s="21">
        <v>0.92307692307692313</v>
      </c>
      <c r="U32" s="21" t="s">
        <v>273</v>
      </c>
      <c r="V32" s="21">
        <v>0</v>
      </c>
      <c r="W32" s="21">
        <v>0</v>
      </c>
      <c r="X32" s="21">
        <v>0</v>
      </c>
      <c r="Y32" s="21" t="s">
        <v>273</v>
      </c>
      <c r="Z32" s="21">
        <v>0</v>
      </c>
      <c r="AA32" s="21">
        <v>0</v>
      </c>
      <c r="AB32" s="21">
        <v>0</v>
      </c>
      <c r="AC32" s="158"/>
    </row>
    <row r="33" spans="1:29" x14ac:dyDescent="0.35">
      <c r="A33" s="123"/>
      <c r="B33" s="21" t="s">
        <v>273</v>
      </c>
      <c r="C33" s="21" t="s">
        <v>273</v>
      </c>
      <c r="D33" s="21" t="s">
        <v>273</v>
      </c>
      <c r="E33" s="21" t="s">
        <v>273</v>
      </c>
      <c r="F33" s="21" t="s">
        <v>273</v>
      </c>
      <c r="G33" s="21" t="s">
        <v>273</v>
      </c>
      <c r="H33" s="21" t="s">
        <v>273</v>
      </c>
      <c r="I33" s="21" t="s">
        <v>273</v>
      </c>
      <c r="J33" s="21" t="s">
        <v>273</v>
      </c>
      <c r="K33" s="21" t="s">
        <v>273</v>
      </c>
      <c r="L33" s="21" t="s">
        <v>273</v>
      </c>
      <c r="M33" s="21" t="s">
        <v>273</v>
      </c>
      <c r="N33" s="21" t="s">
        <v>273</v>
      </c>
      <c r="O33" s="21" t="s">
        <v>273</v>
      </c>
      <c r="P33" s="21" t="s">
        <v>273</v>
      </c>
      <c r="Q33" s="21" t="s">
        <v>273</v>
      </c>
      <c r="R33" s="21" t="s">
        <v>273</v>
      </c>
      <c r="S33" s="21" t="s">
        <v>273</v>
      </c>
      <c r="T33" s="21" t="s">
        <v>273</v>
      </c>
      <c r="U33" s="21" t="s">
        <v>273</v>
      </c>
      <c r="V33" s="21" t="s">
        <v>273</v>
      </c>
      <c r="W33" s="21" t="s">
        <v>273</v>
      </c>
      <c r="X33" s="21" t="s">
        <v>273</v>
      </c>
      <c r="Y33" s="21" t="s">
        <v>273</v>
      </c>
      <c r="Z33" s="21"/>
      <c r="AA33" s="21"/>
      <c r="AB33" s="21"/>
      <c r="AC33" s="158"/>
    </row>
    <row r="34" spans="1:29" x14ac:dyDescent="0.35">
      <c r="A34" s="64" t="s">
        <v>239</v>
      </c>
      <c r="B34" s="20">
        <v>2.7775293759948494</v>
      </c>
      <c r="C34" s="20">
        <v>3.4602937515558874</v>
      </c>
      <c r="D34" s="20">
        <v>2.0867813197092895</v>
      </c>
      <c r="E34" s="20" t="s">
        <v>273</v>
      </c>
      <c r="F34" s="20">
        <v>2.8795208477309373</v>
      </c>
      <c r="G34" s="20">
        <v>3.5924617196702</v>
      </c>
      <c r="H34" s="20">
        <v>2.1023912694591558</v>
      </c>
      <c r="I34" s="20" t="s">
        <v>273</v>
      </c>
      <c r="J34" s="20">
        <v>3.8600525624178714</v>
      </c>
      <c r="K34" s="20">
        <v>4.646564508156203</v>
      </c>
      <c r="L34" s="20">
        <v>3.0784345832651057</v>
      </c>
      <c r="M34" s="20" t="s">
        <v>273</v>
      </c>
      <c r="N34" s="20">
        <v>2.4724794688100649</v>
      </c>
      <c r="O34" s="20">
        <v>2.8822920262340355</v>
      </c>
      <c r="P34" s="20">
        <v>2.0523708421797595</v>
      </c>
      <c r="Q34" s="20" t="s">
        <v>273</v>
      </c>
      <c r="R34" s="20">
        <v>3.2640949554896146</v>
      </c>
      <c r="S34" s="20">
        <v>4.1625174268074092</v>
      </c>
      <c r="T34" s="20">
        <v>2.3776773432894478</v>
      </c>
      <c r="U34" s="20" t="s">
        <v>273</v>
      </c>
      <c r="V34" s="20">
        <v>1.0398423817863398</v>
      </c>
      <c r="W34" s="20">
        <v>1.6009019165727172</v>
      </c>
      <c r="X34" s="20">
        <v>0.51052967453733256</v>
      </c>
      <c r="Y34" s="20" t="s">
        <v>273</v>
      </c>
      <c r="Z34" s="20">
        <v>0</v>
      </c>
      <c r="AA34" s="20">
        <v>0</v>
      </c>
      <c r="AB34" s="20">
        <v>0</v>
      </c>
      <c r="AC34" s="157"/>
    </row>
    <row r="35" spans="1:29" x14ac:dyDescent="0.35">
      <c r="A35" s="17" t="s">
        <v>235</v>
      </c>
      <c r="B35" s="21">
        <v>2.8254454038692751</v>
      </c>
      <c r="C35" s="21">
        <v>3.5205911115940451</v>
      </c>
      <c r="D35" s="21">
        <v>2.1220450797141286</v>
      </c>
      <c r="E35" s="21" t="s">
        <v>273</v>
      </c>
      <c r="F35" s="21">
        <v>2.9312642056587506</v>
      </c>
      <c r="G35" s="21">
        <v>3.6653147063241702</v>
      </c>
      <c r="H35" s="21">
        <v>2.1304490331039005</v>
      </c>
      <c r="I35" s="21" t="s">
        <v>273</v>
      </c>
      <c r="J35" s="21">
        <v>3.9246861924686192</v>
      </c>
      <c r="K35" s="21">
        <v>4.7171394997481952</v>
      </c>
      <c r="L35" s="21">
        <v>3.136993158685133</v>
      </c>
      <c r="M35" s="21" t="s">
        <v>273</v>
      </c>
      <c r="N35" s="21">
        <v>2.5193625923617913</v>
      </c>
      <c r="O35" s="21">
        <v>2.9365218920344645</v>
      </c>
      <c r="P35" s="21">
        <v>2.0915975477821855</v>
      </c>
      <c r="Q35" s="21" t="s">
        <v>273</v>
      </c>
      <c r="R35" s="21">
        <v>3.3112582781456954</v>
      </c>
      <c r="S35" s="21">
        <v>4.2154094392900365</v>
      </c>
      <c r="T35" s="21">
        <v>2.4161341853035143</v>
      </c>
      <c r="U35" s="21" t="s">
        <v>273</v>
      </c>
      <c r="V35" s="21">
        <v>1.0581421251949208</v>
      </c>
      <c r="W35" s="21">
        <v>1.6325592090135663</v>
      </c>
      <c r="X35" s="21">
        <v>0.51847051198963057</v>
      </c>
      <c r="Y35" s="21" t="s">
        <v>273</v>
      </c>
      <c r="Z35" s="21">
        <v>0</v>
      </c>
      <c r="AA35" s="21">
        <v>0</v>
      </c>
      <c r="AB35" s="21">
        <v>0</v>
      </c>
      <c r="AC35" s="158"/>
    </row>
    <row r="36" spans="1:29" ht="14.5" thickBot="1" x14ac:dyDescent="0.4">
      <c r="A36" s="17" t="s">
        <v>236</v>
      </c>
      <c r="B36" s="21">
        <v>0.19627085377821393</v>
      </c>
      <c r="C36" s="21">
        <v>0.19607843137254902</v>
      </c>
      <c r="D36" s="21">
        <v>0.19646365422396855</v>
      </c>
      <c r="E36" s="21" t="s">
        <v>273</v>
      </c>
      <c r="F36" s="21">
        <v>0.37878787878787878</v>
      </c>
      <c r="G36" s="21">
        <v>0</v>
      </c>
      <c r="H36" s="21">
        <v>0.77519379844961245</v>
      </c>
      <c r="I36" s="21" t="s">
        <v>273</v>
      </c>
      <c r="J36" s="21">
        <v>0.44247787610619471</v>
      </c>
      <c r="K36" s="21">
        <v>0.89285714285714279</v>
      </c>
      <c r="L36" s="21">
        <v>0</v>
      </c>
      <c r="M36" s="21" t="s">
        <v>273</v>
      </c>
      <c r="N36" s="21">
        <v>0</v>
      </c>
      <c r="O36" s="21">
        <v>0</v>
      </c>
      <c r="P36" s="21">
        <v>0</v>
      </c>
      <c r="Q36" s="21" t="s">
        <v>273</v>
      </c>
      <c r="R36" s="21">
        <v>0</v>
      </c>
      <c r="S36" s="21">
        <v>0</v>
      </c>
      <c r="T36" s="21">
        <v>0</v>
      </c>
      <c r="U36" s="21" t="s">
        <v>273</v>
      </c>
      <c r="V36" s="21">
        <v>0</v>
      </c>
      <c r="W36" s="21">
        <v>0</v>
      </c>
      <c r="X36" s="21">
        <v>0</v>
      </c>
      <c r="Y36" s="21" t="s">
        <v>273</v>
      </c>
      <c r="Z36" s="21">
        <v>0</v>
      </c>
      <c r="AA36" s="21">
        <v>0</v>
      </c>
      <c r="AB36" s="21">
        <v>0</v>
      </c>
      <c r="AC36" s="158"/>
    </row>
    <row r="37" spans="1:29" x14ac:dyDescent="0.3">
      <c r="A37" s="110" t="s">
        <v>398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8"/>
    </row>
    <row r="38" spans="1:2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</sheetData>
  <mergeCells count="14">
    <mergeCell ref="A8:AB8"/>
    <mergeCell ref="A23:AB23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2" location="Contenido!A1" display="Contenido" xr:uid="{B6F436D6-7B76-4EDA-A453-7B052C223B07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K33"/>
  <sheetViews>
    <sheetView showGridLines="0" zoomScale="90" zoomScaleNormal="90" zoomScaleSheetLayoutView="90" workbookViewId="0">
      <selection activeCell="G23" sqref="G23"/>
    </sheetView>
  </sheetViews>
  <sheetFormatPr baseColWidth="10" defaultColWidth="23.453125" defaultRowHeight="14" x14ac:dyDescent="0.3"/>
  <cols>
    <col min="1" max="1" width="33.453125" style="7" customWidth="1"/>
    <col min="2" max="9" width="9.26953125" style="2" customWidth="1"/>
    <col min="10" max="10" width="5.7265625" style="72" customWidth="1"/>
    <col min="11" max="11" width="13.453125" style="26" customWidth="1"/>
    <col min="12" max="87" width="10.7265625" style="2" customWidth="1"/>
    <col min="88" max="16384" width="23.453125" style="2"/>
  </cols>
  <sheetData>
    <row r="1" spans="1:11" ht="15.75" customHeight="1" x14ac:dyDescent="0.3">
      <c r="A1" s="333" t="s">
        <v>109</v>
      </c>
      <c r="B1" s="333"/>
      <c r="C1" s="333"/>
      <c r="D1" s="333"/>
      <c r="E1" s="333"/>
      <c r="F1" s="333"/>
      <c r="G1" s="333"/>
      <c r="H1" s="333"/>
      <c r="I1" s="333"/>
      <c r="K1" s="29"/>
    </row>
    <row r="2" spans="1:11" ht="15.75" customHeight="1" x14ac:dyDescent="0.3">
      <c r="A2" s="333" t="s">
        <v>110</v>
      </c>
      <c r="B2" s="333"/>
      <c r="C2" s="333"/>
      <c r="D2" s="333"/>
      <c r="E2" s="333"/>
      <c r="F2" s="333"/>
      <c r="G2" s="333"/>
      <c r="H2" s="333"/>
      <c r="I2" s="333"/>
      <c r="K2" s="272" t="s">
        <v>375</v>
      </c>
    </row>
    <row r="3" spans="1:11" ht="15.75" customHeight="1" x14ac:dyDescent="0.3">
      <c r="A3" s="333" t="s">
        <v>111</v>
      </c>
      <c r="B3" s="333"/>
      <c r="C3" s="333"/>
      <c r="D3" s="333"/>
      <c r="E3" s="333"/>
      <c r="F3" s="333"/>
      <c r="G3" s="333"/>
      <c r="H3" s="333"/>
      <c r="I3" s="333"/>
      <c r="K3" s="29"/>
    </row>
    <row r="4" spans="1:11" ht="15.75" customHeight="1" x14ac:dyDescent="0.3">
      <c r="A4" s="333" t="s">
        <v>112</v>
      </c>
      <c r="B4" s="333"/>
      <c r="C4" s="333"/>
      <c r="D4" s="333"/>
      <c r="E4" s="333"/>
      <c r="F4" s="333"/>
      <c r="G4" s="333"/>
      <c r="H4" s="333"/>
      <c r="I4" s="333"/>
    </row>
    <row r="5" spans="1:11" ht="15.75" customHeight="1" x14ac:dyDescent="0.3">
      <c r="A5" s="333" t="s">
        <v>370</v>
      </c>
      <c r="B5" s="333"/>
      <c r="C5" s="333"/>
      <c r="D5" s="333"/>
      <c r="E5" s="333"/>
      <c r="F5" s="333"/>
      <c r="G5" s="333"/>
      <c r="H5" s="333"/>
      <c r="I5" s="333"/>
    </row>
    <row r="6" spans="1:11" s="7" customFormat="1" ht="18.75" customHeight="1" x14ac:dyDescent="0.3">
      <c r="A6" s="227" t="s">
        <v>113</v>
      </c>
      <c r="B6" s="228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72"/>
      <c r="K6" s="26"/>
    </row>
    <row r="7" spans="1:11" x14ac:dyDescent="0.3">
      <c r="A7" s="241"/>
      <c r="B7" s="242"/>
      <c r="C7" s="242"/>
      <c r="D7" s="242"/>
      <c r="E7" s="242"/>
      <c r="F7" s="242"/>
      <c r="G7" s="242"/>
      <c r="H7" s="242"/>
      <c r="I7" s="242"/>
    </row>
    <row r="8" spans="1:11" ht="14.25" customHeight="1" x14ac:dyDescent="0.3">
      <c r="A8" s="332" t="s">
        <v>114</v>
      </c>
      <c r="B8" s="332"/>
      <c r="C8" s="332"/>
      <c r="D8" s="332"/>
      <c r="E8" s="332"/>
      <c r="F8" s="332"/>
      <c r="G8" s="332"/>
      <c r="H8" s="332"/>
      <c r="I8" s="332"/>
    </row>
    <row r="9" spans="1:11" ht="14.25" customHeight="1" x14ac:dyDescent="0.3">
      <c r="A9" s="243" t="s">
        <v>115</v>
      </c>
      <c r="B9" s="18">
        <v>13658</v>
      </c>
      <c r="C9" s="18">
        <v>14169</v>
      </c>
      <c r="D9" s="18">
        <v>12093</v>
      </c>
      <c r="E9" s="18">
        <v>10579</v>
      </c>
      <c r="F9" s="18">
        <v>3626</v>
      </c>
      <c r="G9" s="18">
        <v>10854</v>
      </c>
      <c r="H9" s="18">
        <v>723</v>
      </c>
      <c r="I9" s="18">
        <v>7349</v>
      </c>
    </row>
    <row r="10" spans="1:11" ht="14.25" customHeight="1" x14ac:dyDescent="0.3">
      <c r="A10" s="244" t="s">
        <v>116</v>
      </c>
      <c r="B10" s="18">
        <v>38710</v>
      </c>
      <c r="C10" s="18">
        <v>36215</v>
      </c>
      <c r="D10" s="18">
        <v>28519</v>
      </c>
      <c r="E10" s="18">
        <v>26506</v>
      </c>
      <c r="F10" s="18">
        <v>8491</v>
      </c>
      <c r="G10" s="18">
        <v>17735</v>
      </c>
      <c r="H10" s="18">
        <v>7150</v>
      </c>
      <c r="I10" s="18">
        <v>17117</v>
      </c>
      <c r="J10" s="76"/>
    </row>
    <row r="11" spans="1:11" ht="14.25" customHeight="1" x14ac:dyDescent="0.3">
      <c r="A11" s="245" t="s">
        <v>117</v>
      </c>
      <c r="B11" s="18">
        <v>31448</v>
      </c>
      <c r="C11" s="18">
        <v>29565</v>
      </c>
      <c r="D11" s="18">
        <f>18394+4471</f>
        <v>22865</v>
      </c>
      <c r="E11" s="18">
        <f>16586+3796+58</f>
        <v>20440</v>
      </c>
      <c r="F11" s="18">
        <v>3950</v>
      </c>
      <c r="G11" s="18">
        <v>12252</v>
      </c>
      <c r="H11" s="18">
        <v>3221</v>
      </c>
      <c r="I11" s="18">
        <v>12396</v>
      </c>
      <c r="J11" s="76"/>
    </row>
    <row r="12" spans="1:11" ht="14.25" customHeight="1" x14ac:dyDescent="0.3">
      <c r="A12" s="245" t="s">
        <v>118</v>
      </c>
      <c r="B12" s="18">
        <v>7262</v>
      </c>
      <c r="C12" s="18">
        <v>6650</v>
      </c>
      <c r="D12" s="18">
        <f>5627+27</f>
        <v>5654</v>
      </c>
      <c r="E12" s="18">
        <f>6024+42</f>
        <v>6066</v>
      </c>
      <c r="F12" s="18">
        <v>4541</v>
      </c>
      <c r="G12" s="18">
        <v>5483</v>
      </c>
      <c r="H12" s="18">
        <v>3929</v>
      </c>
      <c r="I12" s="18">
        <v>4721</v>
      </c>
      <c r="J12" s="76"/>
    </row>
    <row r="13" spans="1:11" ht="14.25" customHeight="1" x14ac:dyDescent="0.3">
      <c r="A13" s="244" t="s">
        <v>119</v>
      </c>
      <c r="B13" s="18">
        <v>6</v>
      </c>
      <c r="C13" s="18">
        <v>8</v>
      </c>
      <c r="D13" s="18">
        <v>0</v>
      </c>
      <c r="E13" s="18">
        <v>0</v>
      </c>
      <c r="F13" s="18">
        <v>0</v>
      </c>
      <c r="G13" s="18">
        <v>7</v>
      </c>
      <c r="H13" s="18">
        <v>21</v>
      </c>
      <c r="I13" s="18">
        <v>9</v>
      </c>
      <c r="J13" s="76"/>
    </row>
    <row r="14" spans="1:11" ht="14.25" customHeight="1" x14ac:dyDescent="0.3">
      <c r="A14" s="244" t="s">
        <v>120</v>
      </c>
      <c r="B14" s="18">
        <v>488</v>
      </c>
      <c r="C14" s="18">
        <v>552</v>
      </c>
      <c r="D14" s="18">
        <v>449</v>
      </c>
      <c r="E14" s="18">
        <v>188</v>
      </c>
      <c r="F14" s="18">
        <v>80</v>
      </c>
      <c r="G14" s="18">
        <v>172</v>
      </c>
      <c r="H14" s="18">
        <v>17</v>
      </c>
      <c r="I14" s="18">
        <v>111</v>
      </c>
      <c r="J14" s="76"/>
    </row>
    <row r="15" spans="1:11" ht="14.25" customHeight="1" x14ac:dyDescent="0.3">
      <c r="A15" s="244" t="s">
        <v>121</v>
      </c>
      <c r="B15" s="18">
        <v>3243</v>
      </c>
      <c r="C15" s="18">
        <v>2870</v>
      </c>
      <c r="D15" s="18">
        <v>1967</v>
      </c>
      <c r="E15" s="18">
        <v>2928</v>
      </c>
      <c r="F15" s="18">
        <v>1173</v>
      </c>
      <c r="G15" s="18">
        <v>1944</v>
      </c>
      <c r="H15" s="18">
        <v>346</v>
      </c>
      <c r="I15" s="18">
        <v>185</v>
      </c>
      <c r="J15" s="76"/>
    </row>
    <row r="16" spans="1:11" ht="14.25" customHeight="1" x14ac:dyDescent="0.3">
      <c r="A16" s="244" t="s">
        <v>123</v>
      </c>
      <c r="B16" s="18" t="s">
        <v>124</v>
      </c>
      <c r="C16" s="18" t="s">
        <v>124</v>
      </c>
      <c r="D16" s="18">
        <v>258</v>
      </c>
      <c r="E16" s="18">
        <v>388</v>
      </c>
      <c r="F16" s="18">
        <v>243</v>
      </c>
      <c r="G16" s="18">
        <v>301</v>
      </c>
      <c r="H16" s="18">
        <v>431</v>
      </c>
      <c r="I16" s="18">
        <v>1030</v>
      </c>
      <c r="J16" s="76"/>
    </row>
    <row r="17" spans="1:10" ht="14.25" customHeight="1" x14ac:dyDescent="0.3">
      <c r="A17" s="246"/>
      <c r="B17" s="247"/>
      <c r="C17" s="247"/>
      <c r="D17" s="247"/>
      <c r="E17" s="247"/>
      <c r="F17" s="247"/>
      <c r="G17" s="247"/>
      <c r="H17" s="247"/>
      <c r="I17" s="247"/>
      <c r="J17" s="76"/>
    </row>
    <row r="18" spans="1:10" ht="14.25" customHeight="1" x14ac:dyDescent="0.3">
      <c r="A18" s="332" t="s">
        <v>125</v>
      </c>
      <c r="B18" s="332"/>
      <c r="C18" s="332"/>
      <c r="D18" s="332"/>
      <c r="E18" s="332"/>
      <c r="F18" s="332"/>
      <c r="G18" s="332"/>
      <c r="H18" s="332"/>
      <c r="I18" s="332"/>
      <c r="J18" s="76"/>
    </row>
    <row r="19" spans="1:10" ht="14.25" customHeight="1" x14ac:dyDescent="0.3">
      <c r="A19" s="243" t="s">
        <v>115</v>
      </c>
      <c r="B19" s="21">
        <v>3.1</v>
      </c>
      <c r="C19" s="21">
        <v>3.2</v>
      </c>
      <c r="D19" s="21">
        <v>2.7</v>
      </c>
      <c r="E19" s="21">
        <v>2.2999999999999998</v>
      </c>
      <c r="F19" s="21">
        <v>0.8</v>
      </c>
      <c r="G19" s="21">
        <v>2.2999999999999998</v>
      </c>
      <c r="H19" s="21">
        <v>0.2</v>
      </c>
      <c r="I19" s="21">
        <v>1.6118561019796722</v>
      </c>
      <c r="J19" s="76"/>
    </row>
    <row r="20" spans="1:10" ht="14.25" customHeight="1" x14ac:dyDescent="0.3">
      <c r="A20" s="244" t="s">
        <v>116</v>
      </c>
      <c r="B20" s="21">
        <v>10.4</v>
      </c>
      <c r="C20" s="21">
        <v>9.8000000000000007</v>
      </c>
      <c r="D20" s="21">
        <v>7.8</v>
      </c>
      <c r="E20" s="21">
        <v>7.2</v>
      </c>
      <c r="F20" s="21">
        <v>2.2000000000000002</v>
      </c>
      <c r="G20" s="21">
        <v>4.5999999999999996</v>
      </c>
      <c r="H20" s="21">
        <v>1.7</v>
      </c>
      <c r="I20" s="21">
        <v>4.2</v>
      </c>
      <c r="J20" s="76"/>
    </row>
    <row r="21" spans="1:10" ht="14.25" customHeight="1" x14ac:dyDescent="0.3">
      <c r="A21" s="245" t="s">
        <v>117</v>
      </c>
      <c r="B21" s="21">
        <v>9.6999999999999993</v>
      </c>
      <c r="C21" s="21">
        <v>9.1999999999999993</v>
      </c>
      <c r="D21" s="21">
        <v>7.2</v>
      </c>
      <c r="E21" s="21">
        <v>6.4</v>
      </c>
      <c r="F21" s="21">
        <v>1.2</v>
      </c>
      <c r="G21" s="21">
        <v>3.6</v>
      </c>
      <c r="H21" s="21">
        <v>0.9</v>
      </c>
      <c r="I21" s="21">
        <v>3.5</v>
      </c>
      <c r="J21" s="76"/>
    </row>
    <row r="22" spans="1:10" ht="14.25" customHeight="1" x14ac:dyDescent="0.3">
      <c r="A22" s="245" t="s">
        <v>118</v>
      </c>
      <c r="B22" s="21">
        <v>14.9</v>
      </c>
      <c r="C22" s="21">
        <v>13.8</v>
      </c>
      <c r="D22" s="21">
        <v>11.9</v>
      </c>
      <c r="E22" s="21">
        <v>12.7</v>
      </c>
      <c r="F22" s="21">
        <v>9</v>
      </c>
      <c r="G22" s="21">
        <v>10.9</v>
      </c>
      <c r="H22" s="21">
        <v>6.9</v>
      </c>
      <c r="I22" s="21">
        <v>9.3000000000000007</v>
      </c>
      <c r="J22" s="76"/>
    </row>
    <row r="23" spans="1:10" ht="14.25" customHeight="1" x14ac:dyDescent="0.3">
      <c r="A23" s="244" t="s">
        <v>119</v>
      </c>
      <c r="B23" s="21">
        <v>2.2727272727272729</v>
      </c>
      <c r="C23" s="21">
        <v>3.1872509960159361</v>
      </c>
      <c r="D23" s="21">
        <v>0</v>
      </c>
      <c r="E23" s="21">
        <v>0</v>
      </c>
      <c r="F23" s="21">
        <v>0</v>
      </c>
      <c r="G23" s="21">
        <v>2.7</v>
      </c>
      <c r="H23" s="21">
        <v>7.2</v>
      </c>
      <c r="I23" s="21">
        <v>2.8</v>
      </c>
      <c r="J23" s="76"/>
    </row>
    <row r="24" spans="1:10" ht="14.25" customHeight="1" x14ac:dyDescent="0.3">
      <c r="A24" s="244" t="s">
        <v>120</v>
      </c>
      <c r="B24" s="21">
        <v>14.067454597866821</v>
      </c>
      <c r="C24" s="21">
        <v>19.422941590429275</v>
      </c>
      <c r="D24" s="21">
        <v>16.873355881247651</v>
      </c>
      <c r="E24" s="21">
        <v>8.3407275953859799</v>
      </c>
      <c r="F24" s="21">
        <v>4.5871559633027523</v>
      </c>
      <c r="G24" s="21">
        <v>13.1</v>
      </c>
      <c r="H24" s="21">
        <v>2.1</v>
      </c>
      <c r="I24" s="21">
        <v>16</v>
      </c>
      <c r="J24" s="76"/>
    </row>
    <row r="25" spans="1:10" ht="14.25" customHeight="1" x14ac:dyDescent="0.3">
      <c r="A25" s="244" t="s">
        <v>121</v>
      </c>
      <c r="B25" s="21">
        <v>19.856722997795739</v>
      </c>
      <c r="C25" s="21">
        <v>17.892768079800501</v>
      </c>
      <c r="D25" s="21">
        <v>11.988785274577925</v>
      </c>
      <c r="E25" s="21">
        <v>18.137892585021369</v>
      </c>
      <c r="F25" s="21">
        <v>7.2269114657137576</v>
      </c>
      <c r="G25" s="21">
        <v>12.9</v>
      </c>
      <c r="H25" s="21">
        <v>4</v>
      </c>
      <c r="I25" s="21">
        <v>8.1</v>
      </c>
    </row>
    <row r="26" spans="1:10" ht="14.25" customHeight="1" thickBot="1" x14ac:dyDescent="0.35">
      <c r="A26" s="244" t="s">
        <v>123</v>
      </c>
      <c r="B26" s="21" t="s">
        <v>124</v>
      </c>
      <c r="C26" s="21" t="s">
        <v>124</v>
      </c>
      <c r="D26" s="21">
        <v>12.573099415204677</v>
      </c>
      <c r="E26" s="21">
        <v>15.091404122909374</v>
      </c>
      <c r="F26" s="21">
        <v>7.3303167420814486</v>
      </c>
      <c r="G26" s="21">
        <v>8.6999999999999993</v>
      </c>
      <c r="H26" s="21">
        <v>12.1</v>
      </c>
      <c r="I26" s="21">
        <v>28.4</v>
      </c>
    </row>
    <row r="27" spans="1:10" x14ac:dyDescent="0.3">
      <c r="A27" s="91" t="s">
        <v>396</v>
      </c>
      <c r="B27" s="91"/>
      <c r="C27" s="91"/>
      <c r="D27" s="91"/>
      <c r="E27" s="91"/>
      <c r="F27" s="91"/>
      <c r="G27" s="91"/>
      <c r="H27" s="91"/>
      <c r="I27" s="91"/>
    </row>
    <row r="28" spans="1:10" x14ac:dyDescent="0.3">
      <c r="A28" s="8" t="s">
        <v>385</v>
      </c>
      <c r="B28" s="8"/>
      <c r="C28" s="8"/>
      <c r="D28" s="8"/>
      <c r="E28" s="8"/>
      <c r="F28" s="8"/>
      <c r="G28" s="8"/>
      <c r="H28" s="8"/>
      <c r="I28" s="8"/>
    </row>
    <row r="33" spans="1:9" x14ac:dyDescent="0.3">
      <c r="A33" s="14"/>
      <c r="B33" s="11"/>
      <c r="C33" s="11"/>
      <c r="D33" s="11"/>
      <c r="E33" s="11"/>
      <c r="F33" s="11"/>
      <c r="G33" s="11"/>
      <c r="H33" s="11"/>
      <c r="I33" s="11"/>
    </row>
  </sheetData>
  <mergeCells count="7">
    <mergeCell ref="A18:I18"/>
    <mergeCell ref="A8:I8"/>
    <mergeCell ref="A1:I1"/>
    <mergeCell ref="A2:I2"/>
    <mergeCell ref="A3:I3"/>
    <mergeCell ref="A4:I4"/>
    <mergeCell ref="A5:I5"/>
  </mergeCells>
  <hyperlinks>
    <hyperlink ref="K2" location="Contenido!A1" display="Contenido" xr:uid="{941EF119-89F5-4805-BB61-CAA1CBFB4D3C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  <pageSetUpPr fitToPage="1"/>
  </sheetPr>
  <dimension ref="A1:BL56"/>
  <sheetViews>
    <sheetView showGridLines="0" zoomScale="90" zoomScaleNormal="90" zoomScaleSheetLayoutView="90" workbookViewId="0">
      <selection activeCell="A2" sqref="A2:AB2"/>
    </sheetView>
  </sheetViews>
  <sheetFormatPr baseColWidth="10" defaultColWidth="11.453125" defaultRowHeight="14" x14ac:dyDescent="0.35"/>
  <cols>
    <col min="1" max="1" width="12.179687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3" customWidth="1"/>
    <col min="30" max="30" width="13.453125" style="26" customWidth="1"/>
    <col min="31" max="105" width="11.453125" style="3"/>
    <col min="106" max="106" width="7.81640625" style="3" bestFit="1" customWidth="1"/>
    <col min="107" max="108" width="5.54296875" style="3" bestFit="1" customWidth="1"/>
    <col min="109" max="109" width="5.1796875" style="3" customWidth="1"/>
    <col min="110" max="110" width="2.1796875" style="3" customWidth="1"/>
    <col min="111" max="113" width="5.1796875" style="3" customWidth="1"/>
    <col min="114" max="114" width="1.1796875" style="3" customWidth="1"/>
    <col min="115" max="117" width="5.1796875" style="3" customWidth="1"/>
    <col min="118" max="118" width="1.54296875" style="3" customWidth="1"/>
    <col min="119" max="121" width="5.1796875" style="3" customWidth="1"/>
    <col min="122" max="122" width="1.453125" style="3" customWidth="1"/>
    <col min="123" max="125" width="5.1796875" style="3" customWidth="1"/>
    <col min="126" max="126" width="2" style="3" customWidth="1"/>
    <col min="127" max="129" width="5.1796875" style="3" customWidth="1"/>
    <col min="130" max="130" width="1.81640625" style="3" customWidth="1"/>
    <col min="131" max="133" width="5.1796875" style="3" customWidth="1"/>
    <col min="134" max="16384" width="11.453125" style="3"/>
  </cols>
  <sheetData>
    <row r="1" spans="1:64" ht="15.75" customHeight="1" x14ac:dyDescent="0.35">
      <c r="A1" s="345" t="s">
        <v>304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7"/>
      <c r="AD1" s="29"/>
    </row>
    <row r="2" spans="1:64" ht="15.75" customHeight="1" x14ac:dyDescent="0.35">
      <c r="A2" s="345" t="s">
        <v>305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7"/>
      <c r="AD2" s="272" t="s">
        <v>375</v>
      </c>
    </row>
    <row r="3" spans="1:64" ht="15.75" customHeight="1" x14ac:dyDescent="0.35">
      <c r="A3" s="345" t="s">
        <v>242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7"/>
      <c r="AD3" s="29"/>
    </row>
    <row r="4" spans="1:64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7"/>
    </row>
    <row r="5" spans="1:64" ht="15.75" customHeight="1" x14ac:dyDescent="0.35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6"/>
    </row>
    <row r="6" spans="1:64" ht="21" customHeight="1" x14ac:dyDescent="0.35">
      <c r="A6" s="340" t="s">
        <v>243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10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96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x14ac:dyDescent="0.35">
      <c r="A8" s="8"/>
      <c r="B8" s="164"/>
      <c r="C8" s="164"/>
      <c r="D8" s="164"/>
      <c r="E8" s="130"/>
      <c r="F8" s="164"/>
      <c r="G8" s="164"/>
      <c r="H8" s="164"/>
      <c r="I8" s="130"/>
      <c r="J8" s="164"/>
      <c r="K8" s="164"/>
      <c r="L8" s="164"/>
      <c r="M8" s="130"/>
      <c r="N8" s="164"/>
      <c r="O8" s="164"/>
      <c r="P8" s="130"/>
      <c r="Q8" s="130"/>
      <c r="R8" s="164"/>
      <c r="S8" s="164"/>
      <c r="T8" s="164"/>
      <c r="U8" s="130"/>
      <c r="V8" s="130"/>
      <c r="W8" s="130"/>
      <c r="X8" s="130"/>
      <c r="Y8" s="130"/>
      <c r="Z8" s="130"/>
      <c r="AA8" s="130"/>
      <c r="AB8" s="130"/>
      <c r="AC8" s="148"/>
    </row>
    <row r="9" spans="1:64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153"/>
    </row>
    <row r="10" spans="1:64" x14ac:dyDescent="0.35">
      <c r="A10" s="123" t="s">
        <v>130</v>
      </c>
      <c r="B10" s="16">
        <v>9331</v>
      </c>
      <c r="C10" s="16">
        <v>5612</v>
      </c>
      <c r="D10" s="16">
        <v>3719</v>
      </c>
      <c r="E10" s="16"/>
      <c r="F10" s="16">
        <v>2598</v>
      </c>
      <c r="G10" s="16">
        <v>1500</v>
      </c>
      <c r="H10" s="16">
        <v>1098</v>
      </c>
      <c r="I10" s="16"/>
      <c r="J10" s="16">
        <v>2755</v>
      </c>
      <c r="K10" s="16">
        <v>1633</v>
      </c>
      <c r="L10" s="16">
        <v>1122</v>
      </c>
      <c r="M10" s="16"/>
      <c r="N10" s="16">
        <v>1645</v>
      </c>
      <c r="O10" s="16">
        <v>1031</v>
      </c>
      <c r="P10" s="16">
        <v>614</v>
      </c>
      <c r="Q10" s="16"/>
      <c r="R10" s="16">
        <v>1812</v>
      </c>
      <c r="S10" s="16">
        <v>1125</v>
      </c>
      <c r="T10" s="16">
        <v>687</v>
      </c>
      <c r="U10" s="16"/>
      <c r="V10" s="16">
        <v>521</v>
      </c>
      <c r="W10" s="16">
        <v>323</v>
      </c>
      <c r="X10" s="16">
        <v>198</v>
      </c>
      <c r="Y10" s="16"/>
      <c r="Z10" s="18">
        <v>0</v>
      </c>
      <c r="AA10" s="18">
        <v>0</v>
      </c>
      <c r="AB10" s="18">
        <v>0</v>
      </c>
      <c r="AC10" s="154"/>
    </row>
    <row r="11" spans="1:64" x14ac:dyDescent="0.35">
      <c r="A11" s="131">
        <v>12</v>
      </c>
      <c r="B11" s="18">
        <v>48</v>
      </c>
      <c r="C11" s="18">
        <v>26</v>
      </c>
      <c r="D11" s="18">
        <v>22</v>
      </c>
      <c r="E11" s="18"/>
      <c r="F11" s="18">
        <v>48</v>
      </c>
      <c r="G11" s="18">
        <v>26</v>
      </c>
      <c r="H11" s="18">
        <v>22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53"/>
    </row>
    <row r="12" spans="1:64" x14ac:dyDescent="0.3">
      <c r="A12" s="131">
        <v>13</v>
      </c>
      <c r="B12" s="18">
        <v>1206</v>
      </c>
      <c r="C12" s="18">
        <v>656</v>
      </c>
      <c r="D12" s="18">
        <v>550</v>
      </c>
      <c r="E12" s="18"/>
      <c r="F12" s="18">
        <v>1124</v>
      </c>
      <c r="G12" s="18">
        <v>611</v>
      </c>
      <c r="H12" s="18">
        <v>513</v>
      </c>
      <c r="I12" s="18"/>
      <c r="J12" s="18">
        <v>82</v>
      </c>
      <c r="K12" s="18">
        <v>45</v>
      </c>
      <c r="L12" s="18">
        <v>37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55"/>
    </row>
    <row r="13" spans="1:64" x14ac:dyDescent="0.3">
      <c r="A13" s="131">
        <v>14</v>
      </c>
      <c r="B13" s="18">
        <v>2215</v>
      </c>
      <c r="C13" s="18">
        <v>1328</v>
      </c>
      <c r="D13" s="18">
        <v>887</v>
      </c>
      <c r="E13" s="18"/>
      <c r="F13" s="18">
        <v>1053</v>
      </c>
      <c r="G13" s="18">
        <v>647</v>
      </c>
      <c r="H13" s="18">
        <v>406</v>
      </c>
      <c r="I13" s="18"/>
      <c r="J13" s="18">
        <v>1162</v>
      </c>
      <c r="K13" s="18">
        <v>681</v>
      </c>
      <c r="L13" s="18">
        <v>481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55"/>
    </row>
    <row r="14" spans="1:64" x14ac:dyDescent="0.3">
      <c r="A14" s="131">
        <v>15</v>
      </c>
      <c r="B14" s="18">
        <v>1327</v>
      </c>
      <c r="C14" s="18">
        <v>765</v>
      </c>
      <c r="D14" s="18">
        <v>562</v>
      </c>
      <c r="E14" s="18"/>
      <c r="F14" s="18">
        <v>297</v>
      </c>
      <c r="G14" s="18">
        <v>168</v>
      </c>
      <c r="H14" s="18">
        <v>129</v>
      </c>
      <c r="I14" s="18"/>
      <c r="J14" s="18">
        <v>989</v>
      </c>
      <c r="K14" s="18">
        <v>570</v>
      </c>
      <c r="L14" s="18">
        <v>419</v>
      </c>
      <c r="M14" s="18"/>
      <c r="N14" s="18">
        <v>41</v>
      </c>
      <c r="O14" s="18">
        <v>27</v>
      </c>
      <c r="P14" s="18">
        <v>14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55"/>
    </row>
    <row r="15" spans="1:64" x14ac:dyDescent="0.35">
      <c r="A15" s="131">
        <v>16</v>
      </c>
      <c r="B15" s="18">
        <v>1220</v>
      </c>
      <c r="C15" s="18">
        <v>757</v>
      </c>
      <c r="D15" s="18">
        <v>463</v>
      </c>
      <c r="E15" s="18"/>
      <c r="F15" s="18">
        <v>51</v>
      </c>
      <c r="G15" s="18">
        <v>35</v>
      </c>
      <c r="H15" s="18">
        <v>16</v>
      </c>
      <c r="I15" s="18"/>
      <c r="J15" s="18">
        <v>420</v>
      </c>
      <c r="K15" s="18">
        <v>269</v>
      </c>
      <c r="L15" s="18">
        <v>151</v>
      </c>
      <c r="M15" s="18"/>
      <c r="N15" s="18">
        <v>718</v>
      </c>
      <c r="O15" s="18">
        <v>437</v>
      </c>
      <c r="P15" s="18">
        <v>281</v>
      </c>
      <c r="Q15" s="18"/>
      <c r="R15" s="18">
        <v>31</v>
      </c>
      <c r="S15" s="18">
        <v>16</v>
      </c>
      <c r="T15" s="18">
        <v>15</v>
      </c>
      <c r="U15" s="18"/>
      <c r="V15" s="18"/>
      <c r="W15" s="18"/>
      <c r="X15" s="18"/>
      <c r="Y15" s="18"/>
      <c r="Z15" s="18"/>
      <c r="AA15" s="18"/>
      <c r="AB15" s="18"/>
      <c r="AC15" s="156"/>
    </row>
    <row r="16" spans="1:64" x14ac:dyDescent="0.35">
      <c r="A16" s="131">
        <v>17</v>
      </c>
      <c r="B16" s="18">
        <v>1488</v>
      </c>
      <c r="C16" s="18">
        <v>938</v>
      </c>
      <c r="D16" s="18">
        <v>550</v>
      </c>
      <c r="E16" s="18"/>
      <c r="F16" s="18">
        <v>9</v>
      </c>
      <c r="G16" s="18">
        <v>7</v>
      </c>
      <c r="H16" s="18">
        <v>2</v>
      </c>
      <c r="I16" s="18"/>
      <c r="J16" s="18">
        <v>82</v>
      </c>
      <c r="K16" s="18">
        <v>58</v>
      </c>
      <c r="L16" s="18">
        <v>24</v>
      </c>
      <c r="M16" s="18"/>
      <c r="N16" s="18">
        <v>596</v>
      </c>
      <c r="O16" s="18">
        <v>387</v>
      </c>
      <c r="P16" s="18">
        <v>209</v>
      </c>
      <c r="Q16" s="18"/>
      <c r="R16" s="18">
        <v>789</v>
      </c>
      <c r="S16" s="18">
        <v>482</v>
      </c>
      <c r="T16" s="18">
        <v>307</v>
      </c>
      <c r="U16" s="18"/>
      <c r="V16" s="18">
        <v>12</v>
      </c>
      <c r="W16" s="18">
        <v>4</v>
      </c>
      <c r="X16" s="18">
        <v>8</v>
      </c>
      <c r="Y16" s="18"/>
      <c r="Z16" s="18">
        <v>0</v>
      </c>
      <c r="AA16" s="18">
        <v>0</v>
      </c>
      <c r="AB16" s="18">
        <v>0</v>
      </c>
      <c r="AC16" s="153"/>
    </row>
    <row r="17" spans="1:29" x14ac:dyDescent="0.35">
      <c r="A17" s="132">
        <v>18</v>
      </c>
      <c r="B17" s="18">
        <v>1100</v>
      </c>
      <c r="C17" s="18">
        <v>681</v>
      </c>
      <c r="D17" s="18">
        <v>419</v>
      </c>
      <c r="E17" s="18"/>
      <c r="F17" s="18">
        <v>9</v>
      </c>
      <c r="G17" s="18">
        <v>3</v>
      </c>
      <c r="H17" s="18">
        <v>6</v>
      </c>
      <c r="I17" s="18"/>
      <c r="J17" s="18">
        <v>11</v>
      </c>
      <c r="K17" s="18">
        <v>5</v>
      </c>
      <c r="L17" s="18">
        <v>6</v>
      </c>
      <c r="M17" s="18"/>
      <c r="N17" s="18">
        <v>179</v>
      </c>
      <c r="O17" s="18">
        <v>114</v>
      </c>
      <c r="P17" s="18">
        <v>65</v>
      </c>
      <c r="Q17" s="18"/>
      <c r="R17" s="18">
        <v>660</v>
      </c>
      <c r="S17" s="18">
        <v>415</v>
      </c>
      <c r="T17" s="18">
        <v>245</v>
      </c>
      <c r="U17" s="18"/>
      <c r="V17" s="18">
        <v>241</v>
      </c>
      <c r="W17" s="18">
        <v>144</v>
      </c>
      <c r="X17" s="18">
        <v>97</v>
      </c>
      <c r="Y17" s="18"/>
      <c r="Z17" s="18">
        <v>0</v>
      </c>
      <c r="AA17" s="18">
        <v>0</v>
      </c>
      <c r="AB17" s="18">
        <v>0</v>
      </c>
      <c r="AC17" s="156"/>
    </row>
    <row r="18" spans="1:29" x14ac:dyDescent="0.35">
      <c r="A18" s="131">
        <v>19</v>
      </c>
      <c r="B18" s="18">
        <v>499</v>
      </c>
      <c r="C18" s="18">
        <v>323</v>
      </c>
      <c r="D18" s="18">
        <v>176</v>
      </c>
      <c r="E18" s="18"/>
      <c r="F18" s="18">
        <v>2</v>
      </c>
      <c r="G18" s="18">
        <v>0</v>
      </c>
      <c r="H18" s="18">
        <v>2</v>
      </c>
      <c r="I18" s="18"/>
      <c r="J18" s="18">
        <v>5</v>
      </c>
      <c r="K18" s="18">
        <v>4</v>
      </c>
      <c r="L18" s="18">
        <v>1</v>
      </c>
      <c r="M18" s="18"/>
      <c r="N18" s="18">
        <v>72</v>
      </c>
      <c r="O18" s="18">
        <v>40</v>
      </c>
      <c r="P18" s="18">
        <v>32</v>
      </c>
      <c r="Q18" s="18"/>
      <c r="R18" s="18">
        <v>237</v>
      </c>
      <c r="S18" s="18">
        <v>151</v>
      </c>
      <c r="T18" s="18">
        <v>86</v>
      </c>
      <c r="U18" s="18"/>
      <c r="V18" s="18">
        <v>183</v>
      </c>
      <c r="W18" s="18">
        <v>128</v>
      </c>
      <c r="X18" s="18">
        <v>55</v>
      </c>
      <c r="Y18" s="18"/>
      <c r="Z18" s="18">
        <v>0</v>
      </c>
      <c r="AA18" s="18">
        <v>0</v>
      </c>
      <c r="AB18" s="18">
        <v>0</v>
      </c>
      <c r="AC18" s="156"/>
    </row>
    <row r="19" spans="1:29" x14ac:dyDescent="0.35">
      <c r="A19" s="131">
        <v>20</v>
      </c>
      <c r="B19" s="18">
        <v>133</v>
      </c>
      <c r="C19" s="18">
        <v>85</v>
      </c>
      <c r="D19" s="18">
        <v>48</v>
      </c>
      <c r="E19" s="18"/>
      <c r="F19" s="18">
        <v>0</v>
      </c>
      <c r="G19" s="18">
        <v>0</v>
      </c>
      <c r="H19" s="18">
        <v>0</v>
      </c>
      <c r="I19" s="18"/>
      <c r="J19" s="18">
        <v>0</v>
      </c>
      <c r="K19" s="18">
        <v>0</v>
      </c>
      <c r="L19" s="18">
        <v>0</v>
      </c>
      <c r="M19" s="18"/>
      <c r="N19" s="18">
        <v>13</v>
      </c>
      <c r="O19" s="18">
        <v>9</v>
      </c>
      <c r="P19" s="18">
        <v>4</v>
      </c>
      <c r="Q19" s="18"/>
      <c r="R19" s="18">
        <v>61</v>
      </c>
      <c r="S19" s="18">
        <v>42</v>
      </c>
      <c r="T19" s="18">
        <v>19</v>
      </c>
      <c r="U19" s="18"/>
      <c r="V19" s="18">
        <v>59</v>
      </c>
      <c r="W19" s="18">
        <v>34</v>
      </c>
      <c r="X19" s="18">
        <v>25</v>
      </c>
      <c r="Y19" s="18"/>
      <c r="Z19" s="18">
        <v>0</v>
      </c>
      <c r="AA19" s="18">
        <v>0</v>
      </c>
      <c r="AB19" s="18">
        <v>0</v>
      </c>
      <c r="AC19" s="162"/>
    </row>
    <row r="20" spans="1:29" x14ac:dyDescent="0.35">
      <c r="A20" s="131">
        <v>21</v>
      </c>
      <c r="B20" s="18">
        <v>43</v>
      </c>
      <c r="C20" s="18">
        <v>27</v>
      </c>
      <c r="D20" s="18">
        <v>16</v>
      </c>
      <c r="E20" s="18"/>
      <c r="F20" s="18">
        <v>1</v>
      </c>
      <c r="G20" s="18">
        <v>1</v>
      </c>
      <c r="H20" s="18">
        <v>0</v>
      </c>
      <c r="I20" s="18"/>
      <c r="J20" s="18">
        <v>0</v>
      </c>
      <c r="K20" s="18">
        <v>0</v>
      </c>
      <c r="L20" s="18">
        <v>0</v>
      </c>
      <c r="M20" s="18"/>
      <c r="N20" s="18">
        <v>8</v>
      </c>
      <c r="O20" s="18">
        <v>4</v>
      </c>
      <c r="P20" s="18">
        <v>4</v>
      </c>
      <c r="Q20" s="18"/>
      <c r="R20" s="18">
        <v>24</v>
      </c>
      <c r="S20" s="18">
        <v>14</v>
      </c>
      <c r="T20" s="18">
        <v>10</v>
      </c>
      <c r="U20" s="18"/>
      <c r="V20" s="18">
        <v>10</v>
      </c>
      <c r="W20" s="18">
        <v>8</v>
      </c>
      <c r="X20" s="18">
        <v>2</v>
      </c>
      <c r="Y20" s="18"/>
      <c r="Z20" s="18">
        <v>0</v>
      </c>
      <c r="AA20" s="18">
        <v>0</v>
      </c>
      <c r="AB20" s="18">
        <v>0</v>
      </c>
      <c r="AC20" s="8"/>
    </row>
    <row r="21" spans="1:29" x14ac:dyDescent="0.35">
      <c r="A21" s="131">
        <v>22</v>
      </c>
      <c r="B21" s="18">
        <v>14</v>
      </c>
      <c r="C21" s="18">
        <v>7</v>
      </c>
      <c r="D21" s="18">
        <v>7</v>
      </c>
      <c r="E21" s="18"/>
      <c r="F21" s="18">
        <v>0</v>
      </c>
      <c r="G21" s="18">
        <v>0</v>
      </c>
      <c r="H21" s="18">
        <v>0</v>
      </c>
      <c r="I21" s="18"/>
      <c r="J21" s="18">
        <v>0</v>
      </c>
      <c r="K21" s="18">
        <v>0</v>
      </c>
      <c r="L21" s="18">
        <v>0</v>
      </c>
      <c r="M21" s="18"/>
      <c r="N21" s="18">
        <v>3</v>
      </c>
      <c r="O21" s="18">
        <v>2</v>
      </c>
      <c r="P21" s="18">
        <v>1</v>
      </c>
      <c r="Q21" s="18"/>
      <c r="R21" s="18">
        <v>5</v>
      </c>
      <c r="S21" s="18">
        <v>3</v>
      </c>
      <c r="T21" s="18">
        <v>2</v>
      </c>
      <c r="U21" s="18"/>
      <c r="V21" s="18">
        <v>6</v>
      </c>
      <c r="W21" s="18">
        <v>2</v>
      </c>
      <c r="X21" s="18">
        <v>4</v>
      </c>
      <c r="Y21" s="18"/>
      <c r="Z21" s="18">
        <v>0</v>
      </c>
      <c r="AA21" s="18">
        <v>0</v>
      </c>
      <c r="AB21" s="18">
        <v>0</v>
      </c>
      <c r="AC21" s="148"/>
    </row>
    <row r="22" spans="1:29" x14ac:dyDescent="0.35">
      <c r="A22" s="131">
        <v>23</v>
      </c>
      <c r="B22" s="18">
        <v>12</v>
      </c>
      <c r="C22" s="18">
        <v>5</v>
      </c>
      <c r="D22" s="18">
        <v>7</v>
      </c>
      <c r="E22" s="18"/>
      <c r="F22" s="18">
        <v>2</v>
      </c>
      <c r="G22" s="18">
        <v>2</v>
      </c>
      <c r="H22" s="18">
        <v>0</v>
      </c>
      <c r="I22" s="18"/>
      <c r="J22" s="18">
        <v>2</v>
      </c>
      <c r="K22" s="18">
        <v>1</v>
      </c>
      <c r="L22" s="18">
        <v>1</v>
      </c>
      <c r="M22" s="18"/>
      <c r="N22" s="18">
        <v>2</v>
      </c>
      <c r="O22" s="18">
        <v>2</v>
      </c>
      <c r="P22" s="18">
        <v>0</v>
      </c>
      <c r="Q22" s="18"/>
      <c r="R22" s="18">
        <v>2</v>
      </c>
      <c r="S22" s="18">
        <v>0</v>
      </c>
      <c r="T22" s="18">
        <v>2</v>
      </c>
      <c r="U22" s="18"/>
      <c r="V22" s="18">
        <v>4</v>
      </c>
      <c r="W22" s="18">
        <v>0</v>
      </c>
      <c r="X22" s="18">
        <v>4</v>
      </c>
      <c r="Y22" s="18"/>
      <c r="Z22" s="18">
        <v>0</v>
      </c>
      <c r="AA22" s="18">
        <v>0</v>
      </c>
      <c r="AB22" s="18">
        <v>0</v>
      </c>
      <c r="AC22" s="157"/>
    </row>
    <row r="23" spans="1:29" x14ac:dyDescent="0.35">
      <c r="A23" s="131">
        <v>24</v>
      </c>
      <c r="B23" s="18">
        <v>2</v>
      </c>
      <c r="C23" s="18">
        <v>0</v>
      </c>
      <c r="D23" s="18">
        <v>2</v>
      </c>
      <c r="E23" s="18"/>
      <c r="F23" s="18">
        <v>0</v>
      </c>
      <c r="G23" s="18">
        <v>0</v>
      </c>
      <c r="H23" s="18">
        <v>0</v>
      </c>
      <c r="I23" s="18"/>
      <c r="J23" s="18">
        <v>2</v>
      </c>
      <c r="K23" s="18">
        <v>0</v>
      </c>
      <c r="L23" s="18">
        <v>2</v>
      </c>
      <c r="M23" s="18"/>
      <c r="N23" s="18">
        <v>0</v>
      </c>
      <c r="O23" s="18">
        <v>0</v>
      </c>
      <c r="P23" s="18">
        <v>0</v>
      </c>
      <c r="Q23" s="18"/>
      <c r="R23" s="18">
        <v>0</v>
      </c>
      <c r="S23" s="18">
        <v>0</v>
      </c>
      <c r="T23" s="18">
        <v>0</v>
      </c>
      <c r="U23" s="18"/>
      <c r="V23" s="18">
        <v>0</v>
      </c>
      <c r="W23" s="18">
        <v>0</v>
      </c>
      <c r="X23" s="18">
        <v>0</v>
      </c>
      <c r="Y23" s="18"/>
      <c r="Z23" s="18">
        <v>0</v>
      </c>
      <c r="AA23" s="18">
        <v>0</v>
      </c>
      <c r="AB23" s="18">
        <v>0</v>
      </c>
      <c r="AC23" s="158"/>
    </row>
    <row r="24" spans="1:29" x14ac:dyDescent="0.35">
      <c r="A24" s="131" t="s">
        <v>250</v>
      </c>
      <c r="B24" s="18">
        <v>8</v>
      </c>
      <c r="C24" s="18">
        <v>5</v>
      </c>
      <c r="D24" s="18">
        <v>3</v>
      </c>
      <c r="E24" s="18"/>
      <c r="F24" s="18">
        <v>0</v>
      </c>
      <c r="G24" s="18">
        <v>0</v>
      </c>
      <c r="H24" s="18">
        <v>0</v>
      </c>
      <c r="I24" s="18"/>
      <c r="J24" s="18">
        <v>0</v>
      </c>
      <c r="K24" s="18">
        <v>0</v>
      </c>
      <c r="L24" s="18">
        <v>0</v>
      </c>
      <c r="M24" s="18"/>
      <c r="N24" s="18">
        <v>8</v>
      </c>
      <c r="O24" s="18">
        <v>5</v>
      </c>
      <c r="P24" s="18">
        <v>3</v>
      </c>
      <c r="Q24" s="18"/>
      <c r="R24" s="18">
        <v>0</v>
      </c>
      <c r="S24" s="18">
        <v>0</v>
      </c>
      <c r="T24" s="18">
        <v>0</v>
      </c>
      <c r="U24" s="18"/>
      <c r="V24" s="18">
        <v>0</v>
      </c>
      <c r="W24" s="18">
        <v>0</v>
      </c>
      <c r="X24" s="18">
        <v>0</v>
      </c>
      <c r="Y24" s="18"/>
      <c r="Z24" s="18">
        <v>0</v>
      </c>
      <c r="AA24" s="18">
        <v>0</v>
      </c>
      <c r="AB24" s="18">
        <v>0</v>
      </c>
      <c r="AC24" s="158"/>
    </row>
    <row r="25" spans="1:29" x14ac:dyDescent="0.35">
      <c r="A25" s="131" t="s">
        <v>350</v>
      </c>
      <c r="B25" s="18">
        <v>10</v>
      </c>
      <c r="C25" s="18">
        <v>6</v>
      </c>
      <c r="D25" s="18">
        <v>4</v>
      </c>
      <c r="E25" s="18"/>
      <c r="F25" s="18">
        <v>2</v>
      </c>
      <c r="G25" s="18">
        <v>0</v>
      </c>
      <c r="H25" s="18">
        <v>2</v>
      </c>
      <c r="I25" s="18"/>
      <c r="J25" s="18">
        <v>0</v>
      </c>
      <c r="K25" s="18">
        <v>0</v>
      </c>
      <c r="L25" s="18">
        <v>0</v>
      </c>
      <c r="M25" s="18"/>
      <c r="N25" s="18">
        <v>5</v>
      </c>
      <c r="O25" s="18">
        <v>4</v>
      </c>
      <c r="P25" s="18">
        <v>1</v>
      </c>
      <c r="Q25" s="18"/>
      <c r="R25" s="18">
        <v>3</v>
      </c>
      <c r="S25" s="18">
        <v>2</v>
      </c>
      <c r="T25" s="18">
        <v>1</v>
      </c>
      <c r="U25" s="18"/>
      <c r="V25" s="18">
        <v>0</v>
      </c>
      <c r="W25" s="18">
        <v>0</v>
      </c>
      <c r="X25" s="18">
        <v>0</v>
      </c>
      <c r="Y25" s="18"/>
      <c r="Z25" s="18">
        <v>0</v>
      </c>
      <c r="AA25" s="18">
        <v>0</v>
      </c>
      <c r="AB25" s="18">
        <v>0</v>
      </c>
      <c r="AC25" s="158"/>
    </row>
    <row r="26" spans="1:29" x14ac:dyDescent="0.35">
      <c r="A26" s="131" t="s">
        <v>341</v>
      </c>
      <c r="B26" s="18">
        <v>6</v>
      </c>
      <c r="C26" s="18">
        <v>3</v>
      </c>
      <c r="D26" s="18">
        <v>3</v>
      </c>
      <c r="E26" s="18"/>
      <c r="F26" s="18">
        <v>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/>
      <c r="N26" s="18">
        <v>0</v>
      </c>
      <c r="O26" s="18">
        <v>0</v>
      </c>
      <c r="P26" s="18">
        <v>0</v>
      </c>
      <c r="Q26" s="18"/>
      <c r="R26" s="18">
        <v>0</v>
      </c>
      <c r="S26" s="18">
        <v>0</v>
      </c>
      <c r="T26" s="18">
        <v>0</v>
      </c>
      <c r="U26" s="18"/>
      <c r="V26" s="18">
        <v>6</v>
      </c>
      <c r="W26" s="18">
        <v>3</v>
      </c>
      <c r="X26" s="18">
        <v>3</v>
      </c>
      <c r="Y26" s="18"/>
      <c r="Z26" s="18">
        <v>0</v>
      </c>
      <c r="AA26" s="18">
        <v>0</v>
      </c>
      <c r="AB26" s="18">
        <v>0</v>
      </c>
      <c r="AC26" s="158"/>
    </row>
    <row r="27" spans="1:29" x14ac:dyDescent="0.3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58"/>
    </row>
    <row r="28" spans="1:29" x14ac:dyDescent="0.35">
      <c r="A28" s="334" t="s">
        <v>125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158"/>
    </row>
    <row r="29" spans="1:29" x14ac:dyDescent="0.35">
      <c r="A29" s="135" t="s">
        <v>130</v>
      </c>
      <c r="B29" s="20">
        <v>3.7400296605074352</v>
      </c>
      <c r="C29" s="20">
        <v>4.4683663232320017</v>
      </c>
      <c r="D29" s="20">
        <v>3.0017111125460061</v>
      </c>
      <c r="E29" s="20"/>
      <c r="F29" s="20">
        <v>4.4876666896980586</v>
      </c>
      <c r="G29" s="20">
        <v>5.0605580108633319</v>
      </c>
      <c r="H29" s="20">
        <v>3.8865880853775092</v>
      </c>
      <c r="I29" s="20"/>
      <c r="J29" s="20">
        <v>5.1257721217533678</v>
      </c>
      <c r="K29" s="20">
        <v>6.051510098202705</v>
      </c>
      <c r="L29" s="20">
        <v>4.1923551171393338</v>
      </c>
      <c r="M29" s="20"/>
      <c r="N29" s="20">
        <v>3.1943608365535856</v>
      </c>
      <c r="O29" s="20">
        <v>3.936917672216282</v>
      </c>
      <c r="P29" s="20">
        <v>2.4260144612588408</v>
      </c>
      <c r="Q29" s="20"/>
      <c r="R29" s="20">
        <v>4.0764904386951626</v>
      </c>
      <c r="S29" s="20">
        <v>5.0448430493273539</v>
      </c>
      <c r="T29" s="20">
        <v>3.1015801354401806</v>
      </c>
      <c r="U29" s="20"/>
      <c r="V29" s="20">
        <v>1.2732160312805474</v>
      </c>
      <c r="W29" s="20">
        <v>1.6095276061391268</v>
      </c>
      <c r="X29" s="20">
        <v>0.94954920391329378</v>
      </c>
      <c r="Y29" s="20"/>
      <c r="Z29" s="20">
        <v>0</v>
      </c>
      <c r="AA29" s="20">
        <v>0</v>
      </c>
      <c r="AB29" s="20">
        <v>0</v>
      </c>
      <c r="AC29" s="158"/>
    </row>
    <row r="30" spans="1:29" x14ac:dyDescent="0.35">
      <c r="A30" s="131">
        <v>12</v>
      </c>
      <c r="B30" s="21">
        <v>0.14236986504523208</v>
      </c>
      <c r="C30" s="21">
        <v>0.15651336383337347</v>
      </c>
      <c r="D30" s="21">
        <v>0.12863240367187043</v>
      </c>
      <c r="E30" s="21"/>
      <c r="F30" s="21">
        <v>0.14330924941780618</v>
      </c>
      <c r="G30" s="21">
        <v>0.15734688937303318</v>
      </c>
      <c r="H30" s="21">
        <v>0.12964054213317619</v>
      </c>
      <c r="I30" s="21"/>
      <c r="J30" s="21"/>
      <c r="K30" s="21"/>
      <c r="L30" s="21"/>
      <c r="M30" s="21"/>
      <c r="N30" s="21" t="s">
        <v>273</v>
      </c>
      <c r="O30" s="21" t="s">
        <v>273</v>
      </c>
      <c r="P30" s="21" t="s">
        <v>273</v>
      </c>
      <c r="Q30" s="21"/>
      <c r="R30" s="21" t="s">
        <v>273</v>
      </c>
      <c r="S30" s="21" t="s">
        <v>273</v>
      </c>
      <c r="T30" s="21" t="s">
        <v>273</v>
      </c>
      <c r="U30" s="21"/>
      <c r="V30" s="21" t="s">
        <v>273</v>
      </c>
      <c r="W30" s="21" t="s">
        <v>273</v>
      </c>
      <c r="X30" s="21" t="s">
        <v>273</v>
      </c>
      <c r="Y30" s="21"/>
      <c r="Z30" s="21"/>
      <c r="AA30" s="21"/>
      <c r="AB30" s="21"/>
      <c r="AC30" s="162"/>
    </row>
    <row r="31" spans="1:29" x14ac:dyDescent="0.35">
      <c r="A31" s="131">
        <v>13</v>
      </c>
      <c r="B31" s="21">
        <v>2.4112284069097889</v>
      </c>
      <c r="C31" s="21">
        <v>2.6378221882665165</v>
      </c>
      <c r="D31" s="21">
        <v>2.1871396190400447</v>
      </c>
      <c r="E31" s="21"/>
      <c r="F31" s="21">
        <v>5.9946666666666673</v>
      </c>
      <c r="G31" s="21">
        <v>6.2608873860026639</v>
      </c>
      <c r="H31" s="21">
        <v>5.7057057057057055</v>
      </c>
      <c r="I31" s="21"/>
      <c r="J31" s="21">
        <v>0.26443082876491453</v>
      </c>
      <c r="K31" s="21">
        <v>0.29976019184652281</v>
      </c>
      <c r="L31" s="21">
        <v>0.23127890986373295</v>
      </c>
      <c r="M31" s="21"/>
      <c r="N31" s="21"/>
      <c r="O31" s="21"/>
      <c r="P31" s="21"/>
      <c r="Q31" s="21"/>
      <c r="R31" s="21" t="s">
        <v>273</v>
      </c>
      <c r="S31" s="21" t="s">
        <v>273</v>
      </c>
      <c r="T31" s="21" t="s">
        <v>273</v>
      </c>
      <c r="U31" s="21"/>
      <c r="V31" s="21" t="s">
        <v>273</v>
      </c>
      <c r="W31" s="21" t="s">
        <v>273</v>
      </c>
      <c r="X31" s="21" t="s">
        <v>273</v>
      </c>
      <c r="Y31" s="21"/>
      <c r="Z31" s="21"/>
      <c r="AA31" s="21"/>
      <c r="AB31" s="21"/>
      <c r="AC31" s="8"/>
    </row>
    <row r="32" spans="1:29" x14ac:dyDescent="0.35">
      <c r="A32" s="131">
        <v>14</v>
      </c>
      <c r="B32" s="21">
        <v>4.3702154526083188</v>
      </c>
      <c r="C32" s="21">
        <v>5.1960247280694896</v>
      </c>
      <c r="D32" s="21">
        <v>3.5302077529252567</v>
      </c>
      <c r="E32" s="21"/>
      <c r="F32" s="21">
        <v>24.758993651540091</v>
      </c>
      <c r="G32" s="21">
        <v>25.352664576802507</v>
      </c>
      <c r="H32" s="21">
        <v>23.868312757201647</v>
      </c>
      <c r="I32" s="21"/>
      <c r="J32" s="21">
        <v>6.699336984721822</v>
      </c>
      <c r="K32" s="21">
        <v>7.6456719434152918</v>
      </c>
      <c r="L32" s="21">
        <v>5.700402939085091</v>
      </c>
      <c r="M32" s="21"/>
      <c r="N32" s="21"/>
      <c r="O32" s="21"/>
      <c r="P32" s="21"/>
      <c r="Q32" s="21"/>
      <c r="R32" s="21"/>
      <c r="S32" s="21"/>
      <c r="T32" s="21"/>
      <c r="U32" s="21"/>
      <c r="V32" s="21">
        <v>0</v>
      </c>
      <c r="W32" s="21">
        <v>0</v>
      </c>
      <c r="X32" s="21">
        <v>0</v>
      </c>
      <c r="Y32" s="21"/>
      <c r="Z32" s="21"/>
      <c r="AA32" s="21"/>
      <c r="AB32" s="21"/>
      <c r="AC32" s="8"/>
    </row>
    <row r="33" spans="1:30" x14ac:dyDescent="0.35">
      <c r="A33" s="131">
        <v>15</v>
      </c>
      <c r="B33" s="21">
        <v>2.9034657798004551</v>
      </c>
      <c r="C33" s="21">
        <v>3.3334785829447906</v>
      </c>
      <c r="D33" s="21">
        <v>2.4697868600307626</v>
      </c>
      <c r="E33" s="21"/>
      <c r="F33" s="21">
        <v>32.963374028856826</v>
      </c>
      <c r="G33" s="21">
        <v>30.434782608695656</v>
      </c>
      <c r="H33" s="21">
        <v>36.96275071633238</v>
      </c>
      <c r="I33" s="21"/>
      <c r="J33" s="21">
        <v>26.401494927923117</v>
      </c>
      <c r="K33" s="21">
        <v>26.585820895522389</v>
      </c>
      <c r="L33" s="21">
        <v>26.15480649188514</v>
      </c>
      <c r="M33" s="21"/>
      <c r="N33" s="21">
        <v>0.24496624245683216</v>
      </c>
      <c r="O33" s="21">
        <v>0.30970406056434963</v>
      </c>
      <c r="P33" s="21">
        <v>0.17458535977054496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8"/>
    </row>
    <row r="34" spans="1:30" x14ac:dyDescent="0.35">
      <c r="A34" s="131">
        <v>16</v>
      </c>
      <c r="B34" s="21">
        <v>2.8653295128939829</v>
      </c>
      <c r="C34" s="21">
        <v>3.552656279331706</v>
      </c>
      <c r="D34" s="21">
        <v>2.176774800188058</v>
      </c>
      <c r="E34" s="21"/>
      <c r="F34" s="21">
        <v>26.288659793814436</v>
      </c>
      <c r="G34" s="21">
        <v>30.973451327433626</v>
      </c>
      <c r="H34" s="21">
        <v>19.753086419753085</v>
      </c>
      <c r="I34" s="21"/>
      <c r="J34" s="21">
        <v>40.501446480231436</v>
      </c>
      <c r="K34" s="21">
        <v>42.971246006389777</v>
      </c>
      <c r="L34" s="21">
        <v>36.739659367396591</v>
      </c>
      <c r="M34" s="21"/>
      <c r="N34" s="21">
        <v>17.444120505344994</v>
      </c>
      <c r="O34" s="21">
        <v>17.670845127375657</v>
      </c>
      <c r="P34" s="21">
        <v>17.102860620815584</v>
      </c>
      <c r="Q34" s="21"/>
      <c r="R34" s="21">
        <v>0.2145031829504567</v>
      </c>
      <c r="S34" s="21">
        <v>0.2146786528914531</v>
      </c>
      <c r="T34" s="21">
        <v>0.21431633090441493</v>
      </c>
      <c r="U34" s="21"/>
      <c r="V34" s="21"/>
      <c r="W34" s="21"/>
      <c r="X34" s="21"/>
      <c r="Y34" s="21"/>
      <c r="Z34" s="18"/>
      <c r="AA34" s="18"/>
      <c r="AB34" s="18"/>
      <c r="AC34" s="8"/>
    </row>
    <row r="35" spans="1:30" x14ac:dyDescent="0.35">
      <c r="A35" s="131">
        <v>17</v>
      </c>
      <c r="B35" s="21">
        <v>7.6476332425348206</v>
      </c>
      <c r="C35" s="21">
        <v>9.2060064775738546</v>
      </c>
      <c r="D35" s="21">
        <v>5.9343979283556321</v>
      </c>
      <c r="E35" s="21"/>
      <c r="F35" s="21">
        <v>16.666666666666664</v>
      </c>
      <c r="G35" s="21">
        <v>24.137931034482758</v>
      </c>
      <c r="H35" s="21">
        <v>8</v>
      </c>
      <c r="I35" s="21"/>
      <c r="J35" s="21">
        <v>35.964912280701753</v>
      </c>
      <c r="K35" s="21">
        <v>43.283582089552233</v>
      </c>
      <c r="L35" s="21">
        <v>25.531914893617021</v>
      </c>
      <c r="M35" s="21"/>
      <c r="N35" s="21">
        <v>54.132606721162581</v>
      </c>
      <c r="O35" s="21">
        <v>56.828193832599119</v>
      </c>
      <c r="P35" s="21">
        <v>49.761904761904759</v>
      </c>
      <c r="Q35" s="21"/>
      <c r="R35" s="21">
        <v>18.966346153846153</v>
      </c>
      <c r="S35" s="21">
        <v>20.058260507698712</v>
      </c>
      <c r="T35" s="21">
        <v>17.472965281730222</v>
      </c>
      <c r="U35" s="21"/>
      <c r="V35" s="21">
        <v>8.9398793116292924E-2</v>
      </c>
      <c r="W35" s="21">
        <v>5.9259259259259262E-2</v>
      </c>
      <c r="X35" s="21">
        <v>0.11988610819721264</v>
      </c>
      <c r="Y35" s="21"/>
      <c r="Z35" s="18">
        <v>0</v>
      </c>
      <c r="AA35" s="18">
        <v>0</v>
      </c>
      <c r="AB35" s="18">
        <v>0</v>
      </c>
      <c r="AC35" s="8"/>
    </row>
    <row r="36" spans="1:30" x14ac:dyDescent="0.35">
      <c r="A36" s="132">
        <v>18</v>
      </c>
      <c r="B36" s="21">
        <v>22.231204527081651</v>
      </c>
      <c r="C36" s="21">
        <v>24.046610169491526</v>
      </c>
      <c r="D36" s="21">
        <v>19.801512287334592</v>
      </c>
      <c r="E36" s="21"/>
      <c r="F36" s="21">
        <v>33.333333333333329</v>
      </c>
      <c r="G36" s="21">
        <v>30</v>
      </c>
      <c r="H36" s="21">
        <v>35.294117647058826</v>
      </c>
      <c r="I36" s="21"/>
      <c r="J36" s="21">
        <v>28.947368421052634</v>
      </c>
      <c r="K36" s="21">
        <v>27.777777777777779</v>
      </c>
      <c r="L36" s="21">
        <v>30</v>
      </c>
      <c r="M36" s="21"/>
      <c r="N36" s="21">
        <v>94.21052631578948</v>
      </c>
      <c r="O36" s="21">
        <v>96.610169491525426</v>
      </c>
      <c r="P36" s="21">
        <v>90.277777777777786</v>
      </c>
      <c r="Q36" s="21"/>
      <c r="R36" s="21">
        <v>57.742782152230973</v>
      </c>
      <c r="S36" s="21">
        <v>60.761346998535871</v>
      </c>
      <c r="T36" s="21">
        <v>53.260869565217398</v>
      </c>
      <c r="U36" s="21"/>
      <c r="V36" s="21">
        <v>7.4474660074165628</v>
      </c>
      <c r="W36" s="21">
        <v>7.7129084092126403</v>
      </c>
      <c r="X36" s="21">
        <v>7.0854638422205989</v>
      </c>
      <c r="Y36" s="21"/>
      <c r="Z36" s="18">
        <v>0</v>
      </c>
      <c r="AA36" s="18">
        <v>0</v>
      </c>
      <c r="AB36" s="18">
        <v>0</v>
      </c>
      <c r="AC36" s="8"/>
    </row>
    <row r="37" spans="1:30" x14ac:dyDescent="0.35">
      <c r="A37" s="131">
        <v>19</v>
      </c>
      <c r="B37" s="21">
        <v>39.888089528377293</v>
      </c>
      <c r="C37" s="21">
        <v>43.413978494623656</v>
      </c>
      <c r="D37" s="21">
        <v>34.714003944773175</v>
      </c>
      <c r="E37" s="21"/>
      <c r="F37" s="21">
        <v>33.333333333333329</v>
      </c>
      <c r="G37" s="21">
        <v>0</v>
      </c>
      <c r="H37" s="21">
        <v>40</v>
      </c>
      <c r="I37" s="21"/>
      <c r="J37" s="21">
        <v>21.739130434782609</v>
      </c>
      <c r="K37" s="21">
        <v>28.571428571428569</v>
      </c>
      <c r="L37" s="21">
        <v>11.111111111111111</v>
      </c>
      <c r="M37" s="21"/>
      <c r="N37" s="21">
        <v>94.73684210526315</v>
      </c>
      <c r="O37" s="21">
        <v>97.560975609756099</v>
      </c>
      <c r="P37" s="21">
        <v>91.428571428571431</v>
      </c>
      <c r="Q37" s="21"/>
      <c r="R37" s="21">
        <v>94.8</v>
      </c>
      <c r="S37" s="21">
        <v>92.638036809815944</v>
      </c>
      <c r="T37" s="21">
        <v>98.850574712643677</v>
      </c>
      <c r="U37" s="21"/>
      <c r="V37" s="21">
        <v>21.254355400696863</v>
      </c>
      <c r="W37" s="21">
        <v>24.951267056530213</v>
      </c>
      <c r="X37" s="21">
        <v>15.804597701149426</v>
      </c>
      <c r="Y37" s="21"/>
      <c r="Z37" s="18">
        <v>0</v>
      </c>
      <c r="AA37" s="18">
        <v>0</v>
      </c>
      <c r="AB37" s="18">
        <v>0</v>
      </c>
      <c r="AC37" s="8"/>
    </row>
    <row r="38" spans="1:30" x14ac:dyDescent="0.35">
      <c r="A38" s="131">
        <v>20</v>
      </c>
      <c r="B38" s="21">
        <v>39.583333333333329</v>
      </c>
      <c r="C38" s="21">
        <v>48.022598870056498</v>
      </c>
      <c r="D38" s="21">
        <v>30.188679245283019</v>
      </c>
      <c r="E38" s="21"/>
      <c r="F38" s="21">
        <v>0</v>
      </c>
      <c r="G38" s="21">
        <v>0</v>
      </c>
      <c r="H38" s="21">
        <v>0</v>
      </c>
      <c r="I38" s="21"/>
      <c r="J38" s="21">
        <v>0</v>
      </c>
      <c r="K38" s="21">
        <v>0</v>
      </c>
      <c r="L38" s="21">
        <v>0</v>
      </c>
      <c r="M38" s="21"/>
      <c r="N38" s="21">
        <v>40.625</v>
      </c>
      <c r="O38" s="21">
        <v>75</v>
      </c>
      <c r="P38" s="21">
        <v>20</v>
      </c>
      <c r="Q38" s="21"/>
      <c r="R38" s="21">
        <v>65.591397849462368</v>
      </c>
      <c r="S38" s="21">
        <v>85.714285714285708</v>
      </c>
      <c r="T38" s="21">
        <v>43.18181818181818</v>
      </c>
      <c r="U38" s="21"/>
      <c r="V38" s="21">
        <v>31.72043010752688</v>
      </c>
      <c r="W38" s="21">
        <v>32.075471698113205</v>
      </c>
      <c r="X38" s="21">
        <v>31.25</v>
      </c>
      <c r="Y38" s="21"/>
      <c r="Z38" s="18">
        <v>0</v>
      </c>
      <c r="AA38" s="18">
        <v>0</v>
      </c>
      <c r="AB38" s="18">
        <v>0</v>
      </c>
      <c r="AC38" s="8"/>
    </row>
    <row r="39" spans="1:30" x14ac:dyDescent="0.35">
      <c r="A39" s="131">
        <v>21</v>
      </c>
      <c r="B39" s="21">
        <v>31.386861313868614</v>
      </c>
      <c r="C39" s="21">
        <v>42.857142857142854</v>
      </c>
      <c r="D39" s="21">
        <v>21.621621621621621</v>
      </c>
      <c r="E39" s="21"/>
      <c r="F39" s="21">
        <v>100</v>
      </c>
      <c r="G39" s="21">
        <v>100</v>
      </c>
      <c r="H39" s="21" t="s">
        <v>273</v>
      </c>
      <c r="I39" s="21"/>
      <c r="J39" s="21">
        <v>0</v>
      </c>
      <c r="K39" s="21">
        <v>0</v>
      </c>
      <c r="L39" s="21">
        <v>0</v>
      </c>
      <c r="M39" s="21"/>
      <c r="N39" s="21">
        <v>34.782608695652172</v>
      </c>
      <c r="O39" s="21">
        <v>50</v>
      </c>
      <c r="P39" s="21">
        <v>26.666666666666668</v>
      </c>
      <c r="Q39" s="21"/>
      <c r="R39" s="21">
        <v>63.157894736842103</v>
      </c>
      <c r="S39" s="21">
        <v>73.68421052631578</v>
      </c>
      <c r="T39" s="21">
        <v>52.631578947368418</v>
      </c>
      <c r="U39" s="21"/>
      <c r="V39" s="21">
        <v>18.181818181818183</v>
      </c>
      <c r="W39" s="21">
        <v>28.571428571428569</v>
      </c>
      <c r="X39" s="21">
        <v>7.4074074074074066</v>
      </c>
      <c r="Y39" s="21"/>
      <c r="Z39" s="18">
        <v>0</v>
      </c>
      <c r="AA39" s="18">
        <v>0</v>
      </c>
      <c r="AB39" s="18">
        <v>0</v>
      </c>
      <c r="AC39" s="8"/>
    </row>
    <row r="40" spans="1:30" x14ac:dyDescent="0.35">
      <c r="A40" s="131">
        <v>22</v>
      </c>
      <c r="B40" s="21">
        <v>15.217391304347828</v>
      </c>
      <c r="C40" s="21">
        <v>16.666666666666664</v>
      </c>
      <c r="D40" s="21">
        <v>14.000000000000002</v>
      </c>
      <c r="E40" s="21"/>
      <c r="F40" s="21">
        <v>0</v>
      </c>
      <c r="G40" s="21">
        <v>0</v>
      </c>
      <c r="H40" s="21">
        <v>0</v>
      </c>
      <c r="I40" s="21"/>
      <c r="J40" s="21">
        <v>0</v>
      </c>
      <c r="K40" s="21">
        <v>0</v>
      </c>
      <c r="L40" s="21">
        <v>0</v>
      </c>
      <c r="M40" s="21"/>
      <c r="N40" s="21">
        <v>17.647058823529413</v>
      </c>
      <c r="O40" s="21">
        <v>28.571428571428569</v>
      </c>
      <c r="P40" s="21">
        <v>10</v>
      </c>
      <c r="Q40" s="21"/>
      <c r="R40" s="21">
        <v>20</v>
      </c>
      <c r="S40" s="21">
        <v>21.428571428571427</v>
      </c>
      <c r="T40" s="21">
        <v>18.181818181818183</v>
      </c>
      <c r="U40" s="21"/>
      <c r="V40" s="21">
        <v>16.666666666666664</v>
      </c>
      <c r="W40" s="21">
        <v>11.76470588235294</v>
      </c>
      <c r="X40" s="21">
        <v>21.052631578947366</v>
      </c>
      <c r="Y40" s="21"/>
      <c r="Z40" s="18">
        <v>0</v>
      </c>
      <c r="AA40" s="18">
        <v>0</v>
      </c>
      <c r="AB40" s="18">
        <v>0</v>
      </c>
      <c r="AC40" s="8"/>
    </row>
    <row r="41" spans="1:30" x14ac:dyDescent="0.35">
      <c r="A41" s="131">
        <v>23</v>
      </c>
      <c r="B41" s="21">
        <v>20.33898305084746</v>
      </c>
      <c r="C41" s="21">
        <v>15.625</v>
      </c>
      <c r="D41" s="21">
        <v>25.925925925925924</v>
      </c>
      <c r="E41" s="21"/>
      <c r="F41" s="21">
        <v>50</v>
      </c>
      <c r="G41" s="21">
        <v>100</v>
      </c>
      <c r="H41" s="21">
        <v>0</v>
      </c>
      <c r="I41" s="21"/>
      <c r="J41" s="21">
        <v>50</v>
      </c>
      <c r="K41" s="21">
        <v>33.333333333333329</v>
      </c>
      <c r="L41" s="21">
        <v>100</v>
      </c>
      <c r="M41" s="21"/>
      <c r="N41" s="21">
        <v>25</v>
      </c>
      <c r="O41" s="21">
        <v>50</v>
      </c>
      <c r="P41" s="21">
        <v>0</v>
      </c>
      <c r="Q41" s="21"/>
      <c r="R41" s="21">
        <v>10</v>
      </c>
      <c r="S41" s="21">
        <v>0</v>
      </c>
      <c r="T41" s="21">
        <v>33.333333333333329</v>
      </c>
      <c r="U41" s="21"/>
      <c r="V41" s="21">
        <v>17.391304347826086</v>
      </c>
      <c r="W41" s="21">
        <v>0</v>
      </c>
      <c r="X41" s="21">
        <v>28.571428571428569</v>
      </c>
      <c r="Y41" s="21"/>
      <c r="Z41" s="18">
        <v>0</v>
      </c>
      <c r="AA41" s="18">
        <v>0</v>
      </c>
      <c r="AB41" s="18">
        <v>0</v>
      </c>
      <c r="AC41" s="8"/>
    </row>
    <row r="42" spans="1:30" x14ac:dyDescent="0.35">
      <c r="A42" s="131">
        <v>24</v>
      </c>
      <c r="B42" s="21">
        <v>3.9215686274509802</v>
      </c>
      <c r="C42" s="21">
        <v>0</v>
      </c>
      <c r="D42" s="21">
        <v>6.8965517241379306</v>
      </c>
      <c r="E42" s="21"/>
      <c r="F42" s="21">
        <v>0</v>
      </c>
      <c r="G42" s="21">
        <v>0</v>
      </c>
      <c r="H42" s="21">
        <v>0</v>
      </c>
      <c r="I42" s="21"/>
      <c r="J42" s="21">
        <v>20</v>
      </c>
      <c r="K42" s="21">
        <v>0</v>
      </c>
      <c r="L42" s="21">
        <v>50</v>
      </c>
      <c r="M42" s="21"/>
      <c r="N42" s="21">
        <v>0</v>
      </c>
      <c r="O42" s="21">
        <v>0</v>
      </c>
      <c r="P42" s="21">
        <v>0</v>
      </c>
      <c r="Q42" s="21"/>
      <c r="R42" s="21">
        <v>0</v>
      </c>
      <c r="S42" s="21">
        <v>0</v>
      </c>
      <c r="T42" s="21">
        <v>0</v>
      </c>
      <c r="U42" s="21"/>
      <c r="V42" s="21">
        <v>0</v>
      </c>
      <c r="W42" s="21">
        <v>0</v>
      </c>
      <c r="X42" s="21">
        <v>0</v>
      </c>
      <c r="Y42" s="21"/>
      <c r="Z42" s="18">
        <v>0</v>
      </c>
      <c r="AA42" s="18">
        <v>0</v>
      </c>
      <c r="AB42" s="18">
        <v>0</v>
      </c>
      <c r="AC42" s="8"/>
    </row>
    <row r="43" spans="1:30" x14ac:dyDescent="0.35">
      <c r="A43" s="131" t="s">
        <v>250</v>
      </c>
      <c r="B43" s="21">
        <v>5.161290322580645</v>
      </c>
      <c r="C43" s="21">
        <v>8.9285714285714288</v>
      </c>
      <c r="D43" s="21">
        <v>3.0303030303030303</v>
      </c>
      <c r="E43" s="21"/>
      <c r="F43" s="21">
        <v>0</v>
      </c>
      <c r="G43" s="21" t="s">
        <v>273</v>
      </c>
      <c r="H43" s="21">
        <v>0</v>
      </c>
      <c r="I43" s="21"/>
      <c r="J43" s="21">
        <v>0</v>
      </c>
      <c r="K43" s="21">
        <v>0</v>
      </c>
      <c r="L43" s="21">
        <v>0</v>
      </c>
      <c r="M43" s="21"/>
      <c r="N43" s="21">
        <v>26.666666666666668</v>
      </c>
      <c r="O43" s="21">
        <v>83.333333333333343</v>
      </c>
      <c r="P43" s="21">
        <v>12.5</v>
      </c>
      <c r="Q43" s="21"/>
      <c r="R43" s="21">
        <v>0</v>
      </c>
      <c r="S43" s="21">
        <v>0</v>
      </c>
      <c r="T43" s="21">
        <v>0</v>
      </c>
      <c r="U43" s="21"/>
      <c r="V43" s="21">
        <v>0</v>
      </c>
      <c r="W43" s="21">
        <v>0</v>
      </c>
      <c r="X43" s="21">
        <v>0</v>
      </c>
      <c r="Y43" s="21"/>
      <c r="Z43" s="18">
        <v>0</v>
      </c>
      <c r="AA43" s="18">
        <v>0</v>
      </c>
      <c r="AB43" s="18">
        <v>0</v>
      </c>
      <c r="AC43" s="8"/>
    </row>
    <row r="44" spans="1:30" ht="15.5" x14ac:dyDescent="0.35">
      <c r="A44" s="131" t="s">
        <v>350</v>
      </c>
      <c r="B44" s="21">
        <v>12.987012987012985</v>
      </c>
      <c r="C44" s="21">
        <v>21.428571428571427</v>
      </c>
      <c r="D44" s="21">
        <v>8.1632653061224492</v>
      </c>
      <c r="E44" s="21"/>
      <c r="F44" s="21">
        <v>33.333333333333329</v>
      </c>
      <c r="G44" s="21">
        <v>0</v>
      </c>
      <c r="H44" s="21">
        <v>40</v>
      </c>
      <c r="I44" s="21"/>
      <c r="J44" s="21">
        <v>0</v>
      </c>
      <c r="K44" s="21">
        <v>0</v>
      </c>
      <c r="L44" s="21">
        <v>0</v>
      </c>
      <c r="M44" s="21"/>
      <c r="N44" s="21">
        <v>38.461538461538467</v>
      </c>
      <c r="O44" s="21">
        <v>80</v>
      </c>
      <c r="P44" s="21">
        <v>12.5</v>
      </c>
      <c r="Q44" s="21"/>
      <c r="R44" s="21">
        <v>27.27272727272727</v>
      </c>
      <c r="S44" s="21">
        <v>33.333333333333329</v>
      </c>
      <c r="T44" s="21">
        <v>20</v>
      </c>
      <c r="U44" s="21"/>
      <c r="V44" s="21">
        <v>0</v>
      </c>
      <c r="W44" s="21">
        <v>0</v>
      </c>
      <c r="X44" s="21">
        <v>0</v>
      </c>
      <c r="Y44" s="21"/>
      <c r="Z44" s="18">
        <v>0</v>
      </c>
      <c r="AA44" s="18">
        <v>0</v>
      </c>
      <c r="AB44" s="18">
        <v>0</v>
      </c>
      <c r="AC44" s="8"/>
      <c r="AD44" s="165"/>
    </row>
    <row r="45" spans="1:30" ht="14.5" thickBot="1" x14ac:dyDescent="0.4">
      <c r="A45" s="131" t="s">
        <v>341</v>
      </c>
      <c r="B45" s="21">
        <v>20.689655172413794</v>
      </c>
      <c r="C45" s="21">
        <v>27.27272727272727</v>
      </c>
      <c r="D45" s="21">
        <v>16.666666666666664</v>
      </c>
      <c r="E45" s="21"/>
      <c r="F45" s="21">
        <v>0</v>
      </c>
      <c r="G45" s="21" t="s">
        <v>273</v>
      </c>
      <c r="H45" s="21">
        <v>0</v>
      </c>
      <c r="I45" s="21"/>
      <c r="J45" s="21">
        <v>0</v>
      </c>
      <c r="K45" s="21">
        <v>0</v>
      </c>
      <c r="L45" s="21">
        <v>0</v>
      </c>
      <c r="M45" s="21"/>
      <c r="N45" s="21">
        <v>0</v>
      </c>
      <c r="O45" s="21">
        <v>0</v>
      </c>
      <c r="P45" s="21">
        <v>0</v>
      </c>
      <c r="Q45" s="21"/>
      <c r="R45" s="21">
        <v>0</v>
      </c>
      <c r="S45" s="21" t="s">
        <v>273</v>
      </c>
      <c r="T45" s="21">
        <v>0</v>
      </c>
      <c r="U45" s="21"/>
      <c r="V45" s="21">
        <v>75</v>
      </c>
      <c r="W45" s="21">
        <v>60</v>
      </c>
      <c r="X45" s="21">
        <v>100</v>
      </c>
      <c r="Y45" s="21"/>
      <c r="Z45" s="18">
        <v>0</v>
      </c>
      <c r="AA45" s="18">
        <v>0</v>
      </c>
      <c r="AB45" s="18">
        <v>0</v>
      </c>
      <c r="AC45" s="8"/>
    </row>
    <row r="46" spans="1:30" ht="14.25" customHeight="1" x14ac:dyDescent="0.35">
      <c r="A46" s="22" t="s">
        <v>411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8"/>
    </row>
    <row r="47" spans="1:30" x14ac:dyDescent="0.3">
      <c r="A47" s="24" t="s">
        <v>398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8"/>
    </row>
    <row r="48" spans="1:30" x14ac:dyDescent="0.35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8"/>
    </row>
    <row r="49" spans="29:29" x14ac:dyDescent="0.35">
      <c r="AC49" s="8"/>
    </row>
    <row r="50" spans="29:29" x14ac:dyDescent="0.35">
      <c r="AC50" s="8"/>
    </row>
    <row r="51" spans="29:29" x14ac:dyDescent="0.35">
      <c r="AC51" s="8"/>
    </row>
    <row r="52" spans="29:29" x14ac:dyDescent="0.35">
      <c r="AC52" s="8"/>
    </row>
    <row r="53" spans="29:29" x14ac:dyDescent="0.35">
      <c r="AC53" s="8"/>
    </row>
    <row r="54" spans="29:29" x14ac:dyDescent="0.35">
      <c r="AC54" s="8"/>
    </row>
    <row r="55" spans="29:29" x14ac:dyDescent="0.35">
      <c r="AC55" s="8"/>
    </row>
    <row r="56" spans="29:29" x14ac:dyDescent="0.35">
      <c r="AC56" s="8"/>
    </row>
  </sheetData>
  <mergeCells count="15">
    <mergeCell ref="A9:AB9"/>
    <mergeCell ref="A28:AB28"/>
    <mergeCell ref="A1:AB1"/>
    <mergeCell ref="A2:AB2"/>
    <mergeCell ref="A3:AB3"/>
    <mergeCell ref="A4:AB4"/>
    <mergeCell ref="V6:X6"/>
    <mergeCell ref="A6:A7"/>
    <mergeCell ref="B6:D6"/>
    <mergeCell ref="F6:H6"/>
    <mergeCell ref="J6:L6"/>
    <mergeCell ref="N6:P6"/>
    <mergeCell ref="R6:T6"/>
    <mergeCell ref="A5:AB5"/>
    <mergeCell ref="Z6:AB6"/>
  </mergeCells>
  <conditionalFormatting sqref="B10:Y10">
    <cfRule type="cellIs" dxfId="18" priority="10" operator="equal">
      <formula>0</formula>
    </cfRule>
  </conditionalFormatting>
  <conditionalFormatting sqref="Q29 U29 Y29 I29:I45 M29:M45">
    <cfRule type="cellIs" dxfId="17" priority="16" operator="equal">
      <formula>0</formula>
    </cfRule>
  </conditionalFormatting>
  <conditionalFormatting sqref="Q30:AB31 E30:E45 U32:AB32 Q32:Q45 Y33:AB33 U33:U45 Y34:Y45">
    <cfRule type="cellIs" dxfId="16" priority="18" operator="equal">
      <formula>0</formula>
    </cfRule>
  </conditionalFormatting>
  <hyperlinks>
    <hyperlink ref="AD2" location="Contenido!A1" display="Contenido" xr:uid="{CEEAC528-CD0C-4E06-96C9-B2A02D8F3046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FFF-F6B7-467D-A67A-25080D65D826}">
  <sheetPr>
    <tabColor theme="0" tint="-0.14999847407452621"/>
  </sheetPr>
  <dimension ref="A1:AD259"/>
  <sheetViews>
    <sheetView showGridLines="0" topLeftCell="B1" zoomScale="90" zoomScaleNormal="90" zoomScaleSheetLayoutView="90" workbookViewId="0">
      <selection activeCell="AC26" sqref="AC26"/>
    </sheetView>
  </sheetViews>
  <sheetFormatPr baseColWidth="10" defaultColWidth="11.453125" defaultRowHeight="14" x14ac:dyDescent="0.35"/>
  <cols>
    <col min="1" max="1" width="17.26953125" style="3" bestFit="1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3" customWidth="1"/>
    <col min="30" max="30" width="13.453125" style="26" customWidth="1"/>
    <col min="31" max="32" width="9.54296875" style="3" bestFit="1" customWidth="1"/>
    <col min="33" max="69" width="11.453125" style="3"/>
    <col min="70" max="70" width="16.1796875" style="3" customWidth="1"/>
    <col min="71" max="71" width="6" style="3" customWidth="1"/>
    <col min="72" max="72" width="6" style="3" bestFit="1" customWidth="1"/>
    <col min="73" max="73" width="5.54296875" style="3" bestFit="1" customWidth="1"/>
    <col min="74" max="74" width="1.54296875" style="3" customWidth="1"/>
    <col min="75" max="75" width="6" style="3" bestFit="1" customWidth="1"/>
    <col min="76" max="77" width="5" style="3" customWidth="1"/>
    <col min="78" max="78" width="1.54296875" style="3" customWidth="1"/>
    <col min="79" max="81" width="5" style="3" customWidth="1"/>
    <col min="82" max="82" width="1.54296875" style="3" customWidth="1"/>
    <col min="83" max="85" width="5.1796875" style="3" bestFit="1" customWidth="1"/>
    <col min="86" max="86" width="1.54296875" style="3" customWidth="1"/>
    <col min="87" max="89" width="5.1796875" style="3" bestFit="1" customWidth="1"/>
    <col min="90" max="90" width="1.54296875" style="3" customWidth="1"/>
    <col min="91" max="93" width="5.1796875" style="3" bestFit="1" customWidth="1"/>
    <col min="94" max="94" width="1.54296875" style="3" customWidth="1"/>
    <col min="95" max="95" width="4.81640625" style="3" bestFit="1" customWidth="1"/>
    <col min="96" max="97" width="4.453125" style="3" customWidth="1"/>
    <col min="98" max="98" width="8.81640625" style="3" customWidth="1"/>
    <col min="99" max="99" width="12" style="3" customWidth="1"/>
    <col min="100" max="102" width="6" style="3" customWidth="1"/>
    <col min="103" max="103" width="1.54296875" style="3" customWidth="1"/>
    <col min="104" max="104" width="6.1796875" style="3" customWidth="1"/>
    <col min="105" max="106" width="5.1796875" style="3" customWidth="1"/>
    <col min="107" max="107" width="1.54296875" style="3" customWidth="1"/>
    <col min="108" max="110" width="5" style="3" customWidth="1"/>
    <col min="111" max="111" width="1.54296875" style="3" customWidth="1"/>
    <col min="112" max="114" width="5" style="3" customWidth="1"/>
    <col min="115" max="115" width="1.54296875" style="3" customWidth="1"/>
    <col min="116" max="118" width="5" style="3" customWidth="1"/>
    <col min="119" max="119" width="1.54296875" style="3" customWidth="1"/>
    <col min="120" max="122" width="5.1796875" style="3" customWidth="1"/>
    <col min="123" max="123" width="1.54296875" style="3" customWidth="1"/>
    <col min="124" max="125" width="5" style="3" customWidth="1"/>
    <col min="126" max="126" width="5.453125" style="3" customWidth="1"/>
    <col min="127" max="16384" width="11.453125" style="3"/>
  </cols>
  <sheetData>
    <row r="1" spans="1:30" ht="15.75" customHeight="1" x14ac:dyDescent="0.35">
      <c r="A1" s="345" t="s">
        <v>306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7"/>
      <c r="AD1" s="29"/>
    </row>
    <row r="2" spans="1:30" ht="15.75" customHeight="1" x14ac:dyDescent="0.35">
      <c r="A2" s="345" t="s">
        <v>140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7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7"/>
      <c r="AD3" s="29"/>
    </row>
    <row r="4" spans="1:30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7"/>
    </row>
    <row r="5" spans="1:30" s="8" customFormat="1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6"/>
      <c r="AD5" s="26"/>
    </row>
    <row r="6" spans="1:30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10"/>
    </row>
    <row r="7" spans="1:30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96"/>
    </row>
    <row r="8" spans="1:30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148"/>
    </row>
    <row r="9" spans="1:30" s="25" customFormat="1" x14ac:dyDescent="0.35">
      <c r="A9" s="161" t="s">
        <v>130</v>
      </c>
      <c r="B9" s="16">
        <v>9331</v>
      </c>
      <c r="C9" s="16">
        <v>5612</v>
      </c>
      <c r="D9" s="16">
        <v>3719</v>
      </c>
      <c r="E9" s="16"/>
      <c r="F9" s="16">
        <v>2598</v>
      </c>
      <c r="G9" s="16">
        <v>1500</v>
      </c>
      <c r="H9" s="16">
        <v>1098</v>
      </c>
      <c r="I9" s="16"/>
      <c r="J9" s="16">
        <v>2755</v>
      </c>
      <c r="K9" s="16">
        <v>1633</v>
      </c>
      <c r="L9" s="16">
        <v>1122</v>
      </c>
      <c r="M9" s="16"/>
      <c r="N9" s="16">
        <v>1645</v>
      </c>
      <c r="O9" s="16">
        <v>1031</v>
      </c>
      <c r="P9" s="16">
        <v>614</v>
      </c>
      <c r="Q9" s="16"/>
      <c r="R9" s="16">
        <v>1812</v>
      </c>
      <c r="S9" s="16">
        <v>1125</v>
      </c>
      <c r="T9" s="16">
        <v>687</v>
      </c>
      <c r="U9" s="16"/>
      <c r="V9" s="16">
        <v>521</v>
      </c>
      <c r="W9" s="16">
        <v>323</v>
      </c>
      <c r="X9" s="16">
        <v>198</v>
      </c>
      <c r="Y9" s="16"/>
      <c r="Z9" s="16">
        <v>0</v>
      </c>
      <c r="AA9" s="16">
        <v>0</v>
      </c>
      <c r="AB9" s="16">
        <v>0</v>
      </c>
      <c r="AC9" s="153"/>
      <c r="AD9" s="26"/>
    </row>
    <row r="10" spans="1:30" x14ac:dyDescent="0.35">
      <c r="A10" s="17" t="s">
        <v>168</v>
      </c>
      <c r="B10" s="18">
        <v>1230</v>
      </c>
      <c r="C10" s="18">
        <v>683</v>
      </c>
      <c r="D10" s="18">
        <v>547</v>
      </c>
      <c r="E10" s="18"/>
      <c r="F10" s="18">
        <v>332</v>
      </c>
      <c r="G10" s="18">
        <v>161</v>
      </c>
      <c r="H10" s="18">
        <v>171</v>
      </c>
      <c r="I10" s="18"/>
      <c r="J10" s="18">
        <v>394</v>
      </c>
      <c r="K10" s="18">
        <v>210</v>
      </c>
      <c r="L10" s="18">
        <v>184</v>
      </c>
      <c r="M10" s="18"/>
      <c r="N10" s="18">
        <v>245</v>
      </c>
      <c r="O10" s="18">
        <v>143</v>
      </c>
      <c r="P10" s="18">
        <v>102</v>
      </c>
      <c r="Q10" s="18"/>
      <c r="R10" s="18">
        <v>173</v>
      </c>
      <c r="S10" s="18">
        <v>107</v>
      </c>
      <c r="T10" s="18">
        <v>66</v>
      </c>
      <c r="U10" s="18"/>
      <c r="V10" s="18">
        <v>86</v>
      </c>
      <c r="W10" s="18">
        <v>62</v>
      </c>
      <c r="X10" s="18">
        <v>24</v>
      </c>
      <c r="Y10" s="18"/>
      <c r="Z10" s="18">
        <v>0</v>
      </c>
      <c r="AA10" s="18">
        <v>0</v>
      </c>
      <c r="AB10" s="18">
        <v>0</v>
      </c>
      <c r="AC10" s="154"/>
    </row>
    <row r="11" spans="1:30" x14ac:dyDescent="0.35">
      <c r="A11" s="17" t="s">
        <v>169</v>
      </c>
      <c r="B11" s="18">
        <v>698</v>
      </c>
      <c r="C11" s="18">
        <v>412</v>
      </c>
      <c r="D11" s="18">
        <v>286</v>
      </c>
      <c r="E11" s="18"/>
      <c r="F11" s="18">
        <v>213</v>
      </c>
      <c r="G11" s="18">
        <v>117</v>
      </c>
      <c r="H11" s="18">
        <v>96</v>
      </c>
      <c r="I11" s="18"/>
      <c r="J11" s="18">
        <v>198</v>
      </c>
      <c r="K11" s="18">
        <v>122</v>
      </c>
      <c r="L11" s="18">
        <v>76</v>
      </c>
      <c r="M11" s="18"/>
      <c r="N11" s="18">
        <v>155</v>
      </c>
      <c r="O11" s="18">
        <v>94</v>
      </c>
      <c r="P11" s="18">
        <v>61</v>
      </c>
      <c r="Q11" s="18"/>
      <c r="R11" s="18">
        <v>102</v>
      </c>
      <c r="S11" s="18">
        <v>59</v>
      </c>
      <c r="T11" s="18">
        <v>43</v>
      </c>
      <c r="U11" s="18"/>
      <c r="V11" s="18">
        <v>30</v>
      </c>
      <c r="W11" s="18">
        <v>20</v>
      </c>
      <c r="X11" s="18">
        <v>10</v>
      </c>
      <c r="Y11" s="18"/>
      <c r="Z11" s="18">
        <v>0</v>
      </c>
      <c r="AA11" s="18">
        <v>0</v>
      </c>
      <c r="AB11" s="18">
        <v>0</v>
      </c>
      <c r="AC11" s="154"/>
    </row>
    <row r="12" spans="1:30" x14ac:dyDescent="0.35">
      <c r="A12" s="17" t="s">
        <v>170</v>
      </c>
      <c r="B12" s="18">
        <v>1319</v>
      </c>
      <c r="C12" s="18">
        <v>791</v>
      </c>
      <c r="D12" s="18">
        <v>528</v>
      </c>
      <c r="E12" s="18"/>
      <c r="F12" s="18">
        <v>398</v>
      </c>
      <c r="G12" s="18">
        <v>237</v>
      </c>
      <c r="H12" s="18">
        <v>161</v>
      </c>
      <c r="I12" s="18"/>
      <c r="J12" s="18">
        <v>295</v>
      </c>
      <c r="K12" s="18">
        <v>174</v>
      </c>
      <c r="L12" s="18">
        <v>121</v>
      </c>
      <c r="M12" s="18"/>
      <c r="N12" s="18">
        <v>185</v>
      </c>
      <c r="O12" s="18">
        <v>116</v>
      </c>
      <c r="P12" s="18">
        <v>69</v>
      </c>
      <c r="Q12" s="18"/>
      <c r="R12" s="18">
        <v>348</v>
      </c>
      <c r="S12" s="18">
        <v>216</v>
      </c>
      <c r="T12" s="18">
        <v>132</v>
      </c>
      <c r="U12" s="18"/>
      <c r="V12" s="18">
        <v>93</v>
      </c>
      <c r="W12" s="18">
        <v>48</v>
      </c>
      <c r="X12" s="18">
        <v>45</v>
      </c>
      <c r="Y12" s="18"/>
      <c r="Z12" s="18">
        <v>0</v>
      </c>
      <c r="AA12" s="18">
        <v>0</v>
      </c>
      <c r="AB12" s="18">
        <v>0</v>
      </c>
      <c r="AC12" s="154"/>
    </row>
    <row r="13" spans="1:30" x14ac:dyDescent="0.35">
      <c r="A13" s="17" t="s">
        <v>171</v>
      </c>
      <c r="B13" s="18">
        <v>676</v>
      </c>
      <c r="C13" s="18">
        <v>411</v>
      </c>
      <c r="D13" s="18">
        <v>265</v>
      </c>
      <c r="E13" s="18"/>
      <c r="F13" s="18">
        <v>146</v>
      </c>
      <c r="G13" s="18">
        <v>93</v>
      </c>
      <c r="H13" s="18">
        <v>53</v>
      </c>
      <c r="I13" s="18"/>
      <c r="J13" s="18">
        <v>232</v>
      </c>
      <c r="K13" s="18">
        <v>132</v>
      </c>
      <c r="L13" s="18">
        <v>100</v>
      </c>
      <c r="M13" s="18"/>
      <c r="N13" s="18">
        <v>146</v>
      </c>
      <c r="O13" s="18">
        <v>86</v>
      </c>
      <c r="P13" s="18">
        <v>60</v>
      </c>
      <c r="Q13" s="18"/>
      <c r="R13" s="18">
        <v>107</v>
      </c>
      <c r="S13" s="18">
        <v>70</v>
      </c>
      <c r="T13" s="18">
        <v>37</v>
      </c>
      <c r="U13" s="18"/>
      <c r="V13" s="18">
        <v>45</v>
      </c>
      <c r="W13" s="18">
        <v>30</v>
      </c>
      <c r="X13" s="18">
        <v>15</v>
      </c>
      <c r="Y13" s="18"/>
      <c r="Z13" s="18">
        <v>0</v>
      </c>
      <c r="AA13" s="18">
        <v>0</v>
      </c>
      <c r="AB13" s="18">
        <v>0</v>
      </c>
      <c r="AC13" s="153"/>
    </row>
    <row r="14" spans="1:30" x14ac:dyDescent="0.3">
      <c r="A14" s="17" t="s">
        <v>172</v>
      </c>
      <c r="B14" s="18">
        <v>74</v>
      </c>
      <c r="C14" s="18">
        <v>50</v>
      </c>
      <c r="D14" s="18">
        <v>24</v>
      </c>
      <c r="E14" s="18"/>
      <c r="F14" s="18">
        <v>18</v>
      </c>
      <c r="G14" s="18">
        <v>12</v>
      </c>
      <c r="H14" s="18">
        <v>6</v>
      </c>
      <c r="I14" s="18"/>
      <c r="J14" s="18">
        <v>12</v>
      </c>
      <c r="K14" s="18">
        <v>9</v>
      </c>
      <c r="L14" s="18">
        <v>3</v>
      </c>
      <c r="M14" s="18"/>
      <c r="N14" s="18">
        <v>15</v>
      </c>
      <c r="O14" s="18">
        <v>10</v>
      </c>
      <c r="P14" s="18">
        <v>5</v>
      </c>
      <c r="Q14" s="18"/>
      <c r="R14" s="18">
        <v>20</v>
      </c>
      <c r="S14" s="18">
        <v>14</v>
      </c>
      <c r="T14" s="18">
        <v>6</v>
      </c>
      <c r="U14" s="18"/>
      <c r="V14" s="18">
        <v>9</v>
      </c>
      <c r="W14" s="18">
        <v>5</v>
      </c>
      <c r="X14" s="18">
        <v>4</v>
      </c>
      <c r="Y14" s="18"/>
      <c r="Z14" s="18">
        <v>0</v>
      </c>
      <c r="AA14" s="18">
        <v>0</v>
      </c>
      <c r="AB14" s="18">
        <v>0</v>
      </c>
      <c r="AC14" s="155"/>
    </row>
    <row r="15" spans="1:30" x14ac:dyDescent="0.3">
      <c r="A15" s="17" t="s">
        <v>173</v>
      </c>
      <c r="B15" s="18">
        <v>73</v>
      </c>
      <c r="C15" s="18">
        <v>53</v>
      </c>
      <c r="D15" s="18">
        <v>20</v>
      </c>
      <c r="E15" s="18"/>
      <c r="F15" s="18">
        <v>17</v>
      </c>
      <c r="G15" s="18">
        <v>14</v>
      </c>
      <c r="H15" s="18">
        <v>3</v>
      </c>
      <c r="I15" s="18"/>
      <c r="J15" s="18">
        <v>22</v>
      </c>
      <c r="K15" s="18">
        <v>15</v>
      </c>
      <c r="L15" s="18">
        <v>7</v>
      </c>
      <c r="M15" s="18"/>
      <c r="N15" s="18">
        <v>10</v>
      </c>
      <c r="O15" s="18">
        <v>7</v>
      </c>
      <c r="P15" s="18">
        <v>3</v>
      </c>
      <c r="Q15" s="18"/>
      <c r="R15" s="18">
        <v>20</v>
      </c>
      <c r="S15" s="18">
        <v>16</v>
      </c>
      <c r="T15" s="18">
        <v>4</v>
      </c>
      <c r="U15" s="18"/>
      <c r="V15" s="18">
        <v>4</v>
      </c>
      <c r="W15" s="18">
        <v>1</v>
      </c>
      <c r="X15" s="18">
        <v>3</v>
      </c>
      <c r="Y15" s="18"/>
      <c r="Z15" s="18">
        <v>0</v>
      </c>
      <c r="AA15" s="18">
        <v>0</v>
      </c>
      <c r="AB15" s="18">
        <v>0</v>
      </c>
      <c r="AC15" s="155"/>
    </row>
    <row r="16" spans="1:30" x14ac:dyDescent="0.3">
      <c r="A16" s="17" t="s">
        <v>174</v>
      </c>
      <c r="B16" s="18">
        <v>40</v>
      </c>
      <c r="C16" s="18">
        <v>29</v>
      </c>
      <c r="D16" s="18">
        <v>11</v>
      </c>
      <c r="E16" s="18"/>
      <c r="F16" s="18">
        <v>2</v>
      </c>
      <c r="G16" s="18">
        <v>1</v>
      </c>
      <c r="H16" s="18">
        <v>1</v>
      </c>
      <c r="I16" s="18"/>
      <c r="J16" s="18">
        <v>14</v>
      </c>
      <c r="K16" s="18">
        <v>9</v>
      </c>
      <c r="L16" s="18">
        <v>5</v>
      </c>
      <c r="M16" s="18"/>
      <c r="N16" s="18">
        <v>7</v>
      </c>
      <c r="O16" s="18">
        <v>6</v>
      </c>
      <c r="P16" s="18">
        <v>1</v>
      </c>
      <c r="Q16" s="18"/>
      <c r="R16" s="18">
        <v>10</v>
      </c>
      <c r="S16" s="18">
        <v>8</v>
      </c>
      <c r="T16" s="18">
        <v>2</v>
      </c>
      <c r="U16" s="18"/>
      <c r="V16" s="18">
        <v>7</v>
      </c>
      <c r="W16" s="18">
        <v>5</v>
      </c>
      <c r="X16" s="18">
        <v>2</v>
      </c>
      <c r="Y16" s="18"/>
      <c r="Z16" s="18">
        <v>0</v>
      </c>
      <c r="AA16" s="18">
        <v>0</v>
      </c>
      <c r="AB16" s="18">
        <v>0</v>
      </c>
      <c r="AC16" s="155"/>
    </row>
    <row r="17" spans="1:29" x14ac:dyDescent="0.35">
      <c r="A17" s="17" t="s">
        <v>175</v>
      </c>
      <c r="B17" s="18">
        <v>1441</v>
      </c>
      <c r="C17" s="18">
        <v>857</v>
      </c>
      <c r="D17" s="18">
        <v>584</v>
      </c>
      <c r="E17" s="18"/>
      <c r="F17" s="18">
        <v>471</v>
      </c>
      <c r="G17" s="18">
        <v>255</v>
      </c>
      <c r="H17" s="18">
        <v>216</v>
      </c>
      <c r="I17" s="18"/>
      <c r="J17" s="18">
        <v>425</v>
      </c>
      <c r="K17" s="18">
        <v>260</v>
      </c>
      <c r="L17" s="18">
        <v>165</v>
      </c>
      <c r="M17" s="18"/>
      <c r="N17" s="18">
        <v>248</v>
      </c>
      <c r="O17" s="18">
        <v>174</v>
      </c>
      <c r="P17" s="18">
        <v>74</v>
      </c>
      <c r="Q17" s="18"/>
      <c r="R17" s="18">
        <v>231</v>
      </c>
      <c r="S17" s="18">
        <v>140</v>
      </c>
      <c r="T17" s="18">
        <v>91</v>
      </c>
      <c r="U17" s="18"/>
      <c r="V17" s="18">
        <v>66</v>
      </c>
      <c r="W17" s="18">
        <v>28</v>
      </c>
      <c r="X17" s="18">
        <v>38</v>
      </c>
      <c r="Y17" s="18"/>
      <c r="Z17" s="18">
        <v>0</v>
      </c>
      <c r="AA17" s="18">
        <v>0</v>
      </c>
      <c r="AB17" s="18">
        <v>0</v>
      </c>
      <c r="AC17" s="156"/>
    </row>
    <row r="18" spans="1:29" x14ac:dyDescent="0.35">
      <c r="A18" s="17" t="s">
        <v>176</v>
      </c>
      <c r="B18" s="18">
        <v>322</v>
      </c>
      <c r="C18" s="18">
        <v>202</v>
      </c>
      <c r="D18" s="18">
        <v>120</v>
      </c>
      <c r="E18" s="18"/>
      <c r="F18" s="18">
        <v>90</v>
      </c>
      <c r="G18" s="18">
        <v>54</v>
      </c>
      <c r="H18" s="18">
        <v>36</v>
      </c>
      <c r="I18" s="18"/>
      <c r="J18" s="18">
        <v>88</v>
      </c>
      <c r="K18" s="18">
        <v>52</v>
      </c>
      <c r="L18" s="18">
        <v>36</v>
      </c>
      <c r="M18" s="18"/>
      <c r="N18" s="18">
        <v>60</v>
      </c>
      <c r="O18" s="18">
        <v>37</v>
      </c>
      <c r="P18" s="18">
        <v>23</v>
      </c>
      <c r="Q18" s="18"/>
      <c r="R18" s="18">
        <v>70</v>
      </c>
      <c r="S18" s="18">
        <v>49</v>
      </c>
      <c r="T18" s="18">
        <v>21</v>
      </c>
      <c r="U18" s="18"/>
      <c r="V18" s="18">
        <v>14</v>
      </c>
      <c r="W18" s="18">
        <v>10</v>
      </c>
      <c r="X18" s="18">
        <v>4</v>
      </c>
      <c r="Y18" s="18"/>
      <c r="Z18" s="18">
        <v>0</v>
      </c>
      <c r="AA18" s="18">
        <v>0</v>
      </c>
      <c r="AB18" s="18">
        <v>0</v>
      </c>
      <c r="AC18" s="153"/>
    </row>
    <row r="19" spans="1:29" x14ac:dyDescent="0.35">
      <c r="A19" s="17" t="s">
        <v>177</v>
      </c>
      <c r="B19" s="18">
        <v>237</v>
      </c>
      <c r="C19" s="18">
        <v>143</v>
      </c>
      <c r="D19" s="18">
        <v>94</v>
      </c>
      <c r="E19" s="18"/>
      <c r="F19" s="18">
        <v>57</v>
      </c>
      <c r="G19" s="18">
        <v>33</v>
      </c>
      <c r="H19" s="18">
        <v>24</v>
      </c>
      <c r="I19" s="18"/>
      <c r="J19" s="18">
        <v>80</v>
      </c>
      <c r="K19" s="18">
        <v>52</v>
      </c>
      <c r="L19" s="18">
        <v>28</v>
      </c>
      <c r="M19" s="18"/>
      <c r="N19" s="18">
        <v>34</v>
      </c>
      <c r="O19" s="18">
        <v>19</v>
      </c>
      <c r="P19" s="18">
        <v>15</v>
      </c>
      <c r="Q19" s="18"/>
      <c r="R19" s="18">
        <v>50</v>
      </c>
      <c r="S19" s="18">
        <v>27</v>
      </c>
      <c r="T19" s="18">
        <v>23</v>
      </c>
      <c r="U19" s="18"/>
      <c r="V19" s="18">
        <v>16</v>
      </c>
      <c r="W19" s="18">
        <v>12</v>
      </c>
      <c r="X19" s="18">
        <v>4</v>
      </c>
      <c r="Y19" s="18"/>
      <c r="Z19" s="18">
        <v>0</v>
      </c>
      <c r="AA19" s="18">
        <v>0</v>
      </c>
      <c r="AB19" s="18">
        <v>0</v>
      </c>
      <c r="AC19" s="156"/>
    </row>
    <row r="20" spans="1:29" x14ac:dyDescent="0.35">
      <c r="A20" s="17" t="s">
        <v>178</v>
      </c>
      <c r="B20" s="18">
        <v>217</v>
      </c>
      <c r="C20" s="18">
        <v>120</v>
      </c>
      <c r="D20" s="18">
        <v>97</v>
      </c>
      <c r="E20" s="18"/>
      <c r="F20" s="18">
        <v>43</v>
      </c>
      <c r="G20" s="18">
        <v>24</v>
      </c>
      <c r="H20" s="18">
        <v>19</v>
      </c>
      <c r="I20" s="18"/>
      <c r="J20" s="18">
        <v>60</v>
      </c>
      <c r="K20" s="18">
        <v>29</v>
      </c>
      <c r="L20" s="18">
        <v>31</v>
      </c>
      <c r="M20" s="18"/>
      <c r="N20" s="18">
        <v>61</v>
      </c>
      <c r="O20" s="18">
        <v>32</v>
      </c>
      <c r="P20" s="18">
        <v>29</v>
      </c>
      <c r="Q20" s="18"/>
      <c r="R20" s="18">
        <v>39</v>
      </c>
      <c r="S20" s="18">
        <v>23</v>
      </c>
      <c r="T20" s="18">
        <v>16</v>
      </c>
      <c r="U20" s="18"/>
      <c r="V20" s="18">
        <v>14</v>
      </c>
      <c r="W20" s="18">
        <v>12</v>
      </c>
      <c r="X20" s="18">
        <v>2</v>
      </c>
      <c r="Y20" s="18"/>
      <c r="Z20" s="18">
        <v>0</v>
      </c>
      <c r="AA20" s="18">
        <v>0</v>
      </c>
      <c r="AB20" s="18">
        <v>0</v>
      </c>
      <c r="AC20" s="156"/>
    </row>
    <row r="21" spans="1:29" x14ac:dyDescent="0.35">
      <c r="A21" s="17" t="s">
        <v>179</v>
      </c>
      <c r="B21" s="18">
        <v>757</v>
      </c>
      <c r="C21" s="18">
        <v>448</v>
      </c>
      <c r="D21" s="18">
        <v>309</v>
      </c>
      <c r="E21" s="18"/>
      <c r="F21" s="18">
        <v>212</v>
      </c>
      <c r="G21" s="18">
        <v>128</v>
      </c>
      <c r="H21" s="18">
        <v>84</v>
      </c>
      <c r="I21" s="18"/>
      <c r="J21" s="18">
        <v>248</v>
      </c>
      <c r="K21" s="18">
        <v>134</v>
      </c>
      <c r="L21" s="18">
        <v>114</v>
      </c>
      <c r="M21" s="18"/>
      <c r="N21" s="18">
        <v>107</v>
      </c>
      <c r="O21" s="18">
        <v>71</v>
      </c>
      <c r="P21" s="18">
        <v>36</v>
      </c>
      <c r="Q21" s="18"/>
      <c r="R21" s="18">
        <v>158</v>
      </c>
      <c r="S21" s="18">
        <v>93</v>
      </c>
      <c r="T21" s="18">
        <v>65</v>
      </c>
      <c r="U21" s="18"/>
      <c r="V21" s="18">
        <v>32</v>
      </c>
      <c r="W21" s="18">
        <v>22</v>
      </c>
      <c r="X21" s="18">
        <v>10</v>
      </c>
      <c r="Y21" s="18"/>
      <c r="Z21" s="18">
        <v>0</v>
      </c>
      <c r="AA21" s="18">
        <v>0</v>
      </c>
      <c r="AB21" s="18">
        <v>0</v>
      </c>
      <c r="AC21" s="162"/>
    </row>
    <row r="22" spans="1:29" x14ac:dyDescent="0.35">
      <c r="A22" s="17" t="s">
        <v>180</v>
      </c>
      <c r="B22" s="18">
        <v>107</v>
      </c>
      <c r="C22" s="18">
        <v>68</v>
      </c>
      <c r="D22" s="18">
        <v>39</v>
      </c>
      <c r="E22" s="18"/>
      <c r="F22" s="18">
        <v>33</v>
      </c>
      <c r="G22" s="18">
        <v>22</v>
      </c>
      <c r="H22" s="18">
        <v>11</v>
      </c>
      <c r="I22" s="18"/>
      <c r="J22" s="18">
        <v>39</v>
      </c>
      <c r="K22" s="18">
        <v>22</v>
      </c>
      <c r="L22" s="18">
        <v>17</v>
      </c>
      <c r="M22" s="18"/>
      <c r="N22" s="18">
        <v>8</v>
      </c>
      <c r="O22" s="18">
        <v>7</v>
      </c>
      <c r="P22" s="18">
        <v>1</v>
      </c>
      <c r="Q22" s="18"/>
      <c r="R22" s="18">
        <v>25</v>
      </c>
      <c r="S22" s="18">
        <v>17</v>
      </c>
      <c r="T22" s="18">
        <v>8</v>
      </c>
      <c r="U22" s="18"/>
      <c r="V22" s="18">
        <v>2</v>
      </c>
      <c r="W22" s="18">
        <v>0</v>
      </c>
      <c r="X22" s="18">
        <v>2</v>
      </c>
      <c r="Y22" s="18"/>
      <c r="Z22" s="18">
        <v>0</v>
      </c>
      <c r="AA22" s="18">
        <v>0</v>
      </c>
      <c r="AB22" s="18">
        <v>0</v>
      </c>
      <c r="AC22" s="8"/>
    </row>
    <row r="23" spans="1:29" x14ac:dyDescent="0.35">
      <c r="A23" s="17" t="s">
        <v>181</v>
      </c>
      <c r="B23" s="18">
        <v>613</v>
      </c>
      <c r="C23" s="18">
        <v>380</v>
      </c>
      <c r="D23" s="18">
        <v>233</v>
      </c>
      <c r="E23" s="18"/>
      <c r="F23" s="18">
        <v>146</v>
      </c>
      <c r="G23" s="18">
        <v>85</v>
      </c>
      <c r="H23" s="18">
        <v>61</v>
      </c>
      <c r="I23" s="18"/>
      <c r="J23" s="18">
        <v>172</v>
      </c>
      <c r="K23" s="18">
        <v>103</v>
      </c>
      <c r="L23" s="18">
        <v>69</v>
      </c>
      <c r="M23" s="18"/>
      <c r="N23" s="18">
        <v>83</v>
      </c>
      <c r="O23" s="18">
        <v>51</v>
      </c>
      <c r="P23" s="18">
        <v>32</v>
      </c>
      <c r="Q23" s="18"/>
      <c r="R23" s="18">
        <v>176</v>
      </c>
      <c r="S23" s="18">
        <v>114</v>
      </c>
      <c r="T23" s="18">
        <v>62</v>
      </c>
      <c r="U23" s="18"/>
      <c r="V23" s="18">
        <v>36</v>
      </c>
      <c r="W23" s="18">
        <v>27</v>
      </c>
      <c r="X23" s="18">
        <v>9</v>
      </c>
      <c r="Y23" s="18"/>
      <c r="Z23" s="18">
        <v>0</v>
      </c>
      <c r="AA23" s="18">
        <v>0</v>
      </c>
      <c r="AB23" s="18">
        <v>0</v>
      </c>
      <c r="AC23" s="148"/>
    </row>
    <row r="24" spans="1:29" x14ac:dyDescent="0.35">
      <c r="A24" s="17" t="s">
        <v>182</v>
      </c>
      <c r="B24" s="18">
        <v>209</v>
      </c>
      <c r="C24" s="18">
        <v>130</v>
      </c>
      <c r="D24" s="18">
        <v>79</v>
      </c>
      <c r="E24" s="18"/>
      <c r="F24" s="18">
        <v>67</v>
      </c>
      <c r="G24" s="18">
        <v>50</v>
      </c>
      <c r="H24" s="18">
        <v>17</v>
      </c>
      <c r="I24" s="18"/>
      <c r="J24" s="18">
        <v>66</v>
      </c>
      <c r="K24" s="18">
        <v>41</v>
      </c>
      <c r="L24" s="18">
        <v>25</v>
      </c>
      <c r="M24" s="18"/>
      <c r="N24" s="18">
        <v>36</v>
      </c>
      <c r="O24" s="18">
        <v>20</v>
      </c>
      <c r="P24" s="18">
        <v>16</v>
      </c>
      <c r="Q24" s="18"/>
      <c r="R24" s="18">
        <v>36</v>
      </c>
      <c r="S24" s="18">
        <v>17</v>
      </c>
      <c r="T24" s="18">
        <v>19</v>
      </c>
      <c r="U24" s="18"/>
      <c r="V24" s="18">
        <v>4</v>
      </c>
      <c r="W24" s="18">
        <v>2</v>
      </c>
      <c r="X24" s="18">
        <v>2</v>
      </c>
      <c r="Y24" s="18"/>
      <c r="Z24" s="18">
        <v>0</v>
      </c>
      <c r="AA24" s="18">
        <v>0</v>
      </c>
      <c r="AB24" s="18">
        <v>0</v>
      </c>
      <c r="AC24" s="157"/>
    </row>
    <row r="25" spans="1:29" x14ac:dyDescent="0.35">
      <c r="A25" s="17" t="s">
        <v>183</v>
      </c>
      <c r="B25" s="18">
        <v>171</v>
      </c>
      <c r="C25" s="18">
        <v>110</v>
      </c>
      <c r="D25" s="18">
        <v>61</v>
      </c>
      <c r="E25" s="18"/>
      <c r="F25" s="18">
        <v>47</v>
      </c>
      <c r="G25" s="18">
        <v>32</v>
      </c>
      <c r="H25" s="18">
        <v>15</v>
      </c>
      <c r="I25" s="18"/>
      <c r="J25" s="18">
        <v>84</v>
      </c>
      <c r="K25" s="18">
        <v>55</v>
      </c>
      <c r="L25" s="18">
        <v>29</v>
      </c>
      <c r="M25" s="18"/>
      <c r="N25" s="18">
        <v>12</v>
      </c>
      <c r="O25" s="18">
        <v>5</v>
      </c>
      <c r="P25" s="18">
        <v>7</v>
      </c>
      <c r="Q25" s="18"/>
      <c r="R25" s="18">
        <v>26</v>
      </c>
      <c r="S25" s="18">
        <v>17</v>
      </c>
      <c r="T25" s="18">
        <v>9</v>
      </c>
      <c r="U25" s="18"/>
      <c r="V25" s="18">
        <v>2</v>
      </c>
      <c r="W25" s="18">
        <v>1</v>
      </c>
      <c r="X25" s="18">
        <v>1</v>
      </c>
      <c r="Y25" s="18"/>
      <c r="Z25" s="18">
        <v>0</v>
      </c>
      <c r="AA25" s="18">
        <v>0</v>
      </c>
      <c r="AB25" s="18">
        <v>0</v>
      </c>
      <c r="AC25" s="158"/>
    </row>
    <row r="26" spans="1:29" x14ac:dyDescent="0.35">
      <c r="A26" s="17" t="s">
        <v>184</v>
      </c>
      <c r="B26" s="18">
        <v>10</v>
      </c>
      <c r="C26" s="18">
        <v>7</v>
      </c>
      <c r="D26" s="18">
        <v>3</v>
      </c>
      <c r="E26" s="18"/>
      <c r="F26" s="18">
        <v>3</v>
      </c>
      <c r="G26" s="18">
        <v>2</v>
      </c>
      <c r="H26" s="18">
        <v>1</v>
      </c>
      <c r="I26" s="18"/>
      <c r="J26" s="18">
        <v>2</v>
      </c>
      <c r="K26" s="18">
        <v>1</v>
      </c>
      <c r="L26" s="18">
        <v>1</v>
      </c>
      <c r="M26" s="18"/>
      <c r="N26" s="18">
        <v>0</v>
      </c>
      <c r="O26" s="18">
        <v>0</v>
      </c>
      <c r="P26" s="18">
        <v>0</v>
      </c>
      <c r="Q26" s="18"/>
      <c r="R26" s="18">
        <v>4</v>
      </c>
      <c r="S26" s="18">
        <v>3</v>
      </c>
      <c r="T26" s="18">
        <v>1</v>
      </c>
      <c r="U26" s="18"/>
      <c r="V26" s="18">
        <v>1</v>
      </c>
      <c r="W26" s="18">
        <v>1</v>
      </c>
      <c r="X26" s="18">
        <v>0</v>
      </c>
      <c r="Y26" s="18"/>
      <c r="Z26" s="18">
        <v>0</v>
      </c>
      <c r="AA26" s="18">
        <v>0</v>
      </c>
      <c r="AB26" s="18">
        <v>0</v>
      </c>
      <c r="AC26" s="158"/>
    </row>
    <row r="27" spans="1:29" x14ac:dyDescent="0.35">
      <c r="A27" s="17" t="s">
        <v>185</v>
      </c>
      <c r="B27" s="18">
        <v>70</v>
      </c>
      <c r="C27" s="18">
        <v>53</v>
      </c>
      <c r="D27" s="18">
        <v>17</v>
      </c>
      <c r="E27" s="18"/>
      <c r="F27" s="18">
        <v>15</v>
      </c>
      <c r="G27" s="18">
        <v>13</v>
      </c>
      <c r="H27" s="18">
        <v>2</v>
      </c>
      <c r="I27" s="18"/>
      <c r="J27" s="18">
        <v>18</v>
      </c>
      <c r="K27" s="18">
        <v>13</v>
      </c>
      <c r="L27" s="18">
        <v>5</v>
      </c>
      <c r="M27" s="18"/>
      <c r="N27" s="18">
        <v>19</v>
      </c>
      <c r="O27" s="18">
        <v>15</v>
      </c>
      <c r="P27" s="18">
        <v>4</v>
      </c>
      <c r="Q27" s="18"/>
      <c r="R27" s="18">
        <v>13</v>
      </c>
      <c r="S27" s="18">
        <v>10</v>
      </c>
      <c r="T27" s="18">
        <v>3</v>
      </c>
      <c r="U27" s="18"/>
      <c r="V27" s="18">
        <v>5</v>
      </c>
      <c r="W27" s="18">
        <v>2</v>
      </c>
      <c r="X27" s="18">
        <v>3</v>
      </c>
      <c r="Y27" s="18"/>
      <c r="Z27" s="18">
        <v>0</v>
      </c>
      <c r="AA27" s="18">
        <v>0</v>
      </c>
      <c r="AB27" s="18">
        <v>0</v>
      </c>
      <c r="AC27" s="158"/>
    </row>
    <row r="28" spans="1:29" x14ac:dyDescent="0.35">
      <c r="A28" s="17" t="s">
        <v>186</v>
      </c>
      <c r="B28" s="18">
        <v>53</v>
      </c>
      <c r="C28" s="18">
        <v>33</v>
      </c>
      <c r="D28" s="18">
        <v>20</v>
      </c>
      <c r="E28" s="18"/>
      <c r="F28" s="18">
        <v>18</v>
      </c>
      <c r="G28" s="18">
        <v>10</v>
      </c>
      <c r="H28" s="18">
        <v>8</v>
      </c>
      <c r="I28" s="18"/>
      <c r="J28" s="18">
        <v>14</v>
      </c>
      <c r="K28" s="18">
        <v>7</v>
      </c>
      <c r="L28" s="18">
        <v>7</v>
      </c>
      <c r="M28" s="18"/>
      <c r="N28" s="18">
        <v>8</v>
      </c>
      <c r="O28" s="18">
        <v>7</v>
      </c>
      <c r="P28" s="18">
        <v>1</v>
      </c>
      <c r="Q28" s="18"/>
      <c r="R28" s="18">
        <v>9</v>
      </c>
      <c r="S28" s="18">
        <v>6</v>
      </c>
      <c r="T28" s="18">
        <v>3</v>
      </c>
      <c r="U28" s="18"/>
      <c r="V28" s="18">
        <v>4</v>
      </c>
      <c r="W28" s="18">
        <v>3</v>
      </c>
      <c r="X28" s="18">
        <v>1</v>
      </c>
      <c r="Y28" s="18"/>
      <c r="Z28" s="18">
        <v>0</v>
      </c>
      <c r="AA28" s="18">
        <v>0</v>
      </c>
      <c r="AB28" s="18">
        <v>0</v>
      </c>
      <c r="AC28" s="158"/>
    </row>
    <row r="29" spans="1:29" x14ac:dyDescent="0.35">
      <c r="A29" s="17" t="s">
        <v>187</v>
      </c>
      <c r="B29" s="18">
        <v>219</v>
      </c>
      <c r="C29" s="18">
        <v>135</v>
      </c>
      <c r="D29" s="18">
        <v>84</v>
      </c>
      <c r="E29" s="18"/>
      <c r="F29" s="18">
        <v>58</v>
      </c>
      <c r="G29" s="18">
        <v>37</v>
      </c>
      <c r="H29" s="18">
        <v>21</v>
      </c>
      <c r="I29" s="18"/>
      <c r="J29" s="18">
        <v>60</v>
      </c>
      <c r="K29" s="18">
        <v>42</v>
      </c>
      <c r="L29" s="18">
        <v>18</v>
      </c>
      <c r="M29" s="18"/>
      <c r="N29" s="18">
        <v>61</v>
      </c>
      <c r="O29" s="18">
        <v>34</v>
      </c>
      <c r="P29" s="18">
        <v>27</v>
      </c>
      <c r="Q29" s="18"/>
      <c r="R29" s="18">
        <v>30</v>
      </c>
      <c r="S29" s="18">
        <v>18</v>
      </c>
      <c r="T29" s="18">
        <v>12</v>
      </c>
      <c r="U29" s="18"/>
      <c r="V29" s="18">
        <v>10</v>
      </c>
      <c r="W29" s="18">
        <v>4</v>
      </c>
      <c r="X29" s="18">
        <v>6</v>
      </c>
      <c r="Y29" s="18"/>
      <c r="Z29" s="18">
        <v>0</v>
      </c>
      <c r="AA29" s="18">
        <v>0</v>
      </c>
      <c r="AB29" s="18">
        <v>0</v>
      </c>
      <c r="AC29" s="157"/>
    </row>
    <row r="30" spans="1:29" x14ac:dyDescent="0.35">
      <c r="A30" s="17" t="s">
        <v>188</v>
      </c>
      <c r="B30" s="18">
        <v>75</v>
      </c>
      <c r="C30" s="18">
        <v>40</v>
      </c>
      <c r="D30" s="18">
        <v>35</v>
      </c>
      <c r="E30" s="18"/>
      <c r="F30" s="18">
        <v>21</v>
      </c>
      <c r="G30" s="18">
        <v>10</v>
      </c>
      <c r="H30" s="18">
        <v>11</v>
      </c>
      <c r="I30" s="18"/>
      <c r="J30" s="18">
        <v>13</v>
      </c>
      <c r="K30" s="18">
        <v>6</v>
      </c>
      <c r="L30" s="18">
        <v>7</v>
      </c>
      <c r="M30" s="18"/>
      <c r="N30" s="18">
        <v>11</v>
      </c>
      <c r="O30" s="18">
        <v>5</v>
      </c>
      <c r="P30" s="18">
        <v>6</v>
      </c>
      <c r="Q30" s="18"/>
      <c r="R30" s="18">
        <v>17</v>
      </c>
      <c r="S30" s="18">
        <v>11</v>
      </c>
      <c r="T30" s="18">
        <v>6</v>
      </c>
      <c r="U30" s="18"/>
      <c r="V30" s="18">
        <v>13</v>
      </c>
      <c r="W30" s="18">
        <v>8</v>
      </c>
      <c r="X30" s="18">
        <v>5</v>
      </c>
      <c r="Y30" s="18"/>
      <c r="Z30" s="18">
        <v>0</v>
      </c>
      <c r="AA30" s="18">
        <v>0</v>
      </c>
      <c r="AB30" s="18">
        <v>0</v>
      </c>
      <c r="AC30" s="158"/>
    </row>
    <row r="31" spans="1:29" x14ac:dyDescent="0.35">
      <c r="A31" s="17" t="s">
        <v>189</v>
      </c>
      <c r="B31" s="18">
        <v>34</v>
      </c>
      <c r="C31" s="18">
        <v>18</v>
      </c>
      <c r="D31" s="18">
        <v>16</v>
      </c>
      <c r="E31" s="18"/>
      <c r="F31" s="18">
        <v>5</v>
      </c>
      <c r="G31" s="18">
        <v>2</v>
      </c>
      <c r="H31" s="18">
        <v>3</v>
      </c>
      <c r="I31" s="18"/>
      <c r="J31" s="18">
        <v>12</v>
      </c>
      <c r="K31" s="18">
        <v>8</v>
      </c>
      <c r="L31" s="18">
        <v>4</v>
      </c>
      <c r="M31" s="18"/>
      <c r="N31" s="18">
        <v>4</v>
      </c>
      <c r="O31" s="18">
        <v>2</v>
      </c>
      <c r="P31" s="18">
        <v>2</v>
      </c>
      <c r="Q31" s="18"/>
      <c r="R31" s="18">
        <v>11</v>
      </c>
      <c r="S31" s="18">
        <v>6</v>
      </c>
      <c r="T31" s="18">
        <v>5</v>
      </c>
      <c r="U31" s="18"/>
      <c r="V31" s="18">
        <v>2</v>
      </c>
      <c r="W31" s="18">
        <v>0</v>
      </c>
      <c r="X31" s="18">
        <v>2</v>
      </c>
      <c r="Y31" s="18"/>
      <c r="Z31" s="18">
        <v>0</v>
      </c>
      <c r="AA31" s="18">
        <v>0</v>
      </c>
      <c r="AB31" s="18">
        <v>0</v>
      </c>
      <c r="AC31" s="158"/>
    </row>
    <row r="32" spans="1:29" x14ac:dyDescent="0.35">
      <c r="A32" s="17" t="s">
        <v>190</v>
      </c>
      <c r="B32" s="18">
        <v>122</v>
      </c>
      <c r="C32" s="18">
        <v>70</v>
      </c>
      <c r="D32" s="18">
        <v>52</v>
      </c>
      <c r="E32" s="18"/>
      <c r="F32" s="18">
        <v>24</v>
      </c>
      <c r="G32" s="18">
        <v>12</v>
      </c>
      <c r="H32" s="18">
        <v>12</v>
      </c>
      <c r="I32" s="18"/>
      <c r="J32" s="18">
        <v>34</v>
      </c>
      <c r="K32" s="18">
        <v>21</v>
      </c>
      <c r="L32" s="18">
        <v>13</v>
      </c>
      <c r="M32" s="18"/>
      <c r="N32" s="18">
        <v>21</v>
      </c>
      <c r="O32" s="18">
        <v>11</v>
      </c>
      <c r="P32" s="18">
        <v>10</v>
      </c>
      <c r="Q32" s="18"/>
      <c r="R32" s="18">
        <v>38</v>
      </c>
      <c r="S32" s="18">
        <v>22</v>
      </c>
      <c r="T32" s="18">
        <v>16</v>
      </c>
      <c r="U32" s="18"/>
      <c r="V32" s="18">
        <v>5</v>
      </c>
      <c r="W32" s="18">
        <v>4</v>
      </c>
      <c r="X32" s="18">
        <v>1</v>
      </c>
      <c r="Y32" s="18"/>
      <c r="Z32" s="18">
        <v>0</v>
      </c>
      <c r="AA32" s="18">
        <v>0</v>
      </c>
      <c r="AB32" s="18">
        <v>0</v>
      </c>
      <c r="AC32" s="158"/>
    </row>
    <row r="33" spans="1:30" x14ac:dyDescent="0.35">
      <c r="A33" s="17" t="s">
        <v>191</v>
      </c>
      <c r="B33" s="18">
        <v>3</v>
      </c>
      <c r="C33" s="18">
        <v>3</v>
      </c>
      <c r="D33" s="18">
        <v>0</v>
      </c>
      <c r="E33" s="18"/>
      <c r="F33" s="18">
        <v>0</v>
      </c>
      <c r="G33" s="18">
        <v>0</v>
      </c>
      <c r="H33" s="18">
        <v>0</v>
      </c>
      <c r="I33" s="18"/>
      <c r="J33" s="18">
        <v>1</v>
      </c>
      <c r="K33" s="18">
        <v>1</v>
      </c>
      <c r="L33" s="18">
        <v>0</v>
      </c>
      <c r="M33" s="18"/>
      <c r="N33" s="18">
        <v>2</v>
      </c>
      <c r="O33" s="18">
        <v>2</v>
      </c>
      <c r="P33" s="18">
        <v>0</v>
      </c>
      <c r="Q33" s="18"/>
      <c r="R33" s="18">
        <v>0</v>
      </c>
      <c r="S33" s="18">
        <v>0</v>
      </c>
      <c r="T33" s="18">
        <v>0</v>
      </c>
      <c r="U33" s="18"/>
      <c r="V33" s="18">
        <v>0</v>
      </c>
      <c r="W33" s="18">
        <v>0</v>
      </c>
      <c r="X33" s="18">
        <v>0</v>
      </c>
      <c r="Y33" s="18"/>
      <c r="Z33" s="18">
        <v>0</v>
      </c>
      <c r="AA33" s="18">
        <v>0</v>
      </c>
      <c r="AB33" s="18">
        <v>0</v>
      </c>
      <c r="AC33" s="158"/>
    </row>
    <row r="34" spans="1:30" x14ac:dyDescent="0.35">
      <c r="A34" s="17" t="s">
        <v>192</v>
      </c>
      <c r="B34" s="18">
        <v>160</v>
      </c>
      <c r="C34" s="18">
        <v>105</v>
      </c>
      <c r="D34" s="18">
        <v>55</v>
      </c>
      <c r="E34" s="18"/>
      <c r="F34" s="18">
        <v>54</v>
      </c>
      <c r="G34" s="18">
        <v>31</v>
      </c>
      <c r="H34" s="18">
        <v>23</v>
      </c>
      <c r="I34" s="18"/>
      <c r="J34" s="18">
        <v>40</v>
      </c>
      <c r="K34" s="18">
        <v>29</v>
      </c>
      <c r="L34" s="18">
        <v>11</v>
      </c>
      <c r="M34" s="18"/>
      <c r="N34" s="18">
        <v>39</v>
      </c>
      <c r="O34" s="18">
        <v>29</v>
      </c>
      <c r="P34" s="18">
        <v>10</v>
      </c>
      <c r="Q34" s="18"/>
      <c r="R34" s="18">
        <v>20</v>
      </c>
      <c r="S34" s="18">
        <v>10</v>
      </c>
      <c r="T34" s="18">
        <v>10</v>
      </c>
      <c r="U34" s="18"/>
      <c r="V34" s="18">
        <v>7</v>
      </c>
      <c r="W34" s="18">
        <v>6</v>
      </c>
      <c r="X34" s="18">
        <v>1</v>
      </c>
      <c r="Y34" s="18"/>
      <c r="Z34" s="18">
        <v>0</v>
      </c>
      <c r="AA34" s="18">
        <v>0</v>
      </c>
      <c r="AB34" s="18">
        <v>0</v>
      </c>
      <c r="AC34" s="157"/>
    </row>
    <row r="35" spans="1:30" x14ac:dyDescent="0.35">
      <c r="A35" s="17" t="s">
        <v>193</v>
      </c>
      <c r="B35" s="18">
        <v>338</v>
      </c>
      <c r="C35" s="18">
        <v>230</v>
      </c>
      <c r="D35" s="18">
        <v>108</v>
      </c>
      <c r="E35" s="18"/>
      <c r="F35" s="18">
        <v>99</v>
      </c>
      <c r="G35" s="18">
        <v>58</v>
      </c>
      <c r="H35" s="18">
        <v>41</v>
      </c>
      <c r="I35" s="18"/>
      <c r="J35" s="18">
        <v>110</v>
      </c>
      <c r="K35" s="18">
        <v>77</v>
      </c>
      <c r="L35" s="18">
        <v>33</v>
      </c>
      <c r="M35" s="18"/>
      <c r="N35" s="18">
        <v>53</v>
      </c>
      <c r="O35" s="18">
        <v>39</v>
      </c>
      <c r="P35" s="18">
        <v>14</v>
      </c>
      <c r="Q35" s="18"/>
      <c r="R35" s="18">
        <v>65</v>
      </c>
      <c r="S35" s="18">
        <v>47</v>
      </c>
      <c r="T35" s="18">
        <v>18</v>
      </c>
      <c r="U35" s="18"/>
      <c r="V35" s="18">
        <v>11</v>
      </c>
      <c r="W35" s="18">
        <v>9</v>
      </c>
      <c r="X35" s="18">
        <v>2</v>
      </c>
      <c r="Y35" s="18"/>
      <c r="Z35" s="18">
        <v>0</v>
      </c>
      <c r="AA35" s="18">
        <v>0</v>
      </c>
      <c r="AB35" s="18">
        <v>0</v>
      </c>
      <c r="AC35" s="158"/>
    </row>
    <row r="36" spans="1:30" ht="14.5" thickBot="1" x14ac:dyDescent="0.4">
      <c r="A36" s="17" t="s">
        <v>194</v>
      </c>
      <c r="B36" s="18">
        <v>63</v>
      </c>
      <c r="C36" s="18">
        <v>31</v>
      </c>
      <c r="D36" s="18">
        <v>32</v>
      </c>
      <c r="E36" s="18"/>
      <c r="F36" s="18">
        <v>9</v>
      </c>
      <c r="G36" s="18">
        <v>7</v>
      </c>
      <c r="H36" s="18">
        <v>2</v>
      </c>
      <c r="I36" s="18"/>
      <c r="J36" s="18">
        <v>22</v>
      </c>
      <c r="K36" s="18">
        <v>9</v>
      </c>
      <c r="L36" s="18">
        <v>13</v>
      </c>
      <c r="M36" s="18"/>
      <c r="N36" s="18">
        <v>15</v>
      </c>
      <c r="O36" s="18">
        <v>9</v>
      </c>
      <c r="P36" s="18">
        <v>6</v>
      </c>
      <c r="Q36" s="18"/>
      <c r="R36" s="18">
        <v>14</v>
      </c>
      <c r="S36" s="18">
        <v>5</v>
      </c>
      <c r="T36" s="18">
        <v>9</v>
      </c>
      <c r="U36" s="18"/>
      <c r="V36" s="18">
        <v>3</v>
      </c>
      <c r="W36" s="18">
        <v>1</v>
      </c>
      <c r="X36" s="18">
        <v>2</v>
      </c>
      <c r="Y36" s="18"/>
      <c r="Z36" s="18">
        <v>0</v>
      </c>
      <c r="AA36" s="18">
        <v>0</v>
      </c>
      <c r="AB36" s="18">
        <v>0</v>
      </c>
      <c r="AC36" s="158"/>
    </row>
    <row r="37" spans="1:30" x14ac:dyDescent="0.3">
      <c r="A37" s="110" t="s">
        <v>398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62"/>
    </row>
    <row r="38" spans="1:30" x14ac:dyDescent="0.35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8"/>
    </row>
    <row r="39" spans="1:30" x14ac:dyDescent="0.35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8"/>
    </row>
    <row r="40" spans="1:30" ht="15.75" customHeight="1" x14ac:dyDescent="0.35">
      <c r="A40" s="345" t="s">
        <v>307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8"/>
    </row>
    <row r="41" spans="1:30" ht="15.75" customHeight="1" x14ac:dyDescent="0.35">
      <c r="A41" s="345" t="s">
        <v>203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8"/>
      <c r="AD41" s="272" t="s">
        <v>375</v>
      </c>
    </row>
    <row r="42" spans="1:30" ht="15.75" customHeight="1" x14ac:dyDescent="0.35">
      <c r="A42" s="345" t="s">
        <v>252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8"/>
      <c r="AD42" s="165"/>
    </row>
    <row r="43" spans="1:30" ht="15.75" customHeight="1" x14ac:dyDescent="0.35">
      <c r="A43" s="345" t="s">
        <v>112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8"/>
    </row>
    <row r="44" spans="1:30" s="8" customFormat="1" ht="15.75" customHeight="1" x14ac:dyDescent="0.35">
      <c r="A44" s="345" t="s">
        <v>377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D44" s="26"/>
    </row>
    <row r="45" spans="1:30" ht="21" customHeight="1" x14ac:dyDescent="0.35">
      <c r="A45" s="340" t="s">
        <v>253</v>
      </c>
      <c r="B45" s="342" t="s">
        <v>130</v>
      </c>
      <c r="C45" s="342"/>
      <c r="D45" s="342"/>
      <c r="E45" s="40"/>
      <c r="F45" s="342" t="s">
        <v>378</v>
      </c>
      <c r="G45" s="342"/>
      <c r="H45" s="342"/>
      <c r="I45" s="40"/>
      <c r="J45" s="342" t="s">
        <v>379</v>
      </c>
      <c r="K45" s="342"/>
      <c r="L45" s="342"/>
      <c r="M45" s="40"/>
      <c r="N45" s="342" t="s">
        <v>380</v>
      </c>
      <c r="O45" s="342"/>
      <c r="P45" s="342"/>
      <c r="Q45" s="40"/>
      <c r="R45" s="342" t="s">
        <v>381</v>
      </c>
      <c r="S45" s="342"/>
      <c r="T45" s="342"/>
      <c r="U45" s="40"/>
      <c r="V45" s="342" t="s">
        <v>382</v>
      </c>
      <c r="W45" s="342"/>
      <c r="X45" s="342"/>
      <c r="Y45" s="40"/>
      <c r="Z45" s="342" t="s">
        <v>383</v>
      </c>
      <c r="AA45" s="342"/>
      <c r="AB45" s="342"/>
      <c r="AC45" s="8"/>
    </row>
    <row r="46" spans="1:30" ht="21" customHeight="1" x14ac:dyDescent="0.35">
      <c r="A46" s="341"/>
      <c r="B46" s="9" t="s">
        <v>130</v>
      </c>
      <c r="C46" s="9" t="s">
        <v>233</v>
      </c>
      <c r="D46" s="9" t="s">
        <v>234</v>
      </c>
      <c r="E46" s="40"/>
      <c r="F46" s="9" t="s">
        <v>130</v>
      </c>
      <c r="G46" s="9" t="s">
        <v>233</v>
      </c>
      <c r="H46" s="9" t="s">
        <v>234</v>
      </c>
      <c r="I46" s="40"/>
      <c r="J46" s="9" t="s">
        <v>130</v>
      </c>
      <c r="K46" s="9" t="s">
        <v>233</v>
      </c>
      <c r="L46" s="9" t="s">
        <v>234</v>
      </c>
      <c r="M46" s="40"/>
      <c r="N46" s="9" t="s">
        <v>130</v>
      </c>
      <c r="O46" s="9" t="s">
        <v>233</v>
      </c>
      <c r="P46" s="9" t="s">
        <v>234</v>
      </c>
      <c r="Q46" s="40"/>
      <c r="R46" s="9" t="s">
        <v>130</v>
      </c>
      <c r="S46" s="9" t="s">
        <v>233</v>
      </c>
      <c r="T46" s="9" t="s">
        <v>234</v>
      </c>
      <c r="U46" s="40"/>
      <c r="V46" s="9" t="s">
        <v>130</v>
      </c>
      <c r="W46" s="9" t="s">
        <v>233</v>
      </c>
      <c r="X46" s="9" t="s">
        <v>234</v>
      </c>
      <c r="Y46" s="40"/>
      <c r="Z46" s="9" t="s">
        <v>130</v>
      </c>
      <c r="AA46" s="9" t="s">
        <v>233</v>
      </c>
      <c r="AB46" s="9" t="s">
        <v>234</v>
      </c>
      <c r="AC46" s="8"/>
    </row>
    <row r="47" spans="1:30" x14ac:dyDescent="0.35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8"/>
    </row>
    <row r="48" spans="1:30" s="25" customFormat="1" x14ac:dyDescent="0.35">
      <c r="A48" s="161" t="s">
        <v>130</v>
      </c>
      <c r="B48" s="20">
        <v>3.7400296605074352</v>
      </c>
      <c r="C48" s="20">
        <v>4.4683663232320017</v>
      </c>
      <c r="D48" s="20">
        <v>3.0017111125460061</v>
      </c>
      <c r="E48" s="20" t="s">
        <v>273</v>
      </c>
      <c r="F48" s="20">
        <v>4.4876666896980586</v>
      </c>
      <c r="G48" s="20">
        <v>5.0605580108633319</v>
      </c>
      <c r="H48" s="20">
        <v>3.8865880853775092</v>
      </c>
      <c r="I48" s="20" t="s">
        <v>273</v>
      </c>
      <c r="J48" s="20">
        <v>5.1257721217533678</v>
      </c>
      <c r="K48" s="20">
        <v>6.051510098202705</v>
      </c>
      <c r="L48" s="20">
        <v>4.1923551171393338</v>
      </c>
      <c r="M48" s="20" t="s">
        <v>273</v>
      </c>
      <c r="N48" s="20">
        <v>3.1943608365535856</v>
      </c>
      <c r="O48" s="20">
        <v>3.936917672216282</v>
      </c>
      <c r="P48" s="20">
        <v>2.4260144612588408</v>
      </c>
      <c r="Q48" s="20" t="s">
        <v>273</v>
      </c>
      <c r="R48" s="20">
        <v>4.0764904386951626</v>
      </c>
      <c r="S48" s="20">
        <v>5.0448430493273539</v>
      </c>
      <c r="T48" s="20">
        <v>3.1015801354401806</v>
      </c>
      <c r="U48" s="20" t="s">
        <v>273</v>
      </c>
      <c r="V48" s="20">
        <v>1.2732160312805474</v>
      </c>
      <c r="W48" s="20">
        <v>1.6095276061391268</v>
      </c>
      <c r="X48" s="20">
        <v>0.94954920391329378</v>
      </c>
      <c r="Y48" s="20" t="s">
        <v>273</v>
      </c>
      <c r="Z48" s="20">
        <v>0</v>
      </c>
      <c r="AA48" s="20">
        <v>0</v>
      </c>
      <c r="AB48" s="20">
        <v>0</v>
      </c>
      <c r="AC48" s="8"/>
      <c r="AD48" s="26"/>
    </row>
    <row r="49" spans="1:29" x14ac:dyDescent="0.35">
      <c r="A49" s="17" t="s">
        <v>168</v>
      </c>
      <c r="B49" s="21">
        <v>7.4527387300048469</v>
      </c>
      <c r="C49" s="21">
        <v>8.1087498515968175</v>
      </c>
      <c r="D49" s="21">
        <v>6.768964237099369</v>
      </c>
      <c r="E49" s="21" t="s">
        <v>273</v>
      </c>
      <c r="F49" s="21">
        <v>8.3880747852450721</v>
      </c>
      <c r="G49" s="21">
        <v>8.005967180507211</v>
      </c>
      <c r="H49" s="21">
        <v>8.7827426810477665</v>
      </c>
      <c r="I49" s="21" t="s">
        <v>273</v>
      </c>
      <c r="J49" s="21">
        <v>10.868965517241378</v>
      </c>
      <c r="K49" s="21">
        <v>11.589403973509933</v>
      </c>
      <c r="L49" s="21">
        <v>10.148924434638721</v>
      </c>
      <c r="M49" s="21" t="s">
        <v>273</v>
      </c>
      <c r="N49" s="21">
        <v>7.1470245040840137</v>
      </c>
      <c r="O49" s="21">
        <v>8.1854607899255871</v>
      </c>
      <c r="P49" s="21">
        <v>6.0678167757287325</v>
      </c>
      <c r="Q49" s="21" t="s">
        <v>273</v>
      </c>
      <c r="R49" s="21">
        <v>6.2432334897149042</v>
      </c>
      <c r="S49" s="21">
        <v>7.3691460055096414</v>
      </c>
      <c r="T49" s="21">
        <v>5.0037907505686121</v>
      </c>
      <c r="U49" s="21" t="s">
        <v>273</v>
      </c>
      <c r="V49" s="21">
        <v>3.1982149497954628</v>
      </c>
      <c r="W49" s="21">
        <v>4.499274310595065</v>
      </c>
      <c r="X49" s="21">
        <v>1.8306636155606408</v>
      </c>
      <c r="Y49" s="21" t="s">
        <v>273</v>
      </c>
      <c r="Z49" s="21">
        <v>0</v>
      </c>
      <c r="AA49" s="21">
        <v>0</v>
      </c>
      <c r="AB49" s="21">
        <v>0</v>
      </c>
      <c r="AC49" s="8"/>
    </row>
    <row r="50" spans="1:29" x14ac:dyDescent="0.35">
      <c r="A50" s="17" t="s">
        <v>169</v>
      </c>
      <c r="B50" s="21">
        <v>3.5128334172118776</v>
      </c>
      <c r="C50" s="21">
        <v>4.0539210862934176</v>
      </c>
      <c r="D50" s="21">
        <v>2.9463273926032758</v>
      </c>
      <c r="E50" s="21" t="s">
        <v>273</v>
      </c>
      <c r="F50" s="21">
        <v>4.6364823683064866</v>
      </c>
      <c r="G50" s="21">
        <v>5.0365906155832976</v>
      </c>
      <c r="H50" s="21">
        <v>4.2272126816380453</v>
      </c>
      <c r="I50" s="21" t="s">
        <v>273</v>
      </c>
      <c r="J50" s="21">
        <v>4.7756874095513746</v>
      </c>
      <c r="K50" s="21">
        <v>5.6902985074626864</v>
      </c>
      <c r="L50" s="21">
        <v>3.796203796203796</v>
      </c>
      <c r="M50" s="21" t="s">
        <v>273</v>
      </c>
      <c r="N50" s="21">
        <v>3.6984013361966119</v>
      </c>
      <c r="O50" s="21">
        <v>4.3458159963014333</v>
      </c>
      <c r="P50" s="21">
        <v>3.0078895463510849</v>
      </c>
      <c r="Q50" s="21" t="s">
        <v>273</v>
      </c>
      <c r="R50" s="21">
        <v>2.9109589041095889</v>
      </c>
      <c r="S50" s="21">
        <v>3.2524807056229328</v>
      </c>
      <c r="T50" s="21">
        <v>2.5443786982248522</v>
      </c>
      <c r="U50" s="21" t="s">
        <v>273</v>
      </c>
      <c r="V50" s="21">
        <v>0.90799031476997571</v>
      </c>
      <c r="W50" s="21">
        <v>1.2070006035003018</v>
      </c>
      <c r="X50" s="21">
        <v>0.60716454159077105</v>
      </c>
      <c r="Y50" s="21" t="s">
        <v>273</v>
      </c>
      <c r="Z50" s="21">
        <v>0</v>
      </c>
      <c r="AA50" s="21">
        <v>0</v>
      </c>
      <c r="AB50" s="21">
        <v>0</v>
      </c>
      <c r="AC50" s="8"/>
    </row>
    <row r="51" spans="1:29" x14ac:dyDescent="0.35">
      <c r="A51" s="17" t="s">
        <v>170</v>
      </c>
      <c r="B51" s="21">
        <v>7.6967964054385245</v>
      </c>
      <c r="C51" s="21">
        <v>9.2514619883040936</v>
      </c>
      <c r="D51" s="21">
        <v>6.1488296261791078</v>
      </c>
      <c r="E51" s="21" t="s">
        <v>273</v>
      </c>
      <c r="F51" s="21">
        <v>9.4201183431952664</v>
      </c>
      <c r="G51" s="21">
        <v>10.926694329183956</v>
      </c>
      <c r="H51" s="21">
        <v>7.8307392996108947</v>
      </c>
      <c r="I51" s="21" t="s">
        <v>273</v>
      </c>
      <c r="J51" s="21">
        <v>7.847831870178239</v>
      </c>
      <c r="K51" s="21">
        <v>9.0625</v>
      </c>
      <c r="L51" s="21">
        <v>6.5796628602501368</v>
      </c>
      <c r="M51" s="21" t="s">
        <v>273</v>
      </c>
      <c r="N51" s="21">
        <v>5.2437641723356005</v>
      </c>
      <c r="O51" s="21">
        <v>6.5168539325842696</v>
      </c>
      <c r="P51" s="21">
        <v>3.9473684210526314</v>
      </c>
      <c r="Q51" s="21" t="s">
        <v>273</v>
      </c>
      <c r="R51" s="21">
        <v>11.588411588411589</v>
      </c>
      <c r="S51" s="21">
        <v>14.764183185235815</v>
      </c>
      <c r="T51" s="21">
        <v>8.5714285714285712</v>
      </c>
      <c r="U51" s="21" t="s">
        <v>273</v>
      </c>
      <c r="V51" s="21">
        <v>3.9540816326530615</v>
      </c>
      <c r="W51" s="21">
        <v>4.2818911685994641</v>
      </c>
      <c r="X51" s="21">
        <v>3.6555645816409426</v>
      </c>
      <c r="Y51" s="21" t="s">
        <v>273</v>
      </c>
      <c r="Z51" s="21">
        <v>0</v>
      </c>
      <c r="AA51" s="21">
        <v>0</v>
      </c>
      <c r="AB51" s="21">
        <v>0</v>
      </c>
      <c r="AC51" s="8"/>
    </row>
    <row r="52" spans="1:29" x14ac:dyDescent="0.35">
      <c r="A52" s="17" t="s">
        <v>171</v>
      </c>
      <c r="B52" s="21">
        <v>5.1266494767177306</v>
      </c>
      <c r="C52" s="21">
        <v>6.1389096340552651</v>
      </c>
      <c r="D52" s="21">
        <v>4.0825758742874747</v>
      </c>
      <c r="E52" s="21" t="s">
        <v>273</v>
      </c>
      <c r="F52" s="21">
        <v>4.7020933977455712</v>
      </c>
      <c r="G52" s="21">
        <v>5.8823529411764701</v>
      </c>
      <c r="H52" s="21">
        <v>3.4776902887139109</v>
      </c>
      <c r="I52" s="21" t="s">
        <v>273</v>
      </c>
      <c r="J52" s="21">
        <v>7.6948590381426207</v>
      </c>
      <c r="K52" s="21">
        <v>8.3969465648854964</v>
      </c>
      <c r="L52" s="21">
        <v>6.9300069300069298</v>
      </c>
      <c r="M52" s="21" t="s">
        <v>273</v>
      </c>
      <c r="N52" s="21">
        <v>4.960924226979273</v>
      </c>
      <c r="O52" s="21">
        <v>5.7142857142857144</v>
      </c>
      <c r="P52" s="21">
        <v>4.1724617524339358</v>
      </c>
      <c r="Q52" s="21" t="s">
        <v>273</v>
      </c>
      <c r="R52" s="21">
        <v>5.1417587698222009</v>
      </c>
      <c r="S52" s="21">
        <v>6.750241080038573</v>
      </c>
      <c r="T52" s="21">
        <v>3.5440613026819925</v>
      </c>
      <c r="U52" s="21" t="s">
        <v>273</v>
      </c>
      <c r="V52" s="21">
        <v>2.2037218413320274</v>
      </c>
      <c r="W52" s="21">
        <v>3</v>
      </c>
      <c r="X52" s="21">
        <v>1.4395393474088292</v>
      </c>
      <c r="Y52" s="21" t="s">
        <v>273</v>
      </c>
      <c r="Z52" s="21">
        <v>0</v>
      </c>
      <c r="AA52" s="21">
        <v>0</v>
      </c>
      <c r="AB52" s="21">
        <v>0</v>
      </c>
      <c r="AC52" s="8"/>
    </row>
    <row r="53" spans="1:29" x14ac:dyDescent="0.35">
      <c r="A53" s="17" t="s">
        <v>172</v>
      </c>
      <c r="B53" s="21">
        <v>2.4358130348913756</v>
      </c>
      <c r="C53" s="21">
        <v>3.1505986137366095</v>
      </c>
      <c r="D53" s="21">
        <v>1.6540317022742934</v>
      </c>
      <c r="E53" s="21" t="s">
        <v>273</v>
      </c>
      <c r="F53" s="21">
        <v>2.7067669172932329</v>
      </c>
      <c r="G53" s="21">
        <v>3.2876712328767121</v>
      </c>
      <c r="H53" s="21">
        <v>2</v>
      </c>
      <c r="I53" s="21" t="s">
        <v>273</v>
      </c>
      <c r="J53" s="21">
        <v>1.7991004497751124</v>
      </c>
      <c r="K53" s="21">
        <v>2.6315789473684208</v>
      </c>
      <c r="L53" s="21">
        <v>0.92307692307692313</v>
      </c>
      <c r="M53" s="21" t="s">
        <v>273</v>
      </c>
      <c r="N53" s="21">
        <v>2.4671052631578947</v>
      </c>
      <c r="O53" s="21">
        <v>3.1055900621118013</v>
      </c>
      <c r="P53" s="21">
        <v>1.7482517482517483</v>
      </c>
      <c r="Q53" s="21" t="s">
        <v>273</v>
      </c>
      <c r="R53" s="21">
        <v>3.6968576709796674</v>
      </c>
      <c r="S53" s="21">
        <v>5.1851851851851851</v>
      </c>
      <c r="T53" s="21">
        <v>2.214022140221402</v>
      </c>
      <c r="U53" s="21" t="s">
        <v>273</v>
      </c>
      <c r="V53" s="21">
        <v>1.6544117647058825</v>
      </c>
      <c r="W53" s="21">
        <v>1.7361111111111112</v>
      </c>
      <c r="X53" s="21">
        <v>1.5625</v>
      </c>
      <c r="Y53" s="21" t="s">
        <v>273</v>
      </c>
      <c r="Z53" s="21">
        <v>0</v>
      </c>
      <c r="AA53" s="21">
        <v>0</v>
      </c>
      <c r="AB53" s="21">
        <v>0</v>
      </c>
      <c r="AC53" s="8"/>
    </row>
    <row r="54" spans="1:29" x14ac:dyDescent="0.35">
      <c r="A54" s="17" t="s">
        <v>173</v>
      </c>
      <c r="B54" s="21">
        <v>0.92663112465092667</v>
      </c>
      <c r="C54" s="21">
        <v>1.3343403826787512</v>
      </c>
      <c r="D54" s="21">
        <v>0.51203277009728621</v>
      </c>
      <c r="E54" s="21" t="s">
        <v>273</v>
      </c>
      <c r="F54" s="21">
        <v>0.94919039642657721</v>
      </c>
      <c r="G54" s="21">
        <v>1.5184381778741864</v>
      </c>
      <c r="H54" s="21">
        <v>0.34522439585730724</v>
      </c>
      <c r="I54" s="21" t="s">
        <v>273</v>
      </c>
      <c r="J54" s="21">
        <v>1.38801261829653</v>
      </c>
      <c r="K54" s="21">
        <v>1.910828025477707</v>
      </c>
      <c r="L54" s="21">
        <v>0.87500000000000011</v>
      </c>
      <c r="M54" s="21" t="s">
        <v>273</v>
      </c>
      <c r="N54" s="21">
        <v>0.6116207951070336</v>
      </c>
      <c r="O54" s="21">
        <v>0.83632019115890077</v>
      </c>
      <c r="P54" s="21">
        <v>0.37593984962406013</v>
      </c>
      <c r="Q54" s="21" t="s">
        <v>273</v>
      </c>
      <c r="R54" s="21">
        <v>1.3097576948264571</v>
      </c>
      <c r="S54" s="21">
        <v>2.0860495436766624</v>
      </c>
      <c r="T54" s="21">
        <v>0.52631578947368418</v>
      </c>
      <c r="U54" s="21" t="s">
        <v>273</v>
      </c>
      <c r="V54" s="21">
        <v>0.30534351145038169</v>
      </c>
      <c r="W54" s="21">
        <v>0.15408320493066258</v>
      </c>
      <c r="X54" s="21">
        <v>0.45385779122541603</v>
      </c>
      <c r="Y54" s="21" t="s">
        <v>273</v>
      </c>
      <c r="Z54" s="21">
        <v>0</v>
      </c>
      <c r="AA54" s="21">
        <v>0</v>
      </c>
      <c r="AB54" s="21">
        <v>0</v>
      </c>
      <c r="AC54" s="8"/>
    </row>
    <row r="55" spans="1:29" x14ac:dyDescent="0.35">
      <c r="A55" s="17" t="s">
        <v>174</v>
      </c>
      <c r="B55" s="21">
        <v>2.6075619295958279</v>
      </c>
      <c r="C55" s="21">
        <v>3.8057742782152229</v>
      </c>
      <c r="D55" s="21">
        <v>1.4248704663212435</v>
      </c>
      <c r="E55" s="21" t="s">
        <v>273</v>
      </c>
      <c r="F55" s="21">
        <v>0.60606060606060608</v>
      </c>
      <c r="G55" s="21">
        <v>0.55555555555555558</v>
      </c>
      <c r="H55" s="21">
        <v>0.66666666666666674</v>
      </c>
      <c r="I55" s="21" t="s">
        <v>273</v>
      </c>
      <c r="J55" s="21">
        <v>4.7138047138047137</v>
      </c>
      <c r="K55" s="21">
        <v>6.666666666666667</v>
      </c>
      <c r="L55" s="21">
        <v>3.0864197530864197</v>
      </c>
      <c r="M55" s="21" t="s">
        <v>273</v>
      </c>
      <c r="N55" s="21">
        <v>2.5270758122743682</v>
      </c>
      <c r="O55" s="21">
        <v>3.6585365853658534</v>
      </c>
      <c r="P55" s="21">
        <v>0.88495575221238942</v>
      </c>
      <c r="Q55" s="21" t="s">
        <v>273</v>
      </c>
      <c r="R55" s="21">
        <v>3.2362459546925564</v>
      </c>
      <c r="S55" s="21">
        <v>5.4054054054054053</v>
      </c>
      <c r="T55" s="21">
        <v>1.2422360248447204</v>
      </c>
      <c r="U55" s="21" t="s">
        <v>273</v>
      </c>
      <c r="V55" s="21">
        <v>2.2653721682847898</v>
      </c>
      <c r="W55" s="21">
        <v>3.7878787878787881</v>
      </c>
      <c r="X55" s="21">
        <v>1.1299435028248588</v>
      </c>
      <c r="Y55" s="21" t="s">
        <v>273</v>
      </c>
      <c r="Z55" s="21">
        <v>0</v>
      </c>
      <c r="AA55" s="21">
        <v>0</v>
      </c>
      <c r="AB55" s="21">
        <v>0</v>
      </c>
      <c r="AC55" s="8"/>
    </row>
    <row r="56" spans="1:29" x14ac:dyDescent="0.35">
      <c r="A56" s="17" t="s">
        <v>175</v>
      </c>
      <c r="B56" s="21">
        <v>5.8715671094450332</v>
      </c>
      <c r="C56" s="21">
        <v>6.9550397662717085</v>
      </c>
      <c r="D56" s="21">
        <v>4.7790507364975445</v>
      </c>
      <c r="E56" s="21" t="s">
        <v>273</v>
      </c>
      <c r="F56" s="21">
        <v>8.044406490179334</v>
      </c>
      <c r="G56" s="21">
        <v>8.6177762757688399</v>
      </c>
      <c r="H56" s="21">
        <v>7.4585635359116029</v>
      </c>
      <c r="I56" s="21" t="s">
        <v>273</v>
      </c>
      <c r="J56" s="21">
        <v>7.976726726726727</v>
      </c>
      <c r="K56" s="21">
        <v>9.7341819543242227</v>
      </c>
      <c r="L56" s="21">
        <v>6.2100112909296197</v>
      </c>
      <c r="M56" s="21" t="s">
        <v>273</v>
      </c>
      <c r="N56" s="21">
        <v>5.0560652395514776</v>
      </c>
      <c r="O56" s="21">
        <v>6.9488817891373804</v>
      </c>
      <c r="P56" s="21">
        <v>3.082049146189088</v>
      </c>
      <c r="Q56" s="21" t="s">
        <v>273</v>
      </c>
      <c r="R56" s="21">
        <v>5.2643573381950777</v>
      </c>
      <c r="S56" s="21">
        <v>6.4279155188246104</v>
      </c>
      <c r="T56" s="21">
        <v>4.117647058823529</v>
      </c>
      <c r="U56" s="21" t="s">
        <v>273</v>
      </c>
      <c r="V56" s="21">
        <v>1.6713091922005572</v>
      </c>
      <c r="W56" s="21">
        <v>1.4300306435137897</v>
      </c>
      <c r="X56" s="21">
        <v>1.9085886489201405</v>
      </c>
      <c r="Y56" s="21" t="s">
        <v>273</v>
      </c>
      <c r="Z56" s="21">
        <v>0</v>
      </c>
      <c r="AA56" s="21">
        <v>0</v>
      </c>
      <c r="AB56" s="21">
        <v>0</v>
      </c>
      <c r="AC56" s="8"/>
    </row>
    <row r="57" spans="1:29" x14ac:dyDescent="0.35">
      <c r="A57" s="17" t="s">
        <v>176</v>
      </c>
      <c r="B57" s="21">
        <v>3.0544488711819389</v>
      </c>
      <c r="C57" s="21">
        <v>3.8286580742987111</v>
      </c>
      <c r="D57" s="21">
        <v>2.2787694644891761</v>
      </c>
      <c r="E57" s="21" t="s">
        <v>273</v>
      </c>
      <c r="F57" s="21">
        <v>3.9130434782608701</v>
      </c>
      <c r="G57" s="21">
        <v>4.5075125208681133</v>
      </c>
      <c r="H57" s="21">
        <v>3.2667876588021776</v>
      </c>
      <c r="I57" s="21" t="s">
        <v>273</v>
      </c>
      <c r="J57" s="21">
        <v>3.9461883408071747</v>
      </c>
      <c r="K57" s="21">
        <v>4.6889089269612265</v>
      </c>
      <c r="L57" s="21">
        <v>3.2114183764495987</v>
      </c>
      <c r="M57" s="21" t="s">
        <v>273</v>
      </c>
      <c r="N57" s="21">
        <v>2.8790786948176583</v>
      </c>
      <c r="O57" s="21">
        <v>3.464419475655431</v>
      </c>
      <c r="P57" s="21">
        <v>2.2637795275590551</v>
      </c>
      <c r="Q57" s="21" t="s">
        <v>273</v>
      </c>
      <c r="R57" s="21">
        <v>3.5140562248995986</v>
      </c>
      <c r="S57" s="21">
        <v>4.929577464788732</v>
      </c>
      <c r="T57" s="21">
        <v>2.1042084168336674</v>
      </c>
      <c r="U57" s="21" t="s">
        <v>273</v>
      </c>
      <c r="V57" s="21">
        <v>0.74428495481127055</v>
      </c>
      <c r="W57" s="21">
        <v>1.1350737797956867</v>
      </c>
      <c r="X57" s="21">
        <v>0.4</v>
      </c>
      <c r="Y57" s="21" t="s">
        <v>273</v>
      </c>
      <c r="Z57" s="21">
        <v>0</v>
      </c>
      <c r="AA57" s="21">
        <v>0</v>
      </c>
      <c r="AB57" s="21">
        <v>0</v>
      </c>
      <c r="AC57" s="8"/>
    </row>
    <row r="58" spans="1:29" x14ac:dyDescent="0.35">
      <c r="A58" s="17" t="s">
        <v>177</v>
      </c>
      <c r="B58" s="21">
        <v>2.0903157523372728</v>
      </c>
      <c r="C58" s="21">
        <v>2.5145067698259185</v>
      </c>
      <c r="D58" s="21">
        <v>1.6634224031144931</v>
      </c>
      <c r="E58" s="21" t="s">
        <v>273</v>
      </c>
      <c r="F58" s="21">
        <v>2.1460843373493974</v>
      </c>
      <c r="G58" s="21">
        <v>2.4034959941733427</v>
      </c>
      <c r="H58" s="21">
        <v>1.8706157443491818</v>
      </c>
      <c r="I58" s="21" t="s">
        <v>273</v>
      </c>
      <c r="J58" s="21">
        <v>3.3641715727502102</v>
      </c>
      <c r="K58" s="21">
        <v>4.2904290429042904</v>
      </c>
      <c r="L58" s="21">
        <v>2.4013722126929671</v>
      </c>
      <c r="M58" s="21" t="s">
        <v>273</v>
      </c>
      <c r="N58" s="21">
        <v>1.4604810996563573</v>
      </c>
      <c r="O58" s="21">
        <v>1.6129032258064515</v>
      </c>
      <c r="P58" s="21">
        <v>1.3043478260869565</v>
      </c>
      <c r="Q58" s="21" t="s">
        <v>273</v>
      </c>
      <c r="R58" s="21">
        <v>2.5087807325639737</v>
      </c>
      <c r="S58" s="21">
        <v>2.7979274611398965</v>
      </c>
      <c r="T58" s="21">
        <v>2.2373540856031129</v>
      </c>
      <c r="U58" s="21" t="s">
        <v>273</v>
      </c>
      <c r="V58" s="21">
        <v>0.81549439347604491</v>
      </c>
      <c r="W58" s="21">
        <v>1.263157894736842</v>
      </c>
      <c r="X58" s="21">
        <v>0.39525691699604742</v>
      </c>
      <c r="Y58" s="21" t="s">
        <v>273</v>
      </c>
      <c r="Z58" s="21">
        <v>0</v>
      </c>
      <c r="AA58" s="21">
        <v>0</v>
      </c>
      <c r="AB58" s="21">
        <v>0</v>
      </c>
      <c r="AC58" s="8"/>
    </row>
    <row r="59" spans="1:29" x14ac:dyDescent="0.35">
      <c r="A59" s="17" t="s">
        <v>178</v>
      </c>
      <c r="B59" s="21">
        <v>5.3619965406473931</v>
      </c>
      <c r="C59" s="21">
        <v>5.8939096267190569</v>
      </c>
      <c r="D59" s="21">
        <v>4.8234709099950273</v>
      </c>
      <c r="E59" s="21" t="s">
        <v>273</v>
      </c>
      <c r="F59" s="21">
        <v>4.3086172344689384</v>
      </c>
      <c r="G59" s="21">
        <v>4.5454545454545459</v>
      </c>
      <c r="H59" s="21">
        <v>4.042553191489362</v>
      </c>
      <c r="I59" s="21" t="s">
        <v>273</v>
      </c>
      <c r="J59" s="21">
        <v>6.5861690450054882</v>
      </c>
      <c r="K59" s="21">
        <v>6.5759637188208613</v>
      </c>
      <c r="L59" s="21">
        <v>6.5957446808510634</v>
      </c>
      <c r="M59" s="21" t="s">
        <v>273</v>
      </c>
      <c r="N59" s="21">
        <v>7.3582629674306403</v>
      </c>
      <c r="O59" s="21">
        <v>7.5294117647058814</v>
      </c>
      <c r="P59" s="21">
        <v>7.1782178217821775</v>
      </c>
      <c r="Q59" s="21" t="s">
        <v>273</v>
      </c>
      <c r="R59" s="21">
        <v>5.5793991416309012</v>
      </c>
      <c r="S59" s="21">
        <v>6.6091954022988508</v>
      </c>
      <c r="T59" s="21">
        <v>4.5584045584045585</v>
      </c>
      <c r="U59" s="21" t="s">
        <v>273</v>
      </c>
      <c r="V59" s="21">
        <v>2.2950819672131146</v>
      </c>
      <c r="W59" s="21">
        <v>4.0816326530612246</v>
      </c>
      <c r="X59" s="21">
        <v>0.63291139240506333</v>
      </c>
      <c r="Y59" s="21" t="s">
        <v>273</v>
      </c>
      <c r="Z59" s="21">
        <v>0</v>
      </c>
      <c r="AA59" s="21">
        <v>0</v>
      </c>
      <c r="AB59" s="21">
        <v>0</v>
      </c>
      <c r="AC59" s="8"/>
    </row>
    <row r="60" spans="1:29" x14ac:dyDescent="0.35">
      <c r="A60" s="17" t="s">
        <v>179</v>
      </c>
      <c r="B60" s="21">
        <v>3.492180652304286</v>
      </c>
      <c r="C60" s="21">
        <v>4.0771751001092102</v>
      </c>
      <c r="D60" s="21">
        <v>2.8908223407241089</v>
      </c>
      <c r="E60" s="21" t="s">
        <v>273</v>
      </c>
      <c r="F60" s="21">
        <v>4.3010752688172049</v>
      </c>
      <c r="G60" s="21">
        <v>4.9747376603186941</v>
      </c>
      <c r="H60" s="21">
        <v>3.5653650254668934</v>
      </c>
      <c r="I60" s="21" t="s">
        <v>273</v>
      </c>
      <c r="J60" s="21">
        <v>5.3726169844020797</v>
      </c>
      <c r="K60" s="21">
        <v>5.8387799564270155</v>
      </c>
      <c r="L60" s="21">
        <v>4.9116760017233956</v>
      </c>
      <c r="M60" s="21" t="s">
        <v>273</v>
      </c>
      <c r="N60" s="21">
        <v>2.2936763129689175</v>
      </c>
      <c r="O60" s="21">
        <v>2.9448361675653256</v>
      </c>
      <c r="P60" s="21">
        <v>1.5971606033717833</v>
      </c>
      <c r="Q60" s="21" t="s">
        <v>273</v>
      </c>
      <c r="R60" s="21">
        <v>4.0234275528393173</v>
      </c>
      <c r="S60" s="21">
        <v>4.7667862634546383</v>
      </c>
      <c r="T60" s="21">
        <v>3.2894736842105261</v>
      </c>
      <c r="U60" s="21" t="s">
        <v>273</v>
      </c>
      <c r="V60" s="21">
        <v>0.90883271797784715</v>
      </c>
      <c r="W60" s="21">
        <v>1.2542759407069555</v>
      </c>
      <c r="X60" s="21">
        <v>0.56593095642331637</v>
      </c>
      <c r="Y60" s="21" t="s">
        <v>273</v>
      </c>
      <c r="Z60" s="21">
        <v>0</v>
      </c>
      <c r="AA60" s="21">
        <v>0</v>
      </c>
      <c r="AB60" s="21">
        <v>0</v>
      </c>
      <c r="AC60" s="8"/>
    </row>
    <row r="61" spans="1:29" x14ac:dyDescent="0.35">
      <c r="A61" s="17" t="s">
        <v>180</v>
      </c>
      <c r="B61" s="21">
        <v>1.7128221546342244</v>
      </c>
      <c r="C61" s="21">
        <v>2.1642266072565244</v>
      </c>
      <c r="D61" s="21">
        <v>1.2560386473429952</v>
      </c>
      <c r="E61" s="21" t="s">
        <v>273</v>
      </c>
      <c r="F61" s="21">
        <v>2.3861171366594358</v>
      </c>
      <c r="G61" s="21">
        <v>3.1700288184438041</v>
      </c>
      <c r="H61" s="21">
        <v>1.5965166908563133</v>
      </c>
      <c r="I61" s="21" t="s">
        <v>273</v>
      </c>
      <c r="J61" s="21">
        <v>2.9635258358662613</v>
      </c>
      <c r="K61" s="21">
        <v>3.2983508245877062</v>
      </c>
      <c r="L61" s="21">
        <v>2.6194144838212634</v>
      </c>
      <c r="M61" s="21" t="s">
        <v>273</v>
      </c>
      <c r="N61" s="21">
        <v>0.62256809338521402</v>
      </c>
      <c r="O61" s="21">
        <v>1.1513157894736841</v>
      </c>
      <c r="P61" s="21">
        <v>0.14771048744460857</v>
      </c>
      <c r="Q61" s="21" t="s">
        <v>273</v>
      </c>
      <c r="R61" s="21">
        <v>2.1477663230240549</v>
      </c>
      <c r="S61" s="21">
        <v>2.7597402597402598</v>
      </c>
      <c r="T61" s="21">
        <v>1.4598540145985401</v>
      </c>
      <c r="U61" s="21" t="s">
        <v>273</v>
      </c>
      <c r="V61" s="21">
        <v>0.18570102135561745</v>
      </c>
      <c r="W61" s="21">
        <v>0</v>
      </c>
      <c r="X61" s="21">
        <v>0.3780718336483932</v>
      </c>
      <c r="Y61" s="21" t="s">
        <v>273</v>
      </c>
      <c r="Z61" s="21">
        <v>0</v>
      </c>
      <c r="AA61" s="21">
        <v>0</v>
      </c>
      <c r="AB61" s="21">
        <v>0</v>
      </c>
      <c r="AC61" s="8"/>
    </row>
    <row r="62" spans="1:29" x14ac:dyDescent="0.35">
      <c r="A62" s="17" t="s">
        <v>181</v>
      </c>
      <c r="B62" s="21">
        <v>2.5948188283101929</v>
      </c>
      <c r="C62" s="21">
        <v>3.1978456618698985</v>
      </c>
      <c r="D62" s="21">
        <v>1.984498765011498</v>
      </c>
      <c r="E62" s="21" t="s">
        <v>273</v>
      </c>
      <c r="F62" s="21">
        <v>2.6833302701709245</v>
      </c>
      <c r="G62" s="21">
        <v>3.1227038941954444</v>
      </c>
      <c r="H62" s="21">
        <v>2.2434718646561236</v>
      </c>
      <c r="I62" s="21" t="s">
        <v>273</v>
      </c>
      <c r="J62" s="21">
        <v>3.4600683967008647</v>
      </c>
      <c r="K62" s="21">
        <v>4.1498791297340851</v>
      </c>
      <c r="L62" s="21">
        <v>2.7721976697468862</v>
      </c>
      <c r="M62" s="21" t="s">
        <v>273</v>
      </c>
      <c r="N62" s="21">
        <v>1.6442155309033282</v>
      </c>
      <c r="O62" s="21">
        <v>2.0134228187919461</v>
      </c>
      <c r="P62" s="21">
        <v>1.2723658051689861</v>
      </c>
      <c r="Q62" s="21" t="s">
        <v>273</v>
      </c>
      <c r="R62" s="21">
        <v>4.1934715272813916</v>
      </c>
      <c r="S62" s="21">
        <v>5.2802223251505325</v>
      </c>
      <c r="T62" s="21">
        <v>3.0421982335623161</v>
      </c>
      <c r="U62" s="21" t="s">
        <v>273</v>
      </c>
      <c r="V62" s="21">
        <v>0.93143596377749038</v>
      </c>
      <c r="W62" s="21">
        <v>1.3975155279503106</v>
      </c>
      <c r="X62" s="21">
        <v>0.46559751681324363</v>
      </c>
      <c r="Y62" s="21" t="s">
        <v>273</v>
      </c>
      <c r="Z62" s="21">
        <v>0</v>
      </c>
      <c r="AA62" s="21">
        <v>0</v>
      </c>
      <c r="AB62" s="21">
        <v>0</v>
      </c>
      <c r="AC62" s="8"/>
    </row>
    <row r="63" spans="1:29" x14ac:dyDescent="0.35">
      <c r="A63" s="17" t="s">
        <v>182</v>
      </c>
      <c r="B63" s="21">
        <v>4.9856870229007635</v>
      </c>
      <c r="C63" s="21">
        <v>6.3976377952755907</v>
      </c>
      <c r="D63" s="21">
        <v>3.657407407407407</v>
      </c>
      <c r="E63" s="21" t="s">
        <v>273</v>
      </c>
      <c r="F63" s="21">
        <v>6.3147973609802079</v>
      </c>
      <c r="G63" s="21">
        <v>9.1575091575091569</v>
      </c>
      <c r="H63" s="21">
        <v>3.3009708737864081</v>
      </c>
      <c r="I63" s="21" t="s">
        <v>273</v>
      </c>
      <c r="J63" s="21">
        <v>7.5428571428571427</v>
      </c>
      <c r="K63" s="21">
        <v>9.9756690997566917</v>
      </c>
      <c r="L63" s="21">
        <v>5.387931034482758</v>
      </c>
      <c r="M63" s="21" t="s">
        <v>273</v>
      </c>
      <c r="N63" s="21">
        <v>4.004449388209121</v>
      </c>
      <c r="O63" s="21">
        <v>4.6296296296296298</v>
      </c>
      <c r="P63" s="21">
        <v>3.4261241970021414</v>
      </c>
      <c r="Q63" s="21" t="s">
        <v>273</v>
      </c>
      <c r="R63" s="21">
        <v>4.9046321525885563</v>
      </c>
      <c r="S63" s="21">
        <v>4.788732394366197</v>
      </c>
      <c r="T63" s="21">
        <v>5.0131926121372032</v>
      </c>
      <c r="U63" s="21" t="s">
        <v>273</v>
      </c>
      <c r="V63" s="21">
        <v>0.6420545746388443</v>
      </c>
      <c r="W63" s="21">
        <v>0.69444444444444442</v>
      </c>
      <c r="X63" s="21">
        <v>0.59701492537313439</v>
      </c>
      <c r="Y63" s="21" t="s">
        <v>273</v>
      </c>
      <c r="Z63" s="21">
        <v>0</v>
      </c>
      <c r="AA63" s="21">
        <v>0</v>
      </c>
      <c r="AB63" s="21">
        <v>0</v>
      </c>
      <c r="AC63" s="8"/>
    </row>
    <row r="64" spans="1:29" x14ac:dyDescent="0.35">
      <c r="A64" s="17" t="s">
        <v>183</v>
      </c>
      <c r="B64" s="21">
        <v>2.2568298798996964</v>
      </c>
      <c r="C64" s="21">
        <v>2.946691668899009</v>
      </c>
      <c r="D64" s="21">
        <v>1.5868886576482828</v>
      </c>
      <c r="E64" s="21" t="s">
        <v>273</v>
      </c>
      <c r="F64" s="21">
        <v>2.7582159624413145</v>
      </c>
      <c r="G64" s="21">
        <v>3.6240090600226504</v>
      </c>
      <c r="H64" s="21">
        <v>1.8270401948842874</v>
      </c>
      <c r="I64" s="21" t="s">
        <v>273</v>
      </c>
      <c r="J64" s="21">
        <v>4.929577464788732</v>
      </c>
      <c r="K64" s="21">
        <v>6.6585956416464889</v>
      </c>
      <c r="L64" s="21">
        <v>3.3029612756264237</v>
      </c>
      <c r="M64" s="21" t="s">
        <v>273</v>
      </c>
      <c r="N64" s="21">
        <v>0.77569489334195219</v>
      </c>
      <c r="O64" s="21">
        <v>0.66225165562913912</v>
      </c>
      <c r="P64" s="21">
        <v>0.88383838383838376</v>
      </c>
      <c r="Q64" s="21" t="s">
        <v>273</v>
      </c>
      <c r="R64" s="21">
        <v>1.9446522064323111</v>
      </c>
      <c r="S64" s="21">
        <v>2.5373134328358207</v>
      </c>
      <c r="T64" s="21">
        <v>1.3493253373313343</v>
      </c>
      <c r="U64" s="21" t="s">
        <v>273</v>
      </c>
      <c r="V64" s="21">
        <v>0.16515276630883566</v>
      </c>
      <c r="W64" s="21">
        <v>0.17636684303350969</v>
      </c>
      <c r="X64" s="21">
        <v>0.15527950310559005</v>
      </c>
      <c r="Y64" s="21" t="s">
        <v>273</v>
      </c>
      <c r="Z64" s="21">
        <v>0</v>
      </c>
      <c r="AA64" s="21">
        <v>0</v>
      </c>
      <c r="AB64" s="21">
        <v>0</v>
      </c>
      <c r="AC64" s="8"/>
    </row>
    <row r="65" spans="1:29" x14ac:dyDescent="0.35">
      <c r="A65" s="17" t="s">
        <v>184</v>
      </c>
      <c r="B65" s="21">
        <v>0.32573289902280134</v>
      </c>
      <c r="C65" s="21">
        <v>0.46449900464499</v>
      </c>
      <c r="D65" s="21">
        <v>0.19193857965451055</v>
      </c>
      <c r="E65" s="21" t="s">
        <v>273</v>
      </c>
      <c r="F65" s="21">
        <v>0.43859649122807015</v>
      </c>
      <c r="G65" s="21">
        <v>0.57971014492753625</v>
      </c>
      <c r="H65" s="21">
        <v>0.29498525073746312</v>
      </c>
      <c r="I65" s="21" t="s">
        <v>273</v>
      </c>
      <c r="J65" s="21">
        <v>0.31347962382445138</v>
      </c>
      <c r="K65" s="21">
        <v>0.33333333333333337</v>
      </c>
      <c r="L65" s="21">
        <v>0.29585798816568049</v>
      </c>
      <c r="M65" s="21" t="s">
        <v>273</v>
      </c>
      <c r="N65" s="21">
        <v>0</v>
      </c>
      <c r="O65" s="21">
        <v>0</v>
      </c>
      <c r="P65" s="21">
        <v>0</v>
      </c>
      <c r="Q65" s="21" t="s">
        <v>273</v>
      </c>
      <c r="R65" s="21">
        <v>0.65252854812398042</v>
      </c>
      <c r="S65" s="21">
        <v>1.0135135135135136</v>
      </c>
      <c r="T65" s="21">
        <v>0.31545741324921134</v>
      </c>
      <c r="U65" s="21" t="s">
        <v>273</v>
      </c>
      <c r="V65" s="21">
        <v>0.18796992481203006</v>
      </c>
      <c r="W65" s="21">
        <v>0.38610038610038611</v>
      </c>
      <c r="X65" s="21">
        <v>0</v>
      </c>
      <c r="Y65" s="21" t="s">
        <v>273</v>
      </c>
      <c r="Z65" s="21">
        <v>0</v>
      </c>
      <c r="AA65" s="21">
        <v>0</v>
      </c>
      <c r="AB65" s="21">
        <v>0</v>
      </c>
      <c r="AC65" s="8"/>
    </row>
    <row r="66" spans="1:29" x14ac:dyDescent="0.35">
      <c r="A66" s="17" t="s">
        <v>185</v>
      </c>
      <c r="B66" s="21">
        <v>1.4030867909400682</v>
      </c>
      <c r="C66" s="21">
        <v>2.1405492730210014</v>
      </c>
      <c r="D66" s="21">
        <v>0.67648229208117783</v>
      </c>
      <c r="E66" s="21" t="s">
        <v>273</v>
      </c>
      <c r="F66" s="21">
        <v>1.4218009478672986</v>
      </c>
      <c r="G66" s="21">
        <v>2.3381294964028778</v>
      </c>
      <c r="H66" s="21">
        <v>0.40080160320641278</v>
      </c>
      <c r="I66" s="21" t="s">
        <v>273</v>
      </c>
      <c r="J66" s="21">
        <v>1.6853932584269662</v>
      </c>
      <c r="K66" s="21">
        <v>2.6748971193415638</v>
      </c>
      <c r="L66" s="21">
        <v>0.85910652920962205</v>
      </c>
      <c r="M66" s="21" t="s">
        <v>273</v>
      </c>
      <c r="N66" s="21">
        <v>1.8886679920477136</v>
      </c>
      <c r="O66" s="21">
        <v>2.9880478087649402</v>
      </c>
      <c r="P66" s="21">
        <v>0.79365079365079361</v>
      </c>
      <c r="Q66" s="21" t="s">
        <v>273</v>
      </c>
      <c r="R66" s="21">
        <v>1.368421052631579</v>
      </c>
      <c r="S66" s="21">
        <v>2.028397565922921</v>
      </c>
      <c r="T66" s="21">
        <v>0.65645514223194745</v>
      </c>
      <c r="U66" s="21" t="s">
        <v>273</v>
      </c>
      <c r="V66" s="21">
        <v>0.5592841163310962</v>
      </c>
      <c r="W66" s="21">
        <v>0.46189376443418012</v>
      </c>
      <c r="X66" s="21">
        <v>0.65075921908893708</v>
      </c>
      <c r="Y66" s="21" t="s">
        <v>273</v>
      </c>
      <c r="Z66" s="21">
        <v>0</v>
      </c>
      <c r="AA66" s="21">
        <v>0</v>
      </c>
      <c r="AB66" s="21">
        <v>0</v>
      </c>
      <c r="AC66" s="8"/>
    </row>
    <row r="67" spans="1:29" x14ac:dyDescent="0.35">
      <c r="A67" s="17" t="s">
        <v>186</v>
      </c>
      <c r="B67" s="21">
        <v>1.5873015873015872</v>
      </c>
      <c r="C67" s="21">
        <v>1.9264448336252189</v>
      </c>
      <c r="D67" s="21">
        <v>1.2300123001230012</v>
      </c>
      <c r="E67" s="21" t="s">
        <v>273</v>
      </c>
      <c r="F67" s="21">
        <v>2.3285899094437257</v>
      </c>
      <c r="G67" s="21">
        <v>2.5</v>
      </c>
      <c r="H67" s="21">
        <v>2.1447721179624666</v>
      </c>
      <c r="I67" s="21" t="s">
        <v>273</v>
      </c>
      <c r="J67" s="21">
        <v>1.9886363636363635</v>
      </c>
      <c r="K67" s="21">
        <v>1.881720430107527</v>
      </c>
      <c r="L67" s="21">
        <v>2.1084337349397591</v>
      </c>
      <c r="M67" s="21" t="s">
        <v>273</v>
      </c>
      <c r="N67" s="21">
        <v>1.1747430249632893</v>
      </c>
      <c r="O67" s="21">
        <v>1.9886363636363635</v>
      </c>
      <c r="P67" s="21">
        <v>0.303951367781155</v>
      </c>
      <c r="Q67" s="21" t="s">
        <v>273</v>
      </c>
      <c r="R67" s="21">
        <v>1.4681892332789559</v>
      </c>
      <c r="S67" s="21">
        <v>1.8867924528301887</v>
      </c>
      <c r="T67" s="21">
        <v>1.0169491525423728</v>
      </c>
      <c r="U67" s="21" t="s">
        <v>273</v>
      </c>
      <c r="V67" s="21">
        <v>0.70422535211267612</v>
      </c>
      <c r="W67" s="21">
        <v>1.107011070110701</v>
      </c>
      <c r="X67" s="21">
        <v>0.33670033670033667</v>
      </c>
      <c r="Y67" s="21" t="s">
        <v>273</v>
      </c>
      <c r="Z67" s="21">
        <v>0</v>
      </c>
      <c r="AA67" s="21">
        <v>0</v>
      </c>
      <c r="AB67" s="21">
        <v>0</v>
      </c>
      <c r="AC67" s="8"/>
    </row>
    <row r="68" spans="1:29" x14ac:dyDescent="0.35">
      <c r="A68" s="17" t="s">
        <v>187</v>
      </c>
      <c r="B68" s="21">
        <v>2.5014277555682467</v>
      </c>
      <c r="C68" s="21">
        <v>3.0885380919698009</v>
      </c>
      <c r="D68" s="21">
        <v>1.916058394160584</v>
      </c>
      <c r="E68" s="21" t="s">
        <v>273</v>
      </c>
      <c r="F68" s="21">
        <v>2.9606942317508933</v>
      </c>
      <c r="G68" s="21">
        <v>3.8223140495867765</v>
      </c>
      <c r="H68" s="21">
        <v>2.119071644803229</v>
      </c>
      <c r="I68" s="21" t="s">
        <v>273</v>
      </c>
      <c r="J68" s="21">
        <v>3.1463030938647085</v>
      </c>
      <c r="K68" s="21">
        <v>4.4350580781414992</v>
      </c>
      <c r="L68" s="21">
        <v>1.875</v>
      </c>
      <c r="M68" s="21" t="s">
        <v>273</v>
      </c>
      <c r="N68" s="21">
        <v>3.4997131382673552</v>
      </c>
      <c r="O68" s="21">
        <v>3.7777777777777777</v>
      </c>
      <c r="P68" s="21">
        <v>3.2028469750889679</v>
      </c>
      <c r="Q68" s="21" t="s">
        <v>273</v>
      </c>
      <c r="R68" s="21">
        <v>1.9120458891013385</v>
      </c>
      <c r="S68" s="21">
        <v>2.2641509433962264</v>
      </c>
      <c r="T68" s="21">
        <v>1.5503875968992249</v>
      </c>
      <c r="U68" s="21" t="s">
        <v>273</v>
      </c>
      <c r="V68" s="21">
        <v>0.63734862970044615</v>
      </c>
      <c r="W68" s="21">
        <v>0.52562417871222078</v>
      </c>
      <c r="X68" s="21">
        <v>0.74257425742574257</v>
      </c>
      <c r="Y68" s="21" t="s">
        <v>273</v>
      </c>
      <c r="Z68" s="21">
        <v>0</v>
      </c>
      <c r="AA68" s="21">
        <v>0</v>
      </c>
      <c r="AB68" s="21">
        <v>0</v>
      </c>
      <c r="AC68" s="8"/>
    </row>
    <row r="69" spans="1:29" x14ac:dyDescent="0.35">
      <c r="A69" s="17" t="s">
        <v>188</v>
      </c>
      <c r="B69" s="21">
        <v>1.2993762993762994</v>
      </c>
      <c r="C69" s="21">
        <v>1.4219694276573054</v>
      </c>
      <c r="D69" s="21">
        <v>1.1828320378506252</v>
      </c>
      <c r="E69" s="21" t="s">
        <v>273</v>
      </c>
      <c r="F69" s="21">
        <v>1.6304347826086956</v>
      </c>
      <c r="G69" s="21">
        <v>1.5552099533437014</v>
      </c>
      <c r="H69" s="21">
        <v>1.7054263565891472</v>
      </c>
      <c r="I69" s="21" t="s">
        <v>273</v>
      </c>
      <c r="J69" s="21">
        <v>1.0612244897959184</v>
      </c>
      <c r="K69" s="21">
        <v>1.0033444816053512</v>
      </c>
      <c r="L69" s="21">
        <v>1.1164274322169059</v>
      </c>
      <c r="M69" s="21" t="s">
        <v>273</v>
      </c>
      <c r="N69" s="21">
        <v>1.0138248847926268</v>
      </c>
      <c r="O69" s="21">
        <v>0.9041591320072333</v>
      </c>
      <c r="P69" s="21">
        <v>1.1278195488721803</v>
      </c>
      <c r="Q69" s="21" t="s">
        <v>273</v>
      </c>
      <c r="R69" s="21">
        <v>1.5044247787610618</v>
      </c>
      <c r="S69" s="21">
        <v>2.161100196463654</v>
      </c>
      <c r="T69" s="21">
        <v>0.96618357487922701</v>
      </c>
      <c r="U69" s="21" t="s">
        <v>273</v>
      </c>
      <c r="V69" s="21">
        <v>1.2452107279693485</v>
      </c>
      <c r="W69" s="21">
        <v>1.5686274509803921</v>
      </c>
      <c r="X69" s="21">
        <v>0.93632958801498134</v>
      </c>
      <c r="Y69" s="21" t="s">
        <v>273</v>
      </c>
      <c r="Z69" s="21">
        <v>0</v>
      </c>
      <c r="AA69" s="21">
        <v>0</v>
      </c>
      <c r="AB69" s="21">
        <v>0</v>
      </c>
      <c r="AC69" s="8"/>
    </row>
    <row r="70" spans="1:29" x14ac:dyDescent="0.35">
      <c r="A70" s="17" t="s">
        <v>189</v>
      </c>
      <c r="B70" s="21">
        <v>2.2516556291390728</v>
      </c>
      <c r="C70" s="21">
        <v>2.3346303501945527</v>
      </c>
      <c r="D70" s="21">
        <v>2.1650879566982408</v>
      </c>
      <c r="E70" s="21" t="s">
        <v>273</v>
      </c>
      <c r="F70" s="21">
        <v>1.4285714285714286</v>
      </c>
      <c r="G70" s="21">
        <v>1.1428571428571428</v>
      </c>
      <c r="H70" s="21">
        <v>1.7142857142857144</v>
      </c>
      <c r="I70" s="21" t="s">
        <v>273</v>
      </c>
      <c r="J70" s="21">
        <v>3.7037037037037033</v>
      </c>
      <c r="K70" s="21">
        <v>4.8780487804878048</v>
      </c>
      <c r="L70" s="21">
        <v>2.5</v>
      </c>
      <c r="M70" s="21" t="s">
        <v>273</v>
      </c>
      <c r="N70" s="21">
        <v>1.3114754098360655</v>
      </c>
      <c r="O70" s="21">
        <v>1.1976047904191618</v>
      </c>
      <c r="P70" s="21">
        <v>1.4492753623188406</v>
      </c>
      <c r="Q70" s="21" t="s">
        <v>273</v>
      </c>
      <c r="R70" s="21">
        <v>4.2471042471042466</v>
      </c>
      <c r="S70" s="21">
        <v>4.4444444444444446</v>
      </c>
      <c r="T70" s="21">
        <v>4.032258064516129</v>
      </c>
      <c r="U70" s="21" t="s">
        <v>273</v>
      </c>
      <c r="V70" s="21">
        <v>0.73529411764705876</v>
      </c>
      <c r="W70" s="21">
        <v>0</v>
      </c>
      <c r="X70" s="21">
        <v>1.4084507042253522</v>
      </c>
      <c r="Y70" s="21" t="s">
        <v>273</v>
      </c>
      <c r="Z70" s="21">
        <v>0</v>
      </c>
      <c r="AA70" s="21">
        <v>0</v>
      </c>
      <c r="AB70" s="21">
        <v>0</v>
      </c>
      <c r="AC70" s="8"/>
    </row>
    <row r="71" spans="1:29" x14ac:dyDescent="0.35">
      <c r="A71" s="17" t="s">
        <v>190</v>
      </c>
      <c r="B71" s="21">
        <v>2.5480367585630743</v>
      </c>
      <c r="C71" s="21">
        <v>2.8455284552845526</v>
      </c>
      <c r="D71" s="21">
        <v>2.2336769759450172</v>
      </c>
      <c r="E71" s="21" t="s">
        <v>273</v>
      </c>
      <c r="F71" s="21">
        <v>2.270577105014191</v>
      </c>
      <c r="G71" s="21">
        <v>2.1778584392014517</v>
      </c>
      <c r="H71" s="21">
        <v>2.3715415019762842</v>
      </c>
      <c r="I71" s="21" t="s">
        <v>273</v>
      </c>
      <c r="J71" s="21">
        <v>3.2045240339302548</v>
      </c>
      <c r="K71" s="21">
        <v>3.8532110091743119</v>
      </c>
      <c r="L71" s="21">
        <v>2.5193798449612403</v>
      </c>
      <c r="M71" s="21" t="s">
        <v>273</v>
      </c>
      <c r="N71" s="21">
        <v>2.1582733812949639</v>
      </c>
      <c r="O71" s="21">
        <v>2.1653543307086616</v>
      </c>
      <c r="P71" s="21">
        <v>2.1505376344086025</v>
      </c>
      <c r="Q71" s="21" t="s">
        <v>273</v>
      </c>
      <c r="R71" s="21">
        <v>4.2744656917885271</v>
      </c>
      <c r="S71" s="21">
        <v>4.814004376367615</v>
      </c>
      <c r="T71" s="21">
        <v>3.7037037037037033</v>
      </c>
      <c r="U71" s="21" t="s">
        <v>273</v>
      </c>
      <c r="V71" s="21">
        <v>0.63131313131313127</v>
      </c>
      <c r="W71" s="21">
        <v>1.0230179028132993</v>
      </c>
      <c r="X71" s="21">
        <v>0.24937655860349126</v>
      </c>
      <c r="Y71" s="21" t="s">
        <v>273</v>
      </c>
      <c r="Z71" s="21">
        <v>0</v>
      </c>
      <c r="AA71" s="21">
        <v>0</v>
      </c>
      <c r="AB71" s="21">
        <v>0</v>
      </c>
      <c r="AC71" s="8"/>
    </row>
    <row r="72" spans="1:29" x14ac:dyDescent="0.35">
      <c r="A72" s="17" t="s">
        <v>191</v>
      </c>
      <c r="B72" s="21">
        <v>0.31612223393045313</v>
      </c>
      <c r="C72" s="21">
        <v>0.60120240480961928</v>
      </c>
      <c r="D72" s="21">
        <v>0</v>
      </c>
      <c r="E72" s="21" t="s">
        <v>273</v>
      </c>
      <c r="F72" s="21">
        <v>0</v>
      </c>
      <c r="G72" s="21">
        <v>0</v>
      </c>
      <c r="H72" s="21">
        <v>0</v>
      </c>
      <c r="I72" s="21" t="s">
        <v>273</v>
      </c>
      <c r="J72" s="21">
        <v>0.46296296296296291</v>
      </c>
      <c r="K72" s="21">
        <v>0.84033613445378152</v>
      </c>
      <c r="L72" s="21">
        <v>0</v>
      </c>
      <c r="M72" s="21" t="s">
        <v>273</v>
      </c>
      <c r="N72" s="21">
        <v>1.0416666666666665</v>
      </c>
      <c r="O72" s="21">
        <v>1.9417475728155338</v>
      </c>
      <c r="P72" s="21">
        <v>0</v>
      </c>
      <c r="Q72" s="21" t="s">
        <v>273</v>
      </c>
      <c r="R72" s="21">
        <v>0</v>
      </c>
      <c r="S72" s="21">
        <v>0</v>
      </c>
      <c r="T72" s="21">
        <v>0</v>
      </c>
      <c r="U72" s="21" t="s">
        <v>273</v>
      </c>
      <c r="V72" s="21">
        <v>0</v>
      </c>
      <c r="W72" s="21">
        <v>0</v>
      </c>
      <c r="X72" s="21">
        <v>0</v>
      </c>
      <c r="Y72" s="21" t="s">
        <v>273</v>
      </c>
      <c r="Z72" s="21">
        <v>0</v>
      </c>
      <c r="AA72" s="21">
        <v>0</v>
      </c>
      <c r="AB72" s="21">
        <v>0</v>
      </c>
      <c r="AC72" s="8"/>
    </row>
    <row r="73" spans="1:29" x14ac:dyDescent="0.35">
      <c r="A73" s="17" t="s">
        <v>192</v>
      </c>
      <c r="B73" s="21">
        <v>1.4344629729245113</v>
      </c>
      <c r="C73" s="21">
        <v>1.8776824034334765</v>
      </c>
      <c r="D73" s="21">
        <v>0.98885293060050339</v>
      </c>
      <c r="E73" s="21" t="s">
        <v>273</v>
      </c>
      <c r="F73" s="21">
        <v>2.0930232558139537</v>
      </c>
      <c r="G73" s="21">
        <v>2.309985096870343</v>
      </c>
      <c r="H73" s="21">
        <v>1.8578352180936994</v>
      </c>
      <c r="I73" s="21" t="s">
        <v>273</v>
      </c>
      <c r="J73" s="21">
        <v>1.6440608302507191</v>
      </c>
      <c r="K73" s="21">
        <v>2.3519870235198703</v>
      </c>
      <c r="L73" s="21">
        <v>0.91666666666666663</v>
      </c>
      <c r="M73" s="21" t="s">
        <v>273</v>
      </c>
      <c r="N73" s="21">
        <v>1.7379679144385027</v>
      </c>
      <c r="O73" s="21">
        <v>2.5663716814159292</v>
      </c>
      <c r="P73" s="21">
        <v>0.89766606822262118</v>
      </c>
      <c r="Q73" s="21" t="s">
        <v>273</v>
      </c>
      <c r="R73" s="21">
        <v>1.0116337885685383</v>
      </c>
      <c r="S73" s="21">
        <v>1.0172939979654121</v>
      </c>
      <c r="T73" s="21">
        <v>1.0060362173038229</v>
      </c>
      <c r="U73" s="21" t="s">
        <v>273</v>
      </c>
      <c r="V73" s="21">
        <v>0.36784025223331585</v>
      </c>
      <c r="W73" s="21">
        <v>0.67039106145251393</v>
      </c>
      <c r="X73" s="21">
        <v>9.9206349206349201E-2</v>
      </c>
      <c r="Y73" s="21" t="s">
        <v>273</v>
      </c>
      <c r="Z73" s="21">
        <v>0</v>
      </c>
      <c r="AA73" s="21">
        <v>0</v>
      </c>
      <c r="AB73" s="21">
        <v>0</v>
      </c>
      <c r="AC73" s="8"/>
    </row>
    <row r="74" spans="1:29" x14ac:dyDescent="0.35">
      <c r="A74" s="17" t="s">
        <v>193</v>
      </c>
      <c r="B74" s="21">
        <v>3.1977294228949855</v>
      </c>
      <c r="C74" s="21">
        <v>4.3338986244582625</v>
      </c>
      <c r="D74" s="21">
        <v>2.0520615618468554</v>
      </c>
      <c r="E74" s="21" t="s">
        <v>273</v>
      </c>
      <c r="F74" s="21">
        <v>3.952095808383234</v>
      </c>
      <c r="G74" s="21">
        <v>4.447852760736196</v>
      </c>
      <c r="H74" s="21">
        <v>3.413821815154038</v>
      </c>
      <c r="I74" s="21" t="s">
        <v>273</v>
      </c>
      <c r="J74" s="21">
        <v>4.6393926613243357</v>
      </c>
      <c r="K74" s="21">
        <v>6.2754686226568861</v>
      </c>
      <c r="L74" s="21">
        <v>2.8846153846153846</v>
      </c>
      <c r="M74" s="21" t="s">
        <v>273</v>
      </c>
      <c r="N74" s="21">
        <v>2.4964672633066414</v>
      </c>
      <c r="O74" s="21">
        <v>3.6931818181818183</v>
      </c>
      <c r="P74" s="21">
        <v>1.3120899718837862</v>
      </c>
      <c r="Q74" s="21" t="s">
        <v>273</v>
      </c>
      <c r="R74" s="21">
        <v>3.5173160173160176</v>
      </c>
      <c r="S74" s="21">
        <v>5.1705170517051702</v>
      </c>
      <c r="T74" s="21">
        <v>1.9169329073482428</v>
      </c>
      <c r="U74" s="21" t="s">
        <v>273</v>
      </c>
      <c r="V74" s="21">
        <v>0.64629847238542892</v>
      </c>
      <c r="W74" s="21">
        <v>1.1138613861386137</v>
      </c>
      <c r="X74" s="21">
        <v>0.22371364653243847</v>
      </c>
      <c r="Y74" s="21" t="s">
        <v>273</v>
      </c>
      <c r="Z74" s="21">
        <v>0</v>
      </c>
      <c r="AA74" s="21">
        <v>0</v>
      </c>
      <c r="AB74" s="21">
        <v>0</v>
      </c>
      <c r="AC74" s="8"/>
    </row>
    <row r="75" spans="1:29" ht="14.5" thickBot="1" x14ac:dyDescent="0.4">
      <c r="A75" s="17" t="s">
        <v>194</v>
      </c>
      <c r="B75" s="21">
        <v>3.7928958458759787</v>
      </c>
      <c r="C75" s="21">
        <v>3.7170263788968825</v>
      </c>
      <c r="D75" s="21">
        <v>3.8694074969770251</v>
      </c>
      <c r="E75" s="21" t="s">
        <v>273</v>
      </c>
      <c r="F75" s="21">
        <v>2.112676056338028</v>
      </c>
      <c r="G75" s="21">
        <v>3.2558139534883721</v>
      </c>
      <c r="H75" s="21">
        <v>0.94786729857819907</v>
      </c>
      <c r="I75" s="21" t="s">
        <v>273</v>
      </c>
      <c r="J75" s="21">
        <v>5.8201058201058196</v>
      </c>
      <c r="K75" s="21">
        <v>5.2941176470588234</v>
      </c>
      <c r="L75" s="21">
        <v>6.25</v>
      </c>
      <c r="M75" s="21" t="s">
        <v>273</v>
      </c>
      <c r="N75" s="21">
        <v>4.3103448275862073</v>
      </c>
      <c r="O75" s="21">
        <v>5</v>
      </c>
      <c r="P75" s="21">
        <v>3.5714285714285712</v>
      </c>
      <c r="Q75" s="21" t="s">
        <v>273</v>
      </c>
      <c r="R75" s="21">
        <v>4.9822064056939501</v>
      </c>
      <c r="S75" s="21">
        <v>3.5460992907801421</v>
      </c>
      <c r="T75" s="21">
        <v>6.4285714285714279</v>
      </c>
      <c r="U75" s="21" t="s">
        <v>273</v>
      </c>
      <c r="V75" s="21">
        <v>1.3157894736842104</v>
      </c>
      <c r="W75" s="21">
        <v>0.78125</v>
      </c>
      <c r="X75" s="21">
        <v>2</v>
      </c>
      <c r="Y75" s="21" t="s">
        <v>273</v>
      </c>
      <c r="Z75" s="21">
        <v>0</v>
      </c>
      <c r="AA75" s="21">
        <v>0</v>
      </c>
      <c r="AB75" s="21">
        <v>0</v>
      </c>
      <c r="AC75" s="8"/>
    </row>
    <row r="76" spans="1:29" ht="17.25" customHeight="1" x14ac:dyDescent="0.3">
      <c r="A76" s="110" t="s">
        <v>398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8"/>
    </row>
    <row r="77" spans="1:2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9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9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9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9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9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9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</sheetData>
  <mergeCells count="26"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  <mergeCell ref="A40:AB40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R6:T6"/>
    <mergeCell ref="V6:X6"/>
    <mergeCell ref="Z6:AB6"/>
    <mergeCell ref="A5:AB5"/>
  </mergeCells>
  <hyperlinks>
    <hyperlink ref="AD2" location="Contenido!A1" display="Contenido" xr:uid="{3F751E05-98A0-4402-B22E-1CDF370C7512}"/>
    <hyperlink ref="AD41" location="Contenido!A1" display="Contenido" xr:uid="{6D906F80-0D94-4C71-A0EE-DA07D6370A0A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39" max="2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85F0-3029-412B-B35D-FB2DC12D29C2}">
  <sheetPr>
    <tabColor theme="0" tint="-0.14999847407452621"/>
  </sheetPr>
  <dimension ref="A1:AF259"/>
  <sheetViews>
    <sheetView showGridLines="0" zoomScale="90" zoomScaleNormal="90" zoomScaleSheetLayoutView="90" workbookViewId="0">
      <selection activeCell="A2" sqref="A2:AB2"/>
    </sheetView>
  </sheetViews>
  <sheetFormatPr baseColWidth="10" defaultColWidth="11.453125" defaultRowHeight="14" x14ac:dyDescent="0.3"/>
  <cols>
    <col min="1" max="1" width="14.7265625" style="120" bestFit="1" customWidth="1"/>
    <col min="2" max="4" width="7.54296875" style="85" customWidth="1"/>
    <col min="5" max="5" width="1.7265625" style="85" customWidth="1"/>
    <col min="6" max="8" width="7.54296875" style="85" customWidth="1"/>
    <col min="9" max="9" width="1.7265625" style="85" customWidth="1"/>
    <col min="10" max="12" width="7.54296875" style="85" customWidth="1"/>
    <col min="13" max="13" width="1.7265625" style="85" customWidth="1"/>
    <col min="14" max="16" width="7.54296875" style="85" customWidth="1"/>
    <col min="17" max="17" width="1.7265625" style="85" customWidth="1"/>
    <col min="18" max="20" width="7.54296875" style="85" customWidth="1"/>
    <col min="21" max="21" width="1.7265625" style="85" customWidth="1"/>
    <col min="22" max="24" width="7.54296875" style="85" customWidth="1"/>
    <col min="25" max="25" width="1.7265625" style="85" customWidth="1"/>
    <col min="26" max="28" width="7.54296875" style="85" customWidth="1"/>
    <col min="29" max="29" width="5.7265625" style="3" customWidth="1"/>
    <col min="30" max="30" width="13.453125" style="26" customWidth="1"/>
    <col min="31" max="31" width="5.54296875" style="129" bestFit="1" customWidth="1"/>
    <col min="32" max="32" width="5" style="129" customWidth="1"/>
    <col min="33" max="16384" width="11.453125" style="3"/>
  </cols>
  <sheetData>
    <row r="1" spans="1:32" ht="15.75" customHeight="1" x14ac:dyDescent="0.35">
      <c r="A1" s="347" t="s">
        <v>308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7"/>
      <c r="AD1" s="29"/>
    </row>
    <row r="2" spans="1:32" ht="15.75" customHeight="1" x14ac:dyDescent="0.35">
      <c r="A2" s="345" t="s">
        <v>140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7"/>
      <c r="AD2" s="272" t="s">
        <v>375</v>
      </c>
    </row>
    <row r="3" spans="1:32" ht="15.75" customHeight="1" x14ac:dyDescent="0.35">
      <c r="A3" s="347" t="s">
        <v>263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7"/>
      <c r="AD3" s="29"/>
    </row>
    <row r="4" spans="1:32" ht="15.75" customHeight="1" x14ac:dyDescent="0.35">
      <c r="A4" s="347" t="s">
        <v>112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7"/>
    </row>
    <row r="5" spans="1:32" s="8" customFormat="1" ht="15.75" customHeight="1" thickBot="1" x14ac:dyDescent="0.4">
      <c r="A5" s="351" t="s">
        <v>377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6"/>
      <c r="AD5" s="26"/>
      <c r="AE5" s="152"/>
      <c r="AF5" s="152"/>
    </row>
    <row r="6" spans="1:32" ht="21" customHeight="1" x14ac:dyDescent="0.35">
      <c r="A6" s="340" t="s">
        <v>264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10"/>
      <c r="AE6" s="3"/>
      <c r="AF6" s="3"/>
    </row>
    <row r="7" spans="1:32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96"/>
      <c r="AE7" s="3"/>
      <c r="AF7" s="3"/>
    </row>
    <row r="8" spans="1:32" x14ac:dyDescent="0.3">
      <c r="A8" s="115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148"/>
    </row>
    <row r="9" spans="1:32" x14ac:dyDescent="0.3">
      <c r="A9" s="100" t="s">
        <v>130</v>
      </c>
      <c r="B9" s="16">
        <v>9331</v>
      </c>
      <c r="C9" s="16">
        <v>5612</v>
      </c>
      <c r="D9" s="16">
        <v>3719</v>
      </c>
      <c r="E9" s="16"/>
      <c r="F9" s="16">
        <v>2598</v>
      </c>
      <c r="G9" s="16">
        <v>1500</v>
      </c>
      <c r="H9" s="16">
        <v>1098</v>
      </c>
      <c r="I9" s="16"/>
      <c r="J9" s="16">
        <v>2755</v>
      </c>
      <c r="K9" s="16">
        <v>1633</v>
      </c>
      <c r="L9" s="16">
        <v>1122</v>
      </c>
      <c r="M9" s="16"/>
      <c r="N9" s="16">
        <v>1645</v>
      </c>
      <c r="O9" s="16">
        <v>1031</v>
      </c>
      <c r="P9" s="16">
        <v>614</v>
      </c>
      <c r="Q9" s="16"/>
      <c r="R9" s="16">
        <v>1812</v>
      </c>
      <c r="S9" s="16">
        <v>1125</v>
      </c>
      <c r="T9" s="16">
        <v>687</v>
      </c>
      <c r="U9" s="16"/>
      <c r="V9" s="16">
        <v>521</v>
      </c>
      <c r="W9" s="16">
        <v>323</v>
      </c>
      <c r="X9" s="16">
        <v>198</v>
      </c>
      <c r="Y9" s="16"/>
      <c r="Z9" s="16">
        <v>0</v>
      </c>
      <c r="AA9" s="16">
        <v>0</v>
      </c>
      <c r="AB9" s="16">
        <v>0</v>
      </c>
      <c r="AC9" s="153"/>
    </row>
    <row r="10" spans="1:32" x14ac:dyDescent="0.35">
      <c r="A10" s="17" t="s">
        <v>299</v>
      </c>
      <c r="B10" s="18">
        <v>4104</v>
      </c>
      <c r="C10" s="18">
        <v>2426</v>
      </c>
      <c r="D10" s="18">
        <v>1678</v>
      </c>
      <c r="E10" s="18"/>
      <c r="F10" s="18">
        <v>1126</v>
      </c>
      <c r="G10" s="18">
        <v>635</v>
      </c>
      <c r="H10" s="18">
        <v>491</v>
      </c>
      <c r="I10" s="18"/>
      <c r="J10" s="18">
        <v>1164</v>
      </c>
      <c r="K10" s="18">
        <v>669</v>
      </c>
      <c r="L10" s="18">
        <v>495</v>
      </c>
      <c r="M10" s="18"/>
      <c r="N10" s="18">
        <v>762</v>
      </c>
      <c r="O10" s="18">
        <v>461</v>
      </c>
      <c r="P10" s="18">
        <v>301</v>
      </c>
      <c r="Q10" s="18"/>
      <c r="R10" s="18">
        <v>778</v>
      </c>
      <c r="S10" s="18">
        <v>490</v>
      </c>
      <c r="T10" s="18">
        <v>288</v>
      </c>
      <c r="U10" s="18"/>
      <c r="V10" s="18">
        <v>274</v>
      </c>
      <c r="W10" s="18">
        <v>171</v>
      </c>
      <c r="X10" s="18">
        <v>103</v>
      </c>
      <c r="Y10" s="18"/>
      <c r="Z10" s="18">
        <v>0</v>
      </c>
      <c r="AA10" s="18">
        <v>0</v>
      </c>
      <c r="AB10" s="18">
        <v>0</v>
      </c>
      <c r="AC10" s="154"/>
    </row>
    <row r="11" spans="1:32" x14ac:dyDescent="0.35">
      <c r="A11" s="17" t="s">
        <v>175</v>
      </c>
      <c r="B11" s="18">
        <v>2217</v>
      </c>
      <c r="C11" s="18">
        <v>1322</v>
      </c>
      <c r="D11" s="18">
        <v>895</v>
      </c>
      <c r="E11" s="18"/>
      <c r="F11" s="18">
        <v>661</v>
      </c>
      <c r="G11" s="18">
        <v>366</v>
      </c>
      <c r="H11" s="18">
        <v>295</v>
      </c>
      <c r="I11" s="18"/>
      <c r="J11" s="18">
        <v>653</v>
      </c>
      <c r="K11" s="18">
        <v>393</v>
      </c>
      <c r="L11" s="18">
        <v>260</v>
      </c>
      <c r="M11" s="18"/>
      <c r="N11" s="18">
        <v>403</v>
      </c>
      <c r="O11" s="18">
        <v>262</v>
      </c>
      <c r="P11" s="18">
        <v>141</v>
      </c>
      <c r="Q11" s="18"/>
      <c r="R11" s="18">
        <v>390</v>
      </c>
      <c r="S11" s="18">
        <v>239</v>
      </c>
      <c r="T11" s="18">
        <v>151</v>
      </c>
      <c r="U11" s="18"/>
      <c r="V11" s="18">
        <v>110</v>
      </c>
      <c r="W11" s="18">
        <v>62</v>
      </c>
      <c r="X11" s="18">
        <v>48</v>
      </c>
      <c r="Y11" s="18"/>
      <c r="Z11" s="18">
        <v>0</v>
      </c>
      <c r="AA11" s="18">
        <v>0</v>
      </c>
      <c r="AB11" s="18">
        <v>0</v>
      </c>
      <c r="AC11" s="154"/>
    </row>
    <row r="12" spans="1:32" x14ac:dyDescent="0.35">
      <c r="A12" s="17" t="s">
        <v>179</v>
      </c>
      <c r="B12" s="18">
        <v>840</v>
      </c>
      <c r="C12" s="18">
        <v>498</v>
      </c>
      <c r="D12" s="18">
        <v>342</v>
      </c>
      <c r="E12" s="18"/>
      <c r="F12" s="18">
        <v>242</v>
      </c>
      <c r="G12" s="18">
        <v>148</v>
      </c>
      <c r="H12" s="18">
        <v>94</v>
      </c>
      <c r="I12" s="18"/>
      <c r="J12" s="18">
        <v>275</v>
      </c>
      <c r="K12" s="18">
        <v>149</v>
      </c>
      <c r="L12" s="18">
        <v>126</v>
      </c>
      <c r="M12" s="18"/>
      <c r="N12" s="18">
        <v>115</v>
      </c>
      <c r="O12" s="18">
        <v>78</v>
      </c>
      <c r="P12" s="18">
        <v>37</v>
      </c>
      <c r="Q12" s="18"/>
      <c r="R12" s="18">
        <v>175</v>
      </c>
      <c r="S12" s="18">
        <v>101</v>
      </c>
      <c r="T12" s="18">
        <v>74</v>
      </c>
      <c r="U12" s="18"/>
      <c r="V12" s="18">
        <v>33</v>
      </c>
      <c r="W12" s="18">
        <v>22</v>
      </c>
      <c r="X12" s="18">
        <v>11</v>
      </c>
      <c r="Y12" s="18"/>
      <c r="Z12" s="18">
        <v>0</v>
      </c>
      <c r="AA12" s="18">
        <v>0</v>
      </c>
      <c r="AB12" s="18">
        <v>0</v>
      </c>
      <c r="AC12" s="154"/>
    </row>
    <row r="13" spans="1:32" x14ac:dyDescent="0.35">
      <c r="A13" s="17" t="s">
        <v>181</v>
      </c>
      <c r="B13" s="18">
        <v>822</v>
      </c>
      <c r="C13" s="18">
        <v>510</v>
      </c>
      <c r="D13" s="18">
        <v>312</v>
      </c>
      <c r="E13" s="18"/>
      <c r="F13" s="18">
        <v>213</v>
      </c>
      <c r="G13" s="18">
        <v>135</v>
      </c>
      <c r="H13" s="18">
        <v>78</v>
      </c>
      <c r="I13" s="18"/>
      <c r="J13" s="18">
        <v>238</v>
      </c>
      <c r="K13" s="18">
        <v>144</v>
      </c>
      <c r="L13" s="18">
        <v>94</v>
      </c>
      <c r="M13" s="18"/>
      <c r="N13" s="18">
        <v>119</v>
      </c>
      <c r="O13" s="18">
        <v>71</v>
      </c>
      <c r="P13" s="18">
        <v>48</v>
      </c>
      <c r="Q13" s="18"/>
      <c r="R13" s="18">
        <v>212</v>
      </c>
      <c r="S13" s="18">
        <v>131</v>
      </c>
      <c r="T13" s="18">
        <v>81</v>
      </c>
      <c r="U13" s="18"/>
      <c r="V13" s="18">
        <v>40</v>
      </c>
      <c r="W13" s="18">
        <v>29</v>
      </c>
      <c r="X13" s="18">
        <v>11</v>
      </c>
      <c r="Y13" s="18"/>
      <c r="Z13" s="18">
        <v>0</v>
      </c>
      <c r="AA13" s="18">
        <v>0</v>
      </c>
      <c r="AB13" s="18">
        <v>0</v>
      </c>
      <c r="AC13" s="154"/>
    </row>
    <row r="14" spans="1:32" x14ac:dyDescent="0.35">
      <c r="A14" s="17" t="s">
        <v>300</v>
      </c>
      <c r="B14" s="18">
        <v>304</v>
      </c>
      <c r="C14" s="18">
        <v>203</v>
      </c>
      <c r="D14" s="18">
        <v>101</v>
      </c>
      <c r="E14" s="18"/>
      <c r="F14" s="18">
        <v>83</v>
      </c>
      <c r="G14" s="18">
        <v>57</v>
      </c>
      <c r="H14" s="18">
        <v>26</v>
      </c>
      <c r="I14" s="18"/>
      <c r="J14" s="18">
        <v>118</v>
      </c>
      <c r="K14" s="18">
        <v>76</v>
      </c>
      <c r="L14" s="18">
        <v>42</v>
      </c>
      <c r="M14" s="18"/>
      <c r="N14" s="18">
        <v>39</v>
      </c>
      <c r="O14" s="18">
        <v>27</v>
      </c>
      <c r="P14" s="18">
        <v>12</v>
      </c>
      <c r="Q14" s="18"/>
      <c r="R14" s="18">
        <v>52</v>
      </c>
      <c r="S14" s="18">
        <v>36</v>
      </c>
      <c r="T14" s="18">
        <v>16</v>
      </c>
      <c r="U14" s="18"/>
      <c r="V14" s="18">
        <v>12</v>
      </c>
      <c r="W14" s="18">
        <v>7</v>
      </c>
      <c r="X14" s="18">
        <v>5</v>
      </c>
      <c r="Y14" s="18"/>
      <c r="Z14" s="18">
        <v>0</v>
      </c>
      <c r="AA14" s="18">
        <v>0</v>
      </c>
      <c r="AB14" s="18">
        <v>0</v>
      </c>
      <c r="AC14" s="153"/>
    </row>
    <row r="15" spans="1:32" x14ac:dyDescent="0.3">
      <c r="A15" s="17" t="s">
        <v>187</v>
      </c>
      <c r="B15" s="18">
        <v>453</v>
      </c>
      <c r="C15" s="18">
        <v>266</v>
      </c>
      <c r="D15" s="18">
        <v>187</v>
      </c>
      <c r="E15" s="18"/>
      <c r="F15" s="18">
        <v>108</v>
      </c>
      <c r="G15" s="18">
        <v>61</v>
      </c>
      <c r="H15" s="18">
        <v>47</v>
      </c>
      <c r="I15" s="18"/>
      <c r="J15" s="18">
        <v>120</v>
      </c>
      <c r="K15" s="18">
        <v>78</v>
      </c>
      <c r="L15" s="18">
        <v>42</v>
      </c>
      <c r="M15" s="18"/>
      <c r="N15" s="18">
        <v>99</v>
      </c>
      <c r="O15" s="18">
        <v>54</v>
      </c>
      <c r="P15" s="18">
        <v>45</v>
      </c>
      <c r="Q15" s="18"/>
      <c r="R15" s="18">
        <v>96</v>
      </c>
      <c r="S15" s="18">
        <v>57</v>
      </c>
      <c r="T15" s="18">
        <v>39</v>
      </c>
      <c r="U15" s="18"/>
      <c r="V15" s="18">
        <v>30</v>
      </c>
      <c r="W15" s="18">
        <v>16</v>
      </c>
      <c r="X15" s="18">
        <v>14</v>
      </c>
      <c r="Y15" s="18"/>
      <c r="Z15" s="18">
        <v>0</v>
      </c>
      <c r="AA15" s="18">
        <v>0</v>
      </c>
      <c r="AB15" s="18">
        <v>0</v>
      </c>
      <c r="AC15" s="155"/>
    </row>
    <row r="16" spans="1:32" x14ac:dyDescent="0.3">
      <c r="A16" s="17" t="s">
        <v>192</v>
      </c>
      <c r="B16" s="18">
        <v>591</v>
      </c>
      <c r="C16" s="18">
        <v>387</v>
      </c>
      <c r="D16" s="18">
        <v>204</v>
      </c>
      <c r="E16" s="18"/>
      <c r="F16" s="18">
        <v>165</v>
      </c>
      <c r="G16" s="18">
        <v>98</v>
      </c>
      <c r="H16" s="18">
        <v>67</v>
      </c>
      <c r="I16" s="18"/>
      <c r="J16" s="18">
        <v>187</v>
      </c>
      <c r="K16" s="18">
        <v>124</v>
      </c>
      <c r="L16" s="18">
        <v>63</v>
      </c>
      <c r="M16" s="18"/>
      <c r="N16" s="18">
        <v>108</v>
      </c>
      <c r="O16" s="18">
        <v>78</v>
      </c>
      <c r="P16" s="18">
        <v>30</v>
      </c>
      <c r="Q16" s="18"/>
      <c r="R16" s="18">
        <v>109</v>
      </c>
      <c r="S16" s="18">
        <v>71</v>
      </c>
      <c r="T16" s="18">
        <v>38</v>
      </c>
      <c r="U16" s="18"/>
      <c r="V16" s="18">
        <v>22</v>
      </c>
      <c r="W16" s="18">
        <v>16</v>
      </c>
      <c r="X16" s="18">
        <v>6</v>
      </c>
      <c r="Y16" s="18"/>
      <c r="Z16" s="18">
        <v>0</v>
      </c>
      <c r="AA16" s="18">
        <v>0</v>
      </c>
      <c r="AB16" s="18">
        <v>0</v>
      </c>
      <c r="AC16" s="155"/>
    </row>
    <row r="17" spans="1:32" x14ac:dyDescent="0.3">
      <c r="A17" s="7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55"/>
    </row>
    <row r="18" spans="1:32" x14ac:dyDescent="0.3">
      <c r="A18" s="100" t="s">
        <v>238</v>
      </c>
      <c r="B18" s="16">
        <v>7778</v>
      </c>
      <c r="C18" s="16">
        <v>4639</v>
      </c>
      <c r="D18" s="16">
        <v>3139</v>
      </c>
      <c r="E18" s="16"/>
      <c r="F18" s="16">
        <v>2223</v>
      </c>
      <c r="G18" s="16">
        <v>1256</v>
      </c>
      <c r="H18" s="16">
        <v>967</v>
      </c>
      <c r="I18" s="16"/>
      <c r="J18" s="16">
        <v>2285</v>
      </c>
      <c r="K18" s="16">
        <v>1351</v>
      </c>
      <c r="L18" s="16">
        <v>934</v>
      </c>
      <c r="M18" s="16"/>
      <c r="N18" s="16">
        <v>1362</v>
      </c>
      <c r="O18" s="16">
        <v>864</v>
      </c>
      <c r="P18" s="16">
        <v>498</v>
      </c>
      <c r="Q18" s="16"/>
      <c r="R18" s="16">
        <v>1482</v>
      </c>
      <c r="S18" s="16">
        <v>916</v>
      </c>
      <c r="T18" s="16">
        <v>566</v>
      </c>
      <c r="U18" s="16"/>
      <c r="V18" s="16">
        <v>426</v>
      </c>
      <c r="W18" s="16">
        <v>252</v>
      </c>
      <c r="X18" s="16">
        <v>174</v>
      </c>
      <c r="Y18" s="16"/>
      <c r="Z18" s="16">
        <v>0</v>
      </c>
      <c r="AA18" s="16">
        <v>0</v>
      </c>
      <c r="AB18" s="16">
        <v>0</v>
      </c>
      <c r="AC18" s="156"/>
    </row>
    <row r="19" spans="1:32" x14ac:dyDescent="0.35">
      <c r="A19" s="17" t="s">
        <v>299</v>
      </c>
      <c r="B19" s="18">
        <v>3878</v>
      </c>
      <c r="C19" s="18">
        <v>2271</v>
      </c>
      <c r="D19" s="18">
        <v>1607</v>
      </c>
      <c r="E19" s="18"/>
      <c r="F19" s="18">
        <v>1083</v>
      </c>
      <c r="G19" s="18">
        <v>605</v>
      </c>
      <c r="H19" s="18">
        <v>478</v>
      </c>
      <c r="I19" s="18"/>
      <c r="J19" s="18">
        <v>1101</v>
      </c>
      <c r="K19" s="18">
        <v>633</v>
      </c>
      <c r="L19" s="18">
        <v>468</v>
      </c>
      <c r="M19" s="18"/>
      <c r="N19" s="18">
        <v>726</v>
      </c>
      <c r="O19" s="18">
        <v>437</v>
      </c>
      <c r="P19" s="18">
        <v>289</v>
      </c>
      <c r="Q19" s="18"/>
      <c r="R19" s="18">
        <v>708</v>
      </c>
      <c r="S19" s="18">
        <v>439</v>
      </c>
      <c r="T19" s="18">
        <v>269</v>
      </c>
      <c r="U19" s="18"/>
      <c r="V19" s="18">
        <v>260</v>
      </c>
      <c r="W19" s="18">
        <v>157</v>
      </c>
      <c r="X19" s="18">
        <v>103</v>
      </c>
      <c r="Y19" s="18"/>
      <c r="Z19" s="18">
        <v>0</v>
      </c>
      <c r="AA19" s="18">
        <v>0</v>
      </c>
      <c r="AB19" s="18">
        <v>0</v>
      </c>
      <c r="AC19" s="153"/>
    </row>
    <row r="20" spans="1:32" x14ac:dyDescent="0.35">
      <c r="A20" s="17" t="s">
        <v>175</v>
      </c>
      <c r="B20" s="18">
        <v>1702</v>
      </c>
      <c r="C20" s="18">
        <v>1020</v>
      </c>
      <c r="D20" s="18">
        <v>682</v>
      </c>
      <c r="E20" s="18"/>
      <c r="F20" s="18">
        <v>547</v>
      </c>
      <c r="G20" s="18">
        <v>298</v>
      </c>
      <c r="H20" s="18">
        <v>249</v>
      </c>
      <c r="I20" s="18"/>
      <c r="J20" s="18">
        <v>500</v>
      </c>
      <c r="K20" s="18">
        <v>306</v>
      </c>
      <c r="L20" s="18">
        <v>194</v>
      </c>
      <c r="M20" s="18"/>
      <c r="N20" s="18">
        <v>286</v>
      </c>
      <c r="O20" s="18">
        <v>200</v>
      </c>
      <c r="P20" s="18">
        <v>86</v>
      </c>
      <c r="Q20" s="18"/>
      <c r="R20" s="18">
        <v>292</v>
      </c>
      <c r="S20" s="18">
        <v>181</v>
      </c>
      <c r="T20" s="18">
        <v>111</v>
      </c>
      <c r="U20" s="18"/>
      <c r="V20" s="18">
        <v>77</v>
      </c>
      <c r="W20" s="18">
        <v>35</v>
      </c>
      <c r="X20" s="18">
        <v>42</v>
      </c>
      <c r="Y20" s="18"/>
      <c r="Z20" s="18">
        <v>0</v>
      </c>
      <c r="AA20" s="18">
        <v>0</v>
      </c>
      <c r="AB20" s="18">
        <v>0</v>
      </c>
      <c r="AC20" s="156"/>
    </row>
    <row r="21" spans="1:32" x14ac:dyDescent="0.35">
      <c r="A21" s="17" t="s">
        <v>179</v>
      </c>
      <c r="B21" s="18">
        <v>768</v>
      </c>
      <c r="C21" s="18">
        <v>454</v>
      </c>
      <c r="D21" s="18">
        <v>314</v>
      </c>
      <c r="E21" s="18"/>
      <c r="F21" s="18">
        <v>214</v>
      </c>
      <c r="G21" s="18">
        <v>129</v>
      </c>
      <c r="H21" s="18">
        <v>85</v>
      </c>
      <c r="I21" s="18"/>
      <c r="J21" s="18">
        <v>254</v>
      </c>
      <c r="K21" s="18">
        <v>138</v>
      </c>
      <c r="L21" s="18">
        <v>116</v>
      </c>
      <c r="M21" s="18"/>
      <c r="N21" s="18">
        <v>108</v>
      </c>
      <c r="O21" s="18">
        <v>72</v>
      </c>
      <c r="P21" s="18">
        <v>36</v>
      </c>
      <c r="Q21" s="18"/>
      <c r="R21" s="18">
        <v>160</v>
      </c>
      <c r="S21" s="18">
        <v>93</v>
      </c>
      <c r="T21" s="18">
        <v>67</v>
      </c>
      <c r="U21" s="18"/>
      <c r="V21" s="18">
        <v>32</v>
      </c>
      <c r="W21" s="18">
        <v>22</v>
      </c>
      <c r="X21" s="18">
        <v>10</v>
      </c>
      <c r="Y21" s="18"/>
      <c r="Z21" s="18">
        <v>0</v>
      </c>
      <c r="AA21" s="18">
        <v>0</v>
      </c>
      <c r="AB21" s="18">
        <v>0</v>
      </c>
      <c r="AC21" s="156"/>
    </row>
    <row r="22" spans="1:32" x14ac:dyDescent="0.35">
      <c r="A22" s="17" t="s">
        <v>181</v>
      </c>
      <c r="B22" s="18">
        <v>604</v>
      </c>
      <c r="C22" s="18">
        <v>375</v>
      </c>
      <c r="D22" s="18">
        <v>229</v>
      </c>
      <c r="E22" s="18"/>
      <c r="F22" s="18">
        <v>144</v>
      </c>
      <c r="G22" s="18">
        <v>84</v>
      </c>
      <c r="H22" s="18">
        <v>60</v>
      </c>
      <c r="I22" s="18"/>
      <c r="J22" s="18">
        <v>168</v>
      </c>
      <c r="K22" s="18">
        <v>101</v>
      </c>
      <c r="L22" s="18">
        <v>67</v>
      </c>
      <c r="M22" s="18"/>
      <c r="N22" s="18">
        <v>82</v>
      </c>
      <c r="O22" s="18">
        <v>51</v>
      </c>
      <c r="P22" s="18">
        <v>31</v>
      </c>
      <c r="Q22" s="18"/>
      <c r="R22" s="18">
        <v>176</v>
      </c>
      <c r="S22" s="18">
        <v>114</v>
      </c>
      <c r="T22" s="18">
        <v>62</v>
      </c>
      <c r="U22" s="18"/>
      <c r="V22" s="18">
        <v>34</v>
      </c>
      <c r="W22" s="18">
        <v>25</v>
      </c>
      <c r="X22" s="18">
        <v>9</v>
      </c>
      <c r="Y22" s="18"/>
      <c r="Z22" s="18">
        <v>0</v>
      </c>
      <c r="AA22" s="18">
        <v>0</v>
      </c>
      <c r="AB22" s="18">
        <v>0</v>
      </c>
      <c r="AC22" s="162"/>
    </row>
    <row r="23" spans="1:32" x14ac:dyDescent="0.35">
      <c r="A23" s="17" t="s">
        <v>300</v>
      </c>
      <c r="B23" s="18">
        <v>263</v>
      </c>
      <c r="C23" s="18">
        <v>172</v>
      </c>
      <c r="D23" s="18">
        <v>91</v>
      </c>
      <c r="E23" s="18"/>
      <c r="F23" s="18">
        <v>76</v>
      </c>
      <c r="G23" s="18">
        <v>51</v>
      </c>
      <c r="H23" s="18">
        <v>25</v>
      </c>
      <c r="I23" s="18"/>
      <c r="J23" s="18">
        <v>104</v>
      </c>
      <c r="K23" s="18">
        <v>65</v>
      </c>
      <c r="L23" s="18">
        <v>39</v>
      </c>
      <c r="M23" s="18"/>
      <c r="N23" s="18">
        <v>33</v>
      </c>
      <c r="O23" s="18">
        <v>23</v>
      </c>
      <c r="P23" s="18">
        <v>10</v>
      </c>
      <c r="Q23" s="18"/>
      <c r="R23" s="18">
        <v>41</v>
      </c>
      <c r="S23" s="18">
        <v>28</v>
      </c>
      <c r="T23" s="18">
        <v>13</v>
      </c>
      <c r="U23" s="18"/>
      <c r="V23" s="18">
        <v>9</v>
      </c>
      <c r="W23" s="18">
        <v>5</v>
      </c>
      <c r="X23" s="18">
        <v>4</v>
      </c>
      <c r="Y23" s="18"/>
      <c r="Z23" s="18">
        <v>0</v>
      </c>
      <c r="AA23" s="18">
        <v>0</v>
      </c>
      <c r="AB23" s="18">
        <v>0</v>
      </c>
      <c r="AC23" s="8"/>
    </row>
    <row r="24" spans="1:32" x14ac:dyDescent="0.35">
      <c r="A24" s="17" t="s">
        <v>187</v>
      </c>
      <c r="B24" s="18">
        <v>271</v>
      </c>
      <c r="C24" s="18">
        <v>159</v>
      </c>
      <c r="D24" s="18">
        <v>112</v>
      </c>
      <c r="E24" s="18"/>
      <c r="F24" s="18">
        <v>63</v>
      </c>
      <c r="G24" s="18">
        <v>36</v>
      </c>
      <c r="H24" s="18">
        <v>27</v>
      </c>
      <c r="I24" s="18"/>
      <c r="J24" s="18">
        <v>76</v>
      </c>
      <c r="K24" s="18">
        <v>48</v>
      </c>
      <c r="L24" s="18">
        <v>28</v>
      </c>
      <c r="M24" s="18"/>
      <c r="N24" s="18">
        <v>67</v>
      </c>
      <c r="O24" s="18">
        <v>35</v>
      </c>
      <c r="P24" s="18">
        <v>32</v>
      </c>
      <c r="Q24" s="18"/>
      <c r="R24" s="18">
        <v>56</v>
      </c>
      <c r="S24" s="18">
        <v>35</v>
      </c>
      <c r="T24" s="18">
        <v>21</v>
      </c>
      <c r="U24" s="18"/>
      <c r="V24" s="18">
        <v>9</v>
      </c>
      <c r="W24" s="18">
        <v>5</v>
      </c>
      <c r="X24" s="18">
        <v>4</v>
      </c>
      <c r="Y24" s="18"/>
      <c r="Z24" s="18">
        <v>0</v>
      </c>
      <c r="AA24" s="18">
        <v>0</v>
      </c>
      <c r="AB24" s="18">
        <v>0</v>
      </c>
      <c r="AC24" s="148"/>
    </row>
    <row r="25" spans="1:32" x14ac:dyDescent="0.35">
      <c r="A25" s="17" t="s">
        <v>192</v>
      </c>
      <c r="B25" s="18">
        <v>292</v>
      </c>
      <c r="C25" s="18">
        <v>188</v>
      </c>
      <c r="D25" s="18">
        <v>104</v>
      </c>
      <c r="E25" s="18"/>
      <c r="F25" s="18">
        <v>96</v>
      </c>
      <c r="G25" s="18">
        <v>53</v>
      </c>
      <c r="H25" s="18">
        <v>43</v>
      </c>
      <c r="I25" s="18"/>
      <c r="J25" s="18">
        <v>82</v>
      </c>
      <c r="K25" s="18">
        <v>60</v>
      </c>
      <c r="L25" s="18">
        <v>22</v>
      </c>
      <c r="M25" s="18"/>
      <c r="N25" s="18">
        <v>60</v>
      </c>
      <c r="O25" s="18">
        <v>46</v>
      </c>
      <c r="P25" s="18">
        <v>14</v>
      </c>
      <c r="Q25" s="18"/>
      <c r="R25" s="18">
        <v>49</v>
      </c>
      <c r="S25" s="18">
        <v>26</v>
      </c>
      <c r="T25" s="18">
        <v>23</v>
      </c>
      <c r="U25" s="18"/>
      <c r="V25" s="18">
        <v>5</v>
      </c>
      <c r="W25" s="18">
        <v>3</v>
      </c>
      <c r="X25" s="18">
        <v>2</v>
      </c>
      <c r="Y25" s="18"/>
      <c r="Z25" s="18">
        <v>0</v>
      </c>
      <c r="AA25" s="18">
        <v>0</v>
      </c>
      <c r="AB25" s="18">
        <v>0</v>
      </c>
      <c r="AC25" s="157"/>
    </row>
    <row r="26" spans="1:32" x14ac:dyDescent="0.3">
      <c r="A26" s="7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58"/>
    </row>
    <row r="27" spans="1:32" s="25" customFormat="1" x14ac:dyDescent="0.3">
      <c r="A27" s="100" t="s">
        <v>239</v>
      </c>
      <c r="B27" s="16">
        <v>1553</v>
      </c>
      <c r="C27" s="16">
        <v>973</v>
      </c>
      <c r="D27" s="16">
        <v>580</v>
      </c>
      <c r="E27" s="16"/>
      <c r="F27" s="16">
        <v>375</v>
      </c>
      <c r="G27" s="16">
        <v>244</v>
      </c>
      <c r="H27" s="16">
        <v>131</v>
      </c>
      <c r="I27" s="16"/>
      <c r="J27" s="16">
        <v>470</v>
      </c>
      <c r="K27" s="16">
        <v>282</v>
      </c>
      <c r="L27" s="16">
        <v>188</v>
      </c>
      <c r="M27" s="16"/>
      <c r="N27" s="16">
        <v>283</v>
      </c>
      <c r="O27" s="16">
        <v>167</v>
      </c>
      <c r="P27" s="16">
        <v>116</v>
      </c>
      <c r="Q27" s="16"/>
      <c r="R27" s="16">
        <v>330</v>
      </c>
      <c r="S27" s="16">
        <v>209</v>
      </c>
      <c r="T27" s="16">
        <v>121</v>
      </c>
      <c r="U27" s="16"/>
      <c r="V27" s="16">
        <v>95</v>
      </c>
      <c r="W27" s="16">
        <v>71</v>
      </c>
      <c r="X27" s="16">
        <v>24</v>
      </c>
      <c r="Y27" s="16"/>
      <c r="Z27" s="16">
        <v>0</v>
      </c>
      <c r="AA27" s="16">
        <v>0</v>
      </c>
      <c r="AB27" s="16">
        <v>0</v>
      </c>
      <c r="AC27" s="158"/>
      <c r="AD27" s="26"/>
      <c r="AE27" s="163"/>
      <c r="AF27" s="163"/>
    </row>
    <row r="28" spans="1:32" x14ac:dyDescent="0.35">
      <c r="A28" s="17" t="s">
        <v>299</v>
      </c>
      <c r="B28" s="18">
        <v>226</v>
      </c>
      <c r="C28" s="18">
        <v>155</v>
      </c>
      <c r="D28" s="18">
        <v>71</v>
      </c>
      <c r="E28" s="18"/>
      <c r="F28" s="18">
        <v>43</v>
      </c>
      <c r="G28" s="18">
        <v>30</v>
      </c>
      <c r="H28" s="18">
        <v>13</v>
      </c>
      <c r="I28" s="18"/>
      <c r="J28" s="18">
        <v>63</v>
      </c>
      <c r="K28" s="18">
        <v>36</v>
      </c>
      <c r="L28" s="18">
        <v>27</v>
      </c>
      <c r="M28" s="18"/>
      <c r="N28" s="18">
        <v>36</v>
      </c>
      <c r="O28" s="18">
        <v>24</v>
      </c>
      <c r="P28" s="18">
        <v>12</v>
      </c>
      <c r="Q28" s="18"/>
      <c r="R28" s="18">
        <v>70</v>
      </c>
      <c r="S28" s="18">
        <v>51</v>
      </c>
      <c r="T28" s="18">
        <v>19</v>
      </c>
      <c r="U28" s="18"/>
      <c r="V28" s="18">
        <v>14</v>
      </c>
      <c r="W28" s="18">
        <v>14</v>
      </c>
      <c r="X28" s="18">
        <v>0</v>
      </c>
      <c r="Y28" s="18"/>
      <c r="Z28" s="18">
        <v>0</v>
      </c>
      <c r="AA28" s="18">
        <v>0</v>
      </c>
      <c r="AB28" s="18">
        <v>0</v>
      </c>
      <c r="AC28" s="158"/>
    </row>
    <row r="29" spans="1:32" x14ac:dyDescent="0.35">
      <c r="A29" s="17" t="s">
        <v>175</v>
      </c>
      <c r="B29" s="18">
        <v>515</v>
      </c>
      <c r="C29" s="18">
        <v>302</v>
      </c>
      <c r="D29" s="18">
        <v>213</v>
      </c>
      <c r="E29" s="18"/>
      <c r="F29" s="18">
        <v>114</v>
      </c>
      <c r="G29" s="18">
        <v>68</v>
      </c>
      <c r="H29" s="18">
        <v>46</v>
      </c>
      <c r="I29" s="18"/>
      <c r="J29" s="18">
        <v>153</v>
      </c>
      <c r="K29" s="18">
        <v>87</v>
      </c>
      <c r="L29" s="18">
        <v>66</v>
      </c>
      <c r="M29" s="18"/>
      <c r="N29" s="18">
        <v>117</v>
      </c>
      <c r="O29" s="18">
        <v>62</v>
      </c>
      <c r="P29" s="18">
        <v>55</v>
      </c>
      <c r="Q29" s="18"/>
      <c r="R29" s="18">
        <v>98</v>
      </c>
      <c r="S29" s="18">
        <v>58</v>
      </c>
      <c r="T29" s="18">
        <v>40</v>
      </c>
      <c r="U29" s="18"/>
      <c r="V29" s="18">
        <v>33</v>
      </c>
      <c r="W29" s="18">
        <v>27</v>
      </c>
      <c r="X29" s="18">
        <v>6</v>
      </c>
      <c r="Y29" s="18"/>
      <c r="Z29" s="18">
        <v>0</v>
      </c>
      <c r="AA29" s="18">
        <v>0</v>
      </c>
      <c r="AB29" s="18">
        <v>0</v>
      </c>
      <c r="AC29" s="158"/>
    </row>
    <row r="30" spans="1:32" x14ac:dyDescent="0.35">
      <c r="A30" s="17" t="s">
        <v>179</v>
      </c>
      <c r="B30" s="18">
        <v>72</v>
      </c>
      <c r="C30" s="18">
        <v>44</v>
      </c>
      <c r="D30" s="18">
        <v>28</v>
      </c>
      <c r="E30" s="18"/>
      <c r="F30" s="18">
        <v>28</v>
      </c>
      <c r="G30" s="18">
        <v>19</v>
      </c>
      <c r="H30" s="18">
        <v>9</v>
      </c>
      <c r="I30" s="18"/>
      <c r="J30" s="18">
        <v>21</v>
      </c>
      <c r="K30" s="18">
        <v>11</v>
      </c>
      <c r="L30" s="18">
        <v>10</v>
      </c>
      <c r="M30" s="18"/>
      <c r="N30" s="18">
        <v>7</v>
      </c>
      <c r="O30" s="18">
        <v>6</v>
      </c>
      <c r="P30" s="18">
        <v>1</v>
      </c>
      <c r="Q30" s="18"/>
      <c r="R30" s="18">
        <v>15</v>
      </c>
      <c r="S30" s="18">
        <v>8</v>
      </c>
      <c r="T30" s="18">
        <v>7</v>
      </c>
      <c r="U30" s="18"/>
      <c r="V30" s="18">
        <v>1</v>
      </c>
      <c r="W30" s="18">
        <v>0</v>
      </c>
      <c r="X30" s="18">
        <v>1</v>
      </c>
      <c r="Y30" s="18"/>
      <c r="Z30" s="18">
        <v>0</v>
      </c>
      <c r="AA30" s="18">
        <v>0</v>
      </c>
      <c r="AB30" s="18">
        <v>0</v>
      </c>
      <c r="AC30" s="157"/>
    </row>
    <row r="31" spans="1:32" x14ac:dyDescent="0.35">
      <c r="A31" s="17" t="s">
        <v>181</v>
      </c>
      <c r="B31" s="18">
        <v>218</v>
      </c>
      <c r="C31" s="18">
        <v>135</v>
      </c>
      <c r="D31" s="18">
        <v>83</v>
      </c>
      <c r="E31" s="18"/>
      <c r="F31" s="18">
        <v>69</v>
      </c>
      <c r="G31" s="18">
        <v>51</v>
      </c>
      <c r="H31" s="18">
        <v>18</v>
      </c>
      <c r="I31" s="18"/>
      <c r="J31" s="18">
        <v>70</v>
      </c>
      <c r="K31" s="18">
        <v>43</v>
      </c>
      <c r="L31" s="18">
        <v>27</v>
      </c>
      <c r="M31" s="18"/>
      <c r="N31" s="18">
        <v>37</v>
      </c>
      <c r="O31" s="18">
        <v>20</v>
      </c>
      <c r="P31" s="18">
        <v>17</v>
      </c>
      <c r="Q31" s="18"/>
      <c r="R31" s="18">
        <v>36</v>
      </c>
      <c r="S31" s="18">
        <v>17</v>
      </c>
      <c r="T31" s="18">
        <v>19</v>
      </c>
      <c r="U31" s="18"/>
      <c r="V31" s="18">
        <v>6</v>
      </c>
      <c r="W31" s="18">
        <v>4</v>
      </c>
      <c r="X31" s="18">
        <v>2</v>
      </c>
      <c r="Y31" s="18"/>
      <c r="Z31" s="18">
        <v>0</v>
      </c>
      <c r="AA31" s="18">
        <v>0</v>
      </c>
      <c r="AB31" s="18">
        <v>0</v>
      </c>
      <c r="AC31" s="158"/>
    </row>
    <row r="32" spans="1:32" x14ac:dyDescent="0.35">
      <c r="A32" s="17" t="s">
        <v>300</v>
      </c>
      <c r="B32" s="18">
        <v>41</v>
      </c>
      <c r="C32" s="18">
        <v>31</v>
      </c>
      <c r="D32" s="18">
        <v>10</v>
      </c>
      <c r="E32" s="18"/>
      <c r="F32" s="18">
        <v>7</v>
      </c>
      <c r="G32" s="18">
        <v>6</v>
      </c>
      <c r="H32" s="18">
        <v>1</v>
      </c>
      <c r="I32" s="18"/>
      <c r="J32" s="18">
        <v>14</v>
      </c>
      <c r="K32" s="18">
        <v>11</v>
      </c>
      <c r="L32" s="18">
        <v>3</v>
      </c>
      <c r="M32" s="18"/>
      <c r="N32" s="18">
        <v>6</v>
      </c>
      <c r="O32" s="18">
        <v>4</v>
      </c>
      <c r="P32" s="18">
        <v>2</v>
      </c>
      <c r="Q32" s="18"/>
      <c r="R32" s="18">
        <v>11</v>
      </c>
      <c r="S32" s="18">
        <v>8</v>
      </c>
      <c r="T32" s="18">
        <v>3</v>
      </c>
      <c r="U32" s="18"/>
      <c r="V32" s="18">
        <v>3</v>
      </c>
      <c r="W32" s="18">
        <v>2</v>
      </c>
      <c r="X32" s="18">
        <v>1</v>
      </c>
      <c r="Y32" s="18"/>
      <c r="Z32" s="18">
        <v>0</v>
      </c>
      <c r="AA32" s="18">
        <v>0</v>
      </c>
      <c r="AB32" s="18">
        <v>0</v>
      </c>
      <c r="AC32" s="158"/>
    </row>
    <row r="33" spans="1:32" x14ac:dyDescent="0.35">
      <c r="A33" s="17" t="s">
        <v>187</v>
      </c>
      <c r="B33" s="18">
        <v>182</v>
      </c>
      <c r="C33" s="18">
        <v>107</v>
      </c>
      <c r="D33" s="18">
        <v>75</v>
      </c>
      <c r="E33" s="18"/>
      <c r="F33" s="18">
        <v>45</v>
      </c>
      <c r="G33" s="18">
        <v>25</v>
      </c>
      <c r="H33" s="18">
        <v>20</v>
      </c>
      <c r="I33" s="18"/>
      <c r="J33" s="18">
        <v>44</v>
      </c>
      <c r="K33" s="18">
        <v>30</v>
      </c>
      <c r="L33" s="18">
        <v>14</v>
      </c>
      <c r="M33" s="18"/>
      <c r="N33" s="18">
        <v>32</v>
      </c>
      <c r="O33" s="18">
        <v>19</v>
      </c>
      <c r="P33" s="18">
        <v>13</v>
      </c>
      <c r="Q33" s="18"/>
      <c r="R33" s="18">
        <v>40</v>
      </c>
      <c r="S33" s="18">
        <v>22</v>
      </c>
      <c r="T33" s="18">
        <v>18</v>
      </c>
      <c r="U33" s="18"/>
      <c r="V33" s="18">
        <v>21</v>
      </c>
      <c r="W33" s="18">
        <v>11</v>
      </c>
      <c r="X33" s="18">
        <v>10</v>
      </c>
      <c r="Y33" s="18"/>
      <c r="Z33" s="18">
        <v>0</v>
      </c>
      <c r="AA33" s="18">
        <v>0</v>
      </c>
      <c r="AB33" s="18">
        <v>0</v>
      </c>
      <c r="AC33" s="158"/>
    </row>
    <row r="34" spans="1:32" ht="14.5" thickBot="1" x14ac:dyDescent="0.4">
      <c r="A34" s="17" t="s">
        <v>192</v>
      </c>
      <c r="B34" s="18">
        <v>299</v>
      </c>
      <c r="C34" s="18">
        <v>199</v>
      </c>
      <c r="D34" s="18">
        <v>100</v>
      </c>
      <c r="E34" s="18"/>
      <c r="F34" s="18">
        <v>69</v>
      </c>
      <c r="G34" s="18">
        <v>45</v>
      </c>
      <c r="H34" s="18">
        <v>24</v>
      </c>
      <c r="I34" s="18"/>
      <c r="J34" s="18">
        <v>105</v>
      </c>
      <c r="K34" s="18">
        <v>64</v>
      </c>
      <c r="L34" s="18">
        <v>41</v>
      </c>
      <c r="M34" s="18"/>
      <c r="N34" s="18">
        <v>48</v>
      </c>
      <c r="O34" s="18">
        <v>32</v>
      </c>
      <c r="P34" s="18">
        <v>16</v>
      </c>
      <c r="Q34" s="18"/>
      <c r="R34" s="18">
        <v>60</v>
      </c>
      <c r="S34" s="18">
        <v>45</v>
      </c>
      <c r="T34" s="18">
        <v>15</v>
      </c>
      <c r="U34" s="18"/>
      <c r="V34" s="18">
        <v>17</v>
      </c>
      <c r="W34" s="18">
        <v>13</v>
      </c>
      <c r="X34" s="18">
        <v>4</v>
      </c>
      <c r="Y34" s="18"/>
      <c r="Z34" s="18">
        <v>0</v>
      </c>
      <c r="AA34" s="18">
        <v>0</v>
      </c>
      <c r="AB34" s="18">
        <v>0</v>
      </c>
      <c r="AC34" s="158"/>
    </row>
    <row r="35" spans="1:32" x14ac:dyDescent="0.3">
      <c r="A35" s="110" t="s">
        <v>398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</row>
    <row r="36" spans="1:32" x14ac:dyDescent="0.3">
      <c r="A36" s="115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58"/>
    </row>
    <row r="37" spans="1:32" x14ac:dyDescent="0.3">
      <c r="A37" s="115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58"/>
    </row>
    <row r="38" spans="1:32" ht="15.75" customHeight="1" x14ac:dyDescent="0.35">
      <c r="A38" s="347" t="s">
        <v>309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162"/>
    </row>
    <row r="39" spans="1:32" ht="15.75" customHeight="1" x14ac:dyDescent="0.35">
      <c r="A39" s="345" t="s">
        <v>203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8"/>
      <c r="AD39" s="272" t="s">
        <v>375</v>
      </c>
    </row>
    <row r="40" spans="1:32" ht="15.75" customHeight="1" x14ac:dyDescent="0.35">
      <c r="A40" s="347" t="s">
        <v>263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8"/>
    </row>
    <row r="41" spans="1:32" ht="15.75" customHeight="1" x14ac:dyDescent="0.35">
      <c r="A41" s="347" t="s">
        <v>112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8"/>
    </row>
    <row r="42" spans="1:32" s="8" customFormat="1" ht="15.75" customHeight="1" thickBot="1" x14ac:dyDescent="0.4">
      <c r="A42" s="351" t="s">
        <v>377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D42" s="165"/>
      <c r="AE42" s="152"/>
      <c r="AF42" s="152"/>
    </row>
    <row r="43" spans="1:32" ht="21" customHeight="1" x14ac:dyDescent="0.35">
      <c r="A43" s="340" t="s">
        <v>264</v>
      </c>
      <c r="B43" s="342" t="s">
        <v>130</v>
      </c>
      <c r="C43" s="342"/>
      <c r="D43" s="342"/>
      <c r="E43" s="40"/>
      <c r="F43" s="342" t="s">
        <v>378</v>
      </c>
      <c r="G43" s="342"/>
      <c r="H43" s="342"/>
      <c r="I43" s="40"/>
      <c r="J43" s="342" t="s">
        <v>379</v>
      </c>
      <c r="K43" s="342"/>
      <c r="L43" s="342"/>
      <c r="M43" s="40"/>
      <c r="N43" s="342" t="s">
        <v>380</v>
      </c>
      <c r="O43" s="342"/>
      <c r="P43" s="342"/>
      <c r="Q43" s="40"/>
      <c r="R43" s="342" t="s">
        <v>381</v>
      </c>
      <c r="S43" s="342"/>
      <c r="T43" s="342"/>
      <c r="U43" s="40"/>
      <c r="V43" s="342" t="s">
        <v>382</v>
      </c>
      <c r="W43" s="342"/>
      <c r="X43" s="342"/>
      <c r="Y43" s="40"/>
      <c r="Z43" s="342" t="s">
        <v>383</v>
      </c>
      <c r="AA43" s="342"/>
      <c r="AB43" s="342"/>
      <c r="AC43" s="8"/>
      <c r="AE43" s="3"/>
      <c r="AF43" s="3"/>
    </row>
    <row r="44" spans="1:32" ht="21" customHeight="1" x14ac:dyDescent="0.35">
      <c r="A44" s="341"/>
      <c r="B44" s="9" t="s">
        <v>130</v>
      </c>
      <c r="C44" s="9" t="s">
        <v>233</v>
      </c>
      <c r="D44" s="9" t="s">
        <v>234</v>
      </c>
      <c r="E44" s="40"/>
      <c r="F44" s="9" t="s">
        <v>130</v>
      </c>
      <c r="G44" s="9" t="s">
        <v>233</v>
      </c>
      <c r="H44" s="9" t="s">
        <v>234</v>
      </c>
      <c r="I44" s="40"/>
      <c r="J44" s="9" t="s">
        <v>130</v>
      </c>
      <c r="K44" s="9" t="s">
        <v>233</v>
      </c>
      <c r="L44" s="9" t="s">
        <v>234</v>
      </c>
      <c r="M44" s="40"/>
      <c r="N44" s="9" t="s">
        <v>130</v>
      </c>
      <c r="O44" s="9" t="s">
        <v>233</v>
      </c>
      <c r="P44" s="9" t="s">
        <v>234</v>
      </c>
      <c r="Q44" s="40"/>
      <c r="R44" s="9" t="s">
        <v>130</v>
      </c>
      <c r="S44" s="9" t="s">
        <v>233</v>
      </c>
      <c r="T44" s="9" t="s">
        <v>234</v>
      </c>
      <c r="U44" s="40"/>
      <c r="V44" s="9" t="s">
        <v>130</v>
      </c>
      <c r="W44" s="9" t="s">
        <v>233</v>
      </c>
      <c r="X44" s="9" t="s">
        <v>234</v>
      </c>
      <c r="Y44" s="40"/>
      <c r="Z44" s="9" t="s">
        <v>130</v>
      </c>
      <c r="AA44" s="9" t="s">
        <v>233</v>
      </c>
      <c r="AB44" s="9" t="s">
        <v>234</v>
      </c>
      <c r="AC44" s="8"/>
      <c r="AE44" s="3"/>
      <c r="AF44" s="3"/>
    </row>
    <row r="45" spans="1:32" x14ac:dyDescent="0.3">
      <c r="A45" s="115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8"/>
    </row>
    <row r="46" spans="1:32" s="25" customFormat="1" x14ac:dyDescent="0.3">
      <c r="A46" s="100" t="s">
        <v>130</v>
      </c>
      <c r="B46" s="20">
        <v>3.7400296605074352</v>
      </c>
      <c r="C46" s="20">
        <v>4.4683663232320017</v>
      </c>
      <c r="D46" s="20">
        <v>3.0017111125460061</v>
      </c>
      <c r="E46" s="20" t="s">
        <v>273</v>
      </c>
      <c r="F46" s="20">
        <v>4.4876666896980586</v>
      </c>
      <c r="G46" s="20">
        <v>5.0605580108633319</v>
      </c>
      <c r="H46" s="20">
        <v>3.8865880853775092</v>
      </c>
      <c r="I46" s="20" t="s">
        <v>273</v>
      </c>
      <c r="J46" s="20">
        <v>5.1257721217533678</v>
      </c>
      <c r="K46" s="20">
        <v>6.051510098202705</v>
      </c>
      <c r="L46" s="20">
        <v>4.1923551171393338</v>
      </c>
      <c r="M46" s="20" t="s">
        <v>273</v>
      </c>
      <c r="N46" s="20">
        <v>3.1943608365535856</v>
      </c>
      <c r="O46" s="20">
        <v>3.936917672216282</v>
      </c>
      <c r="P46" s="20">
        <v>2.4260144612588408</v>
      </c>
      <c r="Q46" s="20" t="s">
        <v>273</v>
      </c>
      <c r="R46" s="20">
        <v>4.0764904386951626</v>
      </c>
      <c r="S46" s="20">
        <v>5.0448430493273539</v>
      </c>
      <c r="T46" s="20">
        <v>3.1015801354401806</v>
      </c>
      <c r="U46" s="20" t="s">
        <v>273</v>
      </c>
      <c r="V46" s="20">
        <v>1.2732160312805474</v>
      </c>
      <c r="W46" s="20">
        <v>1.6095276061391268</v>
      </c>
      <c r="X46" s="20">
        <v>0.94954920391329378</v>
      </c>
      <c r="Y46" s="20" t="s">
        <v>273</v>
      </c>
      <c r="Z46" s="20">
        <v>0</v>
      </c>
      <c r="AA46" s="20">
        <v>0</v>
      </c>
      <c r="AB46" s="20">
        <v>0</v>
      </c>
      <c r="AC46" s="8"/>
      <c r="AD46" s="26"/>
      <c r="AE46" s="163"/>
      <c r="AF46" s="163"/>
    </row>
    <row r="47" spans="1:32" x14ac:dyDescent="0.35">
      <c r="A47" s="17" t="s">
        <v>299</v>
      </c>
      <c r="B47" s="21">
        <v>5.3386754777360057</v>
      </c>
      <c r="C47" s="21">
        <v>6.2181212354222737</v>
      </c>
      <c r="D47" s="21">
        <v>4.432352475038301</v>
      </c>
      <c r="E47" s="21" t="s">
        <v>273</v>
      </c>
      <c r="F47" s="21">
        <v>6.1793436505323234</v>
      </c>
      <c r="G47" s="21">
        <v>6.8147671174071691</v>
      </c>
      <c r="H47" s="21">
        <v>5.5143755615453722</v>
      </c>
      <c r="I47" s="21" t="s">
        <v>273</v>
      </c>
      <c r="J47" s="21">
        <v>6.9792541072070984</v>
      </c>
      <c r="K47" s="21">
        <v>7.8826440438317418</v>
      </c>
      <c r="L47" s="21">
        <v>6.0432181662800639</v>
      </c>
      <c r="M47" s="21" t="s">
        <v>273</v>
      </c>
      <c r="N47" s="21">
        <v>4.7028328087391218</v>
      </c>
      <c r="O47" s="21">
        <v>5.5415314340665951</v>
      </c>
      <c r="P47" s="21">
        <v>3.8178589548452559</v>
      </c>
      <c r="Q47" s="21" t="s">
        <v>273</v>
      </c>
      <c r="R47" s="21">
        <v>5.8579926210375728</v>
      </c>
      <c r="S47" s="21">
        <v>7.274346793349169</v>
      </c>
      <c r="T47" s="21">
        <v>4.400305576776165</v>
      </c>
      <c r="U47" s="21" t="s">
        <v>273</v>
      </c>
      <c r="V47" s="21">
        <v>2.2557009961307317</v>
      </c>
      <c r="W47" s="21">
        <v>2.8372324539571925</v>
      </c>
      <c r="X47" s="21">
        <v>1.6830065359477124</v>
      </c>
      <c r="Y47" s="21" t="s">
        <v>273</v>
      </c>
      <c r="Z47" s="21">
        <v>0</v>
      </c>
      <c r="AA47" s="21">
        <v>0</v>
      </c>
      <c r="AB47" s="21">
        <v>0</v>
      </c>
      <c r="AC47" s="8"/>
    </row>
    <row r="48" spans="1:32" x14ac:dyDescent="0.35">
      <c r="A48" s="17" t="s">
        <v>175</v>
      </c>
      <c r="B48" s="21">
        <v>4.3927955774832075</v>
      </c>
      <c r="C48" s="21">
        <v>5.2209628371707275</v>
      </c>
      <c r="D48" s="21">
        <v>3.5589311277238744</v>
      </c>
      <c r="E48" s="21" t="s">
        <v>273</v>
      </c>
      <c r="F48" s="21">
        <v>5.597425692268609</v>
      </c>
      <c r="G48" s="21">
        <v>6.0415978870914495</v>
      </c>
      <c r="H48" s="21">
        <v>5.1295426882281348</v>
      </c>
      <c r="I48" s="21" t="s">
        <v>273</v>
      </c>
      <c r="J48" s="21">
        <v>6.0200977228726842</v>
      </c>
      <c r="K48" s="21">
        <v>7.2335726118166761</v>
      </c>
      <c r="L48" s="21">
        <v>4.8023642408570373</v>
      </c>
      <c r="M48" s="21" t="s">
        <v>273</v>
      </c>
      <c r="N48" s="21">
        <v>3.9720086733688156</v>
      </c>
      <c r="O48" s="21">
        <v>5.0628019323671491</v>
      </c>
      <c r="P48" s="21">
        <v>2.836451418225709</v>
      </c>
      <c r="Q48" s="21" t="s">
        <v>273</v>
      </c>
      <c r="R48" s="21">
        <v>4.2989417989417991</v>
      </c>
      <c r="S48" s="21">
        <v>5.3288740245261987</v>
      </c>
      <c r="T48" s="21">
        <v>3.2919119250054503</v>
      </c>
      <c r="U48" s="21" t="s">
        <v>273</v>
      </c>
      <c r="V48" s="21">
        <v>1.3092120923589623</v>
      </c>
      <c r="W48" s="21">
        <v>1.5184913054126867</v>
      </c>
      <c r="X48" s="21">
        <v>1.1113683723084047</v>
      </c>
      <c r="Y48" s="21" t="s">
        <v>273</v>
      </c>
      <c r="Z48" s="21">
        <v>0</v>
      </c>
      <c r="AA48" s="21">
        <v>0</v>
      </c>
      <c r="AB48" s="21">
        <v>0</v>
      </c>
      <c r="AC48" s="8"/>
    </row>
    <row r="49" spans="1:32" x14ac:dyDescent="0.35">
      <c r="A49" s="17" t="s">
        <v>179</v>
      </c>
      <c r="B49" s="21">
        <v>2.9367548858511348</v>
      </c>
      <c r="C49" s="21">
        <v>3.4477983937967318</v>
      </c>
      <c r="D49" s="21">
        <v>2.415424818136874</v>
      </c>
      <c r="E49" s="21" t="s">
        <v>273</v>
      </c>
      <c r="F49" s="21">
        <v>3.7449705973382854</v>
      </c>
      <c r="G49" s="21">
        <v>4.4165920620710235</v>
      </c>
      <c r="H49" s="21">
        <v>3.0215364834458374</v>
      </c>
      <c r="I49" s="21" t="s">
        <v>273</v>
      </c>
      <c r="J49" s="21">
        <v>4.5462059844602418</v>
      </c>
      <c r="K49" s="21">
        <v>4.9321416749420717</v>
      </c>
      <c r="L49" s="21">
        <v>4.1611624834874501</v>
      </c>
      <c r="M49" s="21" t="s">
        <v>273</v>
      </c>
      <c r="N49" s="21">
        <v>1.8998843548653561</v>
      </c>
      <c r="O49" s="21">
        <v>2.5432018258884903</v>
      </c>
      <c r="P49" s="21">
        <v>1.2391158740790356</v>
      </c>
      <c r="Q49" s="21" t="s">
        <v>273</v>
      </c>
      <c r="R49" s="21">
        <v>3.333968374928558</v>
      </c>
      <c r="S49" s="21">
        <v>3.8593809705769964</v>
      </c>
      <c r="T49" s="21">
        <v>2.811550151975684</v>
      </c>
      <c r="U49" s="21" t="s">
        <v>273</v>
      </c>
      <c r="V49" s="21">
        <v>0.6948831332912192</v>
      </c>
      <c r="W49" s="21">
        <v>0.92631578947368431</v>
      </c>
      <c r="X49" s="21">
        <v>0.46335299073294017</v>
      </c>
      <c r="Y49" s="21" t="s">
        <v>273</v>
      </c>
      <c r="Z49" s="21">
        <v>0</v>
      </c>
      <c r="AA49" s="21">
        <v>0</v>
      </c>
      <c r="AB49" s="21">
        <v>0</v>
      </c>
      <c r="AC49" s="8"/>
    </row>
    <row r="50" spans="1:32" x14ac:dyDescent="0.35">
      <c r="A50" s="17" t="s">
        <v>181</v>
      </c>
      <c r="B50" s="21">
        <v>2.8712145027769047</v>
      </c>
      <c r="C50" s="21">
        <v>3.5594639865996647</v>
      </c>
      <c r="D50" s="21">
        <v>2.1816656177889659</v>
      </c>
      <c r="E50" s="21" t="s">
        <v>273</v>
      </c>
      <c r="F50" s="21">
        <v>3.2117008443908324</v>
      </c>
      <c r="G50" s="21">
        <v>4.0504050405040504</v>
      </c>
      <c r="H50" s="21">
        <v>2.3643528341921796</v>
      </c>
      <c r="I50" s="21" t="s">
        <v>273</v>
      </c>
      <c r="J50" s="21">
        <v>3.9859320046893321</v>
      </c>
      <c r="K50" s="21">
        <v>4.8648648648648649</v>
      </c>
      <c r="L50" s="21">
        <v>3.1218864164729325</v>
      </c>
      <c r="M50" s="21" t="s">
        <v>273</v>
      </c>
      <c r="N50" s="21">
        <v>1.9585253456221197</v>
      </c>
      <c r="O50" s="21">
        <v>2.341688654353562</v>
      </c>
      <c r="P50" s="21">
        <v>1.5768725361366622</v>
      </c>
      <c r="Q50" s="21" t="s">
        <v>273</v>
      </c>
      <c r="R50" s="21">
        <v>4.1756943076620052</v>
      </c>
      <c r="S50" s="21">
        <v>5.046224961479199</v>
      </c>
      <c r="T50" s="21">
        <v>3.2648125755743655</v>
      </c>
      <c r="U50" s="21" t="s">
        <v>273</v>
      </c>
      <c r="V50" s="21">
        <v>0.86505190311418689</v>
      </c>
      <c r="W50" s="21">
        <v>1.2702584318878667</v>
      </c>
      <c r="X50" s="21">
        <v>0.46988466467321655</v>
      </c>
      <c r="Y50" s="21" t="s">
        <v>273</v>
      </c>
      <c r="Z50" s="21">
        <v>0</v>
      </c>
      <c r="AA50" s="21">
        <v>0</v>
      </c>
      <c r="AB50" s="21">
        <v>0</v>
      </c>
      <c r="AC50" s="8"/>
    </row>
    <row r="51" spans="1:32" x14ac:dyDescent="0.35">
      <c r="A51" s="17" t="s">
        <v>300</v>
      </c>
      <c r="B51" s="21">
        <v>1.6021080368906457</v>
      </c>
      <c r="C51" s="21">
        <v>2.1529324424647367</v>
      </c>
      <c r="D51" s="21">
        <v>1.0580347789650115</v>
      </c>
      <c r="E51" s="21" t="s">
        <v>273</v>
      </c>
      <c r="F51" s="21">
        <v>1.9686907020872866</v>
      </c>
      <c r="G51" s="21">
        <v>2.6098901098901099</v>
      </c>
      <c r="H51" s="21">
        <v>1.2795275590551181</v>
      </c>
      <c r="I51" s="21" t="s">
        <v>273</v>
      </c>
      <c r="J51" s="21">
        <v>2.8682547399124942</v>
      </c>
      <c r="K51" s="21">
        <v>3.8306451612903225</v>
      </c>
      <c r="L51" s="21">
        <v>1.971830985915493</v>
      </c>
      <c r="M51" s="21" t="s">
        <v>273</v>
      </c>
      <c r="N51" s="21">
        <v>1.0180109631949883</v>
      </c>
      <c r="O51" s="21">
        <v>1.4106583072100314</v>
      </c>
      <c r="P51" s="21">
        <v>0.6259780907668232</v>
      </c>
      <c r="Q51" s="21" t="s">
        <v>273</v>
      </c>
      <c r="R51" s="21">
        <v>1.4802163393111301</v>
      </c>
      <c r="S51" s="21">
        <v>2.0258863252673045</v>
      </c>
      <c r="T51" s="21">
        <v>0.92165898617511521</v>
      </c>
      <c r="U51" s="21" t="s">
        <v>273</v>
      </c>
      <c r="V51" s="21">
        <v>0.37441497659906398</v>
      </c>
      <c r="W51" s="21">
        <v>0.45751633986928109</v>
      </c>
      <c r="X51" s="21">
        <v>0.29850746268656719</v>
      </c>
      <c r="Y51" s="21" t="s">
        <v>273</v>
      </c>
      <c r="Z51" s="21">
        <v>0</v>
      </c>
      <c r="AA51" s="21">
        <v>0</v>
      </c>
      <c r="AB51" s="21">
        <v>0</v>
      </c>
      <c r="AC51" s="8"/>
    </row>
    <row r="52" spans="1:32" x14ac:dyDescent="0.35">
      <c r="A52" s="17" t="s">
        <v>187</v>
      </c>
      <c r="B52" s="21">
        <v>2.0513517185165058</v>
      </c>
      <c r="C52" s="21">
        <v>2.401155443220798</v>
      </c>
      <c r="D52" s="21">
        <v>1.6992276238073603</v>
      </c>
      <c r="E52" s="21" t="s">
        <v>273</v>
      </c>
      <c r="F52" s="21">
        <v>2.1857923497267762</v>
      </c>
      <c r="G52" s="21">
        <v>2.4478330658105936</v>
      </c>
      <c r="H52" s="21">
        <v>1.9191506737443853</v>
      </c>
      <c r="I52" s="21" t="s">
        <v>273</v>
      </c>
      <c r="J52" s="21">
        <v>2.500520941862888</v>
      </c>
      <c r="K52" s="21">
        <v>3.2351721277478229</v>
      </c>
      <c r="L52" s="21">
        <v>1.7587939698492463</v>
      </c>
      <c r="M52" s="21" t="s">
        <v>273</v>
      </c>
      <c r="N52" s="21">
        <v>2.268041237113402</v>
      </c>
      <c r="O52" s="21">
        <v>2.3841059602649008</v>
      </c>
      <c r="P52" s="21">
        <v>2.1428571428571428</v>
      </c>
      <c r="Q52" s="21" t="s">
        <v>273</v>
      </c>
      <c r="R52" s="21">
        <v>2.3668639053254439</v>
      </c>
      <c r="S52" s="21">
        <v>2.8557114228456912</v>
      </c>
      <c r="T52" s="21">
        <v>1.8932038834951457</v>
      </c>
      <c r="U52" s="21" t="s">
        <v>273</v>
      </c>
      <c r="V52" s="21">
        <v>0.76962544894817853</v>
      </c>
      <c r="W52" s="21">
        <v>0.83945435466946483</v>
      </c>
      <c r="X52" s="21">
        <v>0.70281124497991965</v>
      </c>
      <c r="Y52" s="21" t="s">
        <v>273</v>
      </c>
      <c r="Z52" s="21">
        <v>0</v>
      </c>
      <c r="AA52" s="21">
        <v>0</v>
      </c>
      <c r="AB52" s="21">
        <v>0</v>
      </c>
      <c r="AC52" s="8"/>
    </row>
    <row r="53" spans="1:32" x14ac:dyDescent="0.35">
      <c r="A53" s="17" t="s">
        <v>192</v>
      </c>
      <c r="B53" s="21">
        <v>2.4771565093469694</v>
      </c>
      <c r="C53" s="21">
        <v>3.2306536438767846</v>
      </c>
      <c r="D53" s="21">
        <v>1.7173162724135029</v>
      </c>
      <c r="E53" s="21" t="s">
        <v>273</v>
      </c>
      <c r="F53" s="21">
        <v>2.9411764705882351</v>
      </c>
      <c r="G53" s="21">
        <v>3.3734939759036147</v>
      </c>
      <c r="H53" s="21">
        <v>2.4768946395563769</v>
      </c>
      <c r="I53" s="21" t="s">
        <v>273</v>
      </c>
      <c r="J53" s="21">
        <v>3.5349716446124764</v>
      </c>
      <c r="K53" s="21">
        <v>4.6113796950539232</v>
      </c>
      <c r="L53" s="21">
        <v>2.422145328719723</v>
      </c>
      <c r="M53" s="21" t="s">
        <v>273</v>
      </c>
      <c r="N53" s="21">
        <v>2.2392701637984658</v>
      </c>
      <c r="O53" s="21">
        <v>3.2284768211920527</v>
      </c>
      <c r="P53" s="21">
        <v>1.2463647694225177</v>
      </c>
      <c r="Q53" s="21" t="s">
        <v>273</v>
      </c>
      <c r="R53" s="21">
        <v>2.5940028557829606</v>
      </c>
      <c r="S53" s="21">
        <v>3.3922599139990446</v>
      </c>
      <c r="T53" s="21">
        <v>1.8018018018018018</v>
      </c>
      <c r="U53" s="21" t="s">
        <v>273</v>
      </c>
      <c r="V53" s="21">
        <v>0.56482670089858789</v>
      </c>
      <c r="W53" s="21">
        <v>0.85836909871244638</v>
      </c>
      <c r="X53" s="21">
        <v>0.29542097488921715</v>
      </c>
      <c r="Y53" s="21" t="s">
        <v>273</v>
      </c>
      <c r="Z53" s="21">
        <v>0</v>
      </c>
      <c r="AA53" s="21">
        <v>0</v>
      </c>
      <c r="AB53" s="21">
        <v>0</v>
      </c>
      <c r="AC53" s="8"/>
    </row>
    <row r="54" spans="1:32" x14ac:dyDescent="0.3">
      <c r="A54" s="74"/>
      <c r="B54" s="21" t="s">
        <v>273</v>
      </c>
      <c r="C54" s="21" t="s">
        <v>273</v>
      </c>
      <c r="D54" s="21" t="s">
        <v>273</v>
      </c>
      <c r="E54" s="21" t="s">
        <v>273</v>
      </c>
      <c r="F54" s="21" t="s">
        <v>273</v>
      </c>
      <c r="G54" s="21" t="s">
        <v>273</v>
      </c>
      <c r="H54" s="21" t="s">
        <v>273</v>
      </c>
      <c r="I54" s="21" t="s">
        <v>273</v>
      </c>
      <c r="J54" s="21" t="s">
        <v>273</v>
      </c>
      <c r="K54" s="21" t="s">
        <v>273</v>
      </c>
      <c r="L54" s="21" t="s">
        <v>273</v>
      </c>
      <c r="M54" s="21" t="s">
        <v>273</v>
      </c>
      <c r="N54" s="21" t="s">
        <v>273</v>
      </c>
      <c r="O54" s="21" t="s">
        <v>273</v>
      </c>
      <c r="P54" s="21" t="s">
        <v>273</v>
      </c>
      <c r="Q54" s="21" t="s">
        <v>273</v>
      </c>
      <c r="R54" s="21" t="s">
        <v>273</v>
      </c>
      <c r="S54" s="21" t="s">
        <v>273</v>
      </c>
      <c r="T54" s="21" t="s">
        <v>273</v>
      </c>
      <c r="U54" s="21" t="s">
        <v>273</v>
      </c>
      <c r="V54" s="21" t="s">
        <v>273</v>
      </c>
      <c r="W54" s="21" t="s">
        <v>273</v>
      </c>
      <c r="X54" s="21" t="s">
        <v>273</v>
      </c>
      <c r="Y54" s="21" t="s">
        <v>273</v>
      </c>
      <c r="Z54" s="21" t="s">
        <v>273</v>
      </c>
      <c r="AA54" s="21" t="s">
        <v>273</v>
      </c>
      <c r="AB54" s="21" t="s">
        <v>273</v>
      </c>
      <c r="AC54" s="8"/>
    </row>
    <row r="55" spans="1:32" s="25" customFormat="1" x14ac:dyDescent="0.3">
      <c r="A55" s="100" t="s">
        <v>238</v>
      </c>
      <c r="B55" s="20">
        <v>4.0180393331852446</v>
      </c>
      <c r="C55" s="20">
        <v>4.7591690176968449</v>
      </c>
      <c r="D55" s="20">
        <v>3.2663212003912507</v>
      </c>
      <c r="E55" s="20" t="s">
        <v>273</v>
      </c>
      <c r="F55" s="20">
        <v>4.9544228754819581</v>
      </c>
      <c r="G55" s="20">
        <v>5.4969582913913078</v>
      </c>
      <c r="H55" s="20">
        <v>4.3914623069936427</v>
      </c>
      <c r="I55" s="20" t="s">
        <v>273</v>
      </c>
      <c r="J55" s="20">
        <v>5.4964880207832199</v>
      </c>
      <c r="K55" s="20">
        <v>6.4591700133868803</v>
      </c>
      <c r="L55" s="20">
        <v>4.5216886134779237</v>
      </c>
      <c r="M55" s="20" t="s">
        <v>273</v>
      </c>
      <c r="N55" s="20">
        <v>3.400664153204664</v>
      </c>
      <c r="O55" s="20">
        <v>4.2365401588702563</v>
      </c>
      <c r="P55" s="20">
        <v>2.533448644248868</v>
      </c>
      <c r="Q55" s="20" t="s">
        <v>273</v>
      </c>
      <c r="R55" s="20">
        <v>4.3156668608037272</v>
      </c>
      <c r="S55" s="20">
        <v>5.3012327102262864</v>
      </c>
      <c r="T55" s="20">
        <v>3.3175077662505132</v>
      </c>
      <c r="U55" s="20" t="s">
        <v>273</v>
      </c>
      <c r="V55" s="20">
        <v>1.3402970047822804</v>
      </c>
      <c r="W55" s="20">
        <v>1.6119746689694874</v>
      </c>
      <c r="X55" s="20">
        <v>1.077332672899511</v>
      </c>
      <c r="Y55" s="20" t="s">
        <v>273</v>
      </c>
      <c r="Z55" s="20">
        <v>0</v>
      </c>
      <c r="AA55" s="20">
        <v>0</v>
      </c>
      <c r="AB55" s="20">
        <v>0</v>
      </c>
      <c r="AC55" s="8"/>
      <c r="AD55" s="26"/>
      <c r="AE55" s="163"/>
      <c r="AF55" s="163"/>
    </row>
    <row r="56" spans="1:32" x14ac:dyDescent="0.35">
      <c r="A56" s="17" t="s">
        <v>299</v>
      </c>
      <c r="B56" s="21">
        <v>5.5290209441252367</v>
      </c>
      <c r="C56" s="21">
        <v>6.380826613469698</v>
      </c>
      <c r="D56" s="21">
        <v>4.6514993632048167</v>
      </c>
      <c r="E56" s="21" t="s">
        <v>273</v>
      </c>
      <c r="F56" s="21">
        <v>6.5029422360994351</v>
      </c>
      <c r="G56" s="21">
        <v>7.1386430678466075</v>
      </c>
      <c r="H56" s="21">
        <v>5.8442352365814898</v>
      </c>
      <c r="I56" s="21" t="s">
        <v>273</v>
      </c>
      <c r="J56" s="21">
        <v>7.227254824734147</v>
      </c>
      <c r="K56" s="21">
        <v>8.1540641504572982</v>
      </c>
      <c r="L56" s="21">
        <v>6.2642216570740192</v>
      </c>
      <c r="M56" s="21" t="s">
        <v>273</v>
      </c>
      <c r="N56" s="21">
        <v>4.8931724742198552</v>
      </c>
      <c r="O56" s="21">
        <v>5.7401812688821749</v>
      </c>
      <c r="P56" s="21">
        <v>4.0005537098560353</v>
      </c>
      <c r="Q56" s="21" t="s">
        <v>273</v>
      </c>
      <c r="R56" s="21">
        <v>5.8794220229197807</v>
      </c>
      <c r="S56" s="21">
        <v>7.1837669775814099</v>
      </c>
      <c r="T56" s="21">
        <v>4.535491485415613</v>
      </c>
      <c r="U56" s="21" t="s">
        <v>273</v>
      </c>
      <c r="V56" s="21">
        <v>2.3572076155938348</v>
      </c>
      <c r="W56" s="21">
        <v>2.8540265406289764</v>
      </c>
      <c r="X56" s="21">
        <v>1.8629046843913908</v>
      </c>
      <c r="Y56" s="21" t="s">
        <v>273</v>
      </c>
      <c r="Z56" s="21">
        <v>0</v>
      </c>
      <c r="AA56" s="21">
        <v>0</v>
      </c>
      <c r="AB56" s="21">
        <v>0</v>
      </c>
      <c r="AC56" s="8"/>
    </row>
    <row r="57" spans="1:32" x14ac:dyDescent="0.35">
      <c r="A57" s="17" t="s">
        <v>175</v>
      </c>
      <c r="B57" s="21">
        <v>4.8275470841842516</v>
      </c>
      <c r="C57" s="21">
        <v>5.7516634712980714</v>
      </c>
      <c r="D57" s="21">
        <v>3.8922497431800021</v>
      </c>
      <c r="E57" s="21" t="s">
        <v>273</v>
      </c>
      <c r="F57" s="21">
        <v>6.6448007774538382</v>
      </c>
      <c r="G57" s="21">
        <v>7.0800665241149918</v>
      </c>
      <c r="H57" s="21">
        <v>6.1894108873974645</v>
      </c>
      <c r="I57" s="21" t="s">
        <v>273</v>
      </c>
      <c r="J57" s="21">
        <v>6.6015315553208342</v>
      </c>
      <c r="K57" s="21">
        <v>8.0378250591016549</v>
      </c>
      <c r="L57" s="21">
        <v>5.1499867268383328</v>
      </c>
      <c r="M57" s="21" t="s">
        <v>273</v>
      </c>
      <c r="N57" s="21">
        <v>4.0532879818594107</v>
      </c>
      <c r="O57" s="21">
        <v>5.5586436909394106</v>
      </c>
      <c r="P57" s="21">
        <v>2.4869866975130135</v>
      </c>
      <c r="Q57" s="21" t="s">
        <v>273</v>
      </c>
      <c r="R57" s="21">
        <v>4.6268420218665822</v>
      </c>
      <c r="S57" s="21">
        <v>5.7569974554707377</v>
      </c>
      <c r="T57" s="21">
        <v>3.5048942216608778</v>
      </c>
      <c r="U57" s="21" t="s">
        <v>273</v>
      </c>
      <c r="V57" s="21">
        <v>1.3073005093378607</v>
      </c>
      <c r="W57" s="21">
        <v>1.2114918656974731</v>
      </c>
      <c r="X57" s="21">
        <v>1.3995334888370543</v>
      </c>
      <c r="Y57" s="21" t="s">
        <v>273</v>
      </c>
      <c r="Z57" s="21">
        <v>0</v>
      </c>
      <c r="AA57" s="21">
        <v>0</v>
      </c>
      <c r="AB57" s="21">
        <v>0</v>
      </c>
      <c r="AC57" s="8"/>
    </row>
    <row r="58" spans="1:32" x14ac:dyDescent="0.35">
      <c r="A58" s="17" t="s">
        <v>179</v>
      </c>
      <c r="B58" s="21">
        <v>2.9995313232307454</v>
      </c>
      <c r="C58" s="21">
        <v>3.5242974693370592</v>
      </c>
      <c r="D58" s="21">
        <v>2.4681653828014465</v>
      </c>
      <c r="E58" s="21" t="s">
        <v>273</v>
      </c>
      <c r="F58" s="21">
        <v>3.7069114844967959</v>
      </c>
      <c r="G58" s="21">
        <v>4.3216080402010046</v>
      </c>
      <c r="H58" s="21">
        <v>3.0487804878048781</v>
      </c>
      <c r="I58" s="21" t="s">
        <v>273</v>
      </c>
      <c r="J58" s="21">
        <v>4.706318324995368</v>
      </c>
      <c r="K58" s="21">
        <v>5.1724137931034484</v>
      </c>
      <c r="L58" s="21">
        <v>4.2506412605349944</v>
      </c>
      <c r="M58" s="21" t="s">
        <v>273</v>
      </c>
      <c r="N58" s="21">
        <v>1.9823788546255507</v>
      </c>
      <c r="O58" s="21">
        <v>2.6030368763557483</v>
      </c>
      <c r="P58" s="21">
        <v>1.3422818791946309</v>
      </c>
      <c r="Q58" s="21" t="s">
        <v>273</v>
      </c>
      <c r="R58" s="21">
        <v>3.4071550255536627</v>
      </c>
      <c r="S58" s="21">
        <v>4.0034438226431339</v>
      </c>
      <c r="T58" s="21">
        <v>2.8234302570585754</v>
      </c>
      <c r="U58" s="21" t="s">
        <v>273</v>
      </c>
      <c r="V58" s="21">
        <v>0.75311838079548132</v>
      </c>
      <c r="W58" s="21">
        <v>1.0343206393982134</v>
      </c>
      <c r="X58" s="21">
        <v>0.47125353440150797</v>
      </c>
      <c r="Y58" s="21" t="s">
        <v>273</v>
      </c>
      <c r="Z58" s="21">
        <v>0</v>
      </c>
      <c r="AA58" s="21">
        <v>0</v>
      </c>
      <c r="AB58" s="21">
        <v>0</v>
      </c>
      <c r="AC58" s="8"/>
    </row>
    <row r="59" spans="1:32" x14ac:dyDescent="0.35">
      <c r="A59" s="17" t="s">
        <v>181</v>
      </c>
      <c r="B59" s="21">
        <v>2.530160857908847</v>
      </c>
      <c r="C59" s="21">
        <v>3.1216182468991924</v>
      </c>
      <c r="D59" s="21">
        <v>1.9310228518424826</v>
      </c>
      <c r="E59" s="21" t="s">
        <v>273</v>
      </c>
      <c r="F59" s="21">
        <v>2.643171806167401</v>
      </c>
      <c r="G59" s="21">
        <v>3.0780505679736168</v>
      </c>
      <c r="H59" s="21">
        <v>2.206693637366679</v>
      </c>
      <c r="I59" s="21" t="s">
        <v>273</v>
      </c>
      <c r="J59" s="21">
        <v>3.3694344163658241</v>
      </c>
      <c r="K59" s="21">
        <v>4.054596547571256</v>
      </c>
      <c r="L59" s="21">
        <v>2.685370741482966</v>
      </c>
      <c r="M59" s="21" t="s">
        <v>273</v>
      </c>
      <c r="N59" s="21">
        <v>1.6253716551040636</v>
      </c>
      <c r="O59" s="21">
        <v>2.0118343195266273</v>
      </c>
      <c r="P59" s="21">
        <v>1.2350597609561753</v>
      </c>
      <c r="Q59" s="21" t="s">
        <v>273</v>
      </c>
      <c r="R59" s="21">
        <v>4.14020230533992</v>
      </c>
      <c r="S59" s="21">
        <v>5.2031036056595159</v>
      </c>
      <c r="T59" s="21">
        <v>3.0097087378640777</v>
      </c>
      <c r="U59" s="21" t="s">
        <v>273</v>
      </c>
      <c r="V59" s="21">
        <v>0.87336244541484709</v>
      </c>
      <c r="W59" s="21">
        <v>1.2866700977869274</v>
      </c>
      <c r="X59" s="21">
        <v>0.46153846153846156</v>
      </c>
      <c r="Y59" s="21" t="s">
        <v>273</v>
      </c>
      <c r="Z59" s="21">
        <v>0</v>
      </c>
      <c r="AA59" s="21">
        <v>0</v>
      </c>
      <c r="AB59" s="21">
        <v>0</v>
      </c>
      <c r="AC59" s="8"/>
    </row>
    <row r="60" spans="1:32" x14ac:dyDescent="0.35">
      <c r="A60" s="17" t="s">
        <v>300</v>
      </c>
      <c r="B60" s="21">
        <v>1.9375276263444823</v>
      </c>
      <c r="C60" s="21">
        <v>2.5587622731329964</v>
      </c>
      <c r="D60" s="21">
        <v>1.3280793928779919</v>
      </c>
      <c r="E60" s="21" t="s">
        <v>273</v>
      </c>
      <c r="F60" s="21">
        <v>2.509907529722589</v>
      </c>
      <c r="G60" s="21">
        <v>3.2587859424920129</v>
      </c>
      <c r="H60" s="21">
        <v>1.7088174982911826</v>
      </c>
      <c r="I60" s="21" t="s">
        <v>273</v>
      </c>
      <c r="J60" s="21">
        <v>3.5567715458276332</v>
      </c>
      <c r="K60" s="21">
        <v>4.5903954802259888</v>
      </c>
      <c r="L60" s="21">
        <v>2.5862068965517242</v>
      </c>
      <c r="M60" s="21" t="s">
        <v>273</v>
      </c>
      <c r="N60" s="21">
        <v>1.2110091743119267</v>
      </c>
      <c r="O60" s="21">
        <v>1.7024426350851223</v>
      </c>
      <c r="P60" s="21">
        <v>0.72780203784570596</v>
      </c>
      <c r="Q60" s="21" t="s">
        <v>273</v>
      </c>
      <c r="R60" s="21">
        <v>1.639344262295082</v>
      </c>
      <c r="S60" s="21">
        <v>2.2029897718332023</v>
      </c>
      <c r="T60" s="21">
        <v>1.056910569105691</v>
      </c>
      <c r="U60" s="21" t="s">
        <v>273</v>
      </c>
      <c r="V60" s="21">
        <v>0.38759689922480622</v>
      </c>
      <c r="W60" s="21">
        <v>0.45998160073597055</v>
      </c>
      <c r="X60" s="21">
        <v>0.32388663967611336</v>
      </c>
      <c r="Y60" s="21" t="s">
        <v>273</v>
      </c>
      <c r="Z60" s="21">
        <v>0</v>
      </c>
      <c r="AA60" s="21">
        <v>0</v>
      </c>
      <c r="AB60" s="21">
        <v>0</v>
      </c>
      <c r="AC60" s="8"/>
    </row>
    <row r="61" spans="1:32" x14ac:dyDescent="0.35">
      <c r="A61" s="17" t="s">
        <v>187</v>
      </c>
      <c r="B61" s="21">
        <v>2.1514766592569066</v>
      </c>
      <c r="C61" s="21">
        <v>2.5407478427612653</v>
      </c>
      <c r="D61" s="21">
        <v>1.7671189649731776</v>
      </c>
      <c r="E61" s="21" t="s">
        <v>273</v>
      </c>
      <c r="F61" s="21">
        <v>2.2120786516853932</v>
      </c>
      <c r="G61" s="21">
        <v>2.5604551920341394</v>
      </c>
      <c r="H61" s="21">
        <v>1.872399445214979</v>
      </c>
      <c r="I61" s="21" t="s">
        <v>273</v>
      </c>
      <c r="J61" s="21">
        <v>2.7900146842878124</v>
      </c>
      <c r="K61" s="21">
        <v>3.5901271503365741</v>
      </c>
      <c r="L61" s="21">
        <v>2.0187454938716654</v>
      </c>
      <c r="M61" s="21" t="s">
        <v>273</v>
      </c>
      <c r="N61" s="21">
        <v>2.7447767308480131</v>
      </c>
      <c r="O61" s="21">
        <v>2.7407987470634301</v>
      </c>
      <c r="P61" s="21">
        <v>2.7491408934707904</v>
      </c>
      <c r="Q61" s="21" t="s">
        <v>273</v>
      </c>
      <c r="R61" s="21">
        <v>2.4507658643326038</v>
      </c>
      <c r="S61" s="21">
        <v>3.0837004405286343</v>
      </c>
      <c r="T61" s="21">
        <v>1.8260869565217392</v>
      </c>
      <c r="U61" s="21" t="s">
        <v>273</v>
      </c>
      <c r="V61" s="21">
        <v>0.39577836411609502</v>
      </c>
      <c r="W61" s="21">
        <v>0.45662100456621002</v>
      </c>
      <c r="X61" s="21">
        <v>0.33927056827820185</v>
      </c>
      <c r="Y61" s="21" t="s">
        <v>273</v>
      </c>
      <c r="Z61" s="21">
        <v>0</v>
      </c>
      <c r="AA61" s="21">
        <v>0</v>
      </c>
      <c r="AB61" s="21">
        <v>0</v>
      </c>
      <c r="AC61" s="8"/>
    </row>
    <row r="62" spans="1:32" x14ac:dyDescent="0.35">
      <c r="A62" s="17" t="s">
        <v>192</v>
      </c>
      <c r="B62" s="21">
        <v>2.3292916400765797</v>
      </c>
      <c r="C62" s="21">
        <v>2.9960159362549801</v>
      </c>
      <c r="D62" s="21">
        <v>1.6610765053505832</v>
      </c>
      <c r="E62" s="21" t="s">
        <v>273</v>
      </c>
      <c r="F62" s="21">
        <v>3.3264033264033266</v>
      </c>
      <c r="G62" s="21">
        <v>3.5810810810810811</v>
      </c>
      <c r="H62" s="21">
        <v>3.0583214793741109</v>
      </c>
      <c r="I62" s="21" t="s">
        <v>273</v>
      </c>
      <c r="J62" s="21">
        <v>3.0003658982802781</v>
      </c>
      <c r="K62" s="21">
        <v>4.1841004184100417</v>
      </c>
      <c r="L62" s="21">
        <v>1.6936104695919936</v>
      </c>
      <c r="M62" s="21" t="s">
        <v>273</v>
      </c>
      <c r="N62" s="21">
        <v>2.4009603841536618</v>
      </c>
      <c r="O62" s="21">
        <v>3.6682615629984054</v>
      </c>
      <c r="P62" s="21">
        <v>1.1244979919678715</v>
      </c>
      <c r="Q62" s="21" t="s">
        <v>273</v>
      </c>
      <c r="R62" s="21">
        <v>2.1739130434782608</v>
      </c>
      <c r="S62" s="21">
        <v>2.3550724637681162</v>
      </c>
      <c r="T62" s="21">
        <v>2</v>
      </c>
      <c r="U62" s="21" t="s">
        <v>273</v>
      </c>
      <c r="V62" s="21">
        <v>0.23518344308560676</v>
      </c>
      <c r="W62" s="21">
        <v>0.30272452068617556</v>
      </c>
      <c r="X62" s="21">
        <v>0.1762114537444934</v>
      </c>
      <c r="Y62" s="21" t="s">
        <v>273</v>
      </c>
      <c r="Z62" s="21">
        <v>0</v>
      </c>
      <c r="AA62" s="21">
        <v>0</v>
      </c>
      <c r="AB62" s="21">
        <v>0</v>
      </c>
      <c r="AC62" s="8"/>
    </row>
    <row r="63" spans="1:32" x14ac:dyDescent="0.3">
      <c r="A63" s="72"/>
      <c r="B63" s="21" t="s">
        <v>273</v>
      </c>
      <c r="C63" s="21" t="s">
        <v>273</v>
      </c>
      <c r="D63" s="21" t="s">
        <v>273</v>
      </c>
      <c r="E63" s="21" t="s">
        <v>273</v>
      </c>
      <c r="F63" s="21" t="s">
        <v>273</v>
      </c>
      <c r="G63" s="21" t="s">
        <v>273</v>
      </c>
      <c r="H63" s="21" t="s">
        <v>273</v>
      </c>
      <c r="I63" s="21" t="s">
        <v>273</v>
      </c>
      <c r="J63" s="21" t="s">
        <v>273</v>
      </c>
      <c r="K63" s="21" t="s">
        <v>273</v>
      </c>
      <c r="L63" s="21" t="s">
        <v>273</v>
      </c>
      <c r="M63" s="21" t="s">
        <v>273</v>
      </c>
      <c r="N63" s="21" t="s">
        <v>273</v>
      </c>
      <c r="O63" s="21" t="s">
        <v>273</v>
      </c>
      <c r="P63" s="21" t="s">
        <v>273</v>
      </c>
      <c r="Q63" s="21" t="s">
        <v>273</v>
      </c>
      <c r="R63" s="21" t="s">
        <v>273</v>
      </c>
      <c r="S63" s="21" t="s">
        <v>273</v>
      </c>
      <c r="T63" s="21" t="s">
        <v>273</v>
      </c>
      <c r="U63" s="21" t="s">
        <v>273</v>
      </c>
      <c r="V63" s="21" t="s">
        <v>273</v>
      </c>
      <c r="W63" s="21" t="s">
        <v>273</v>
      </c>
      <c r="X63" s="21" t="s">
        <v>273</v>
      </c>
      <c r="Y63" s="21" t="s">
        <v>273</v>
      </c>
      <c r="Z63" s="21" t="s">
        <v>273</v>
      </c>
      <c r="AA63" s="21" t="s">
        <v>273</v>
      </c>
      <c r="AB63" s="21" t="s">
        <v>273</v>
      </c>
      <c r="AC63" s="8"/>
    </row>
    <row r="64" spans="1:32" s="25" customFormat="1" x14ac:dyDescent="0.3">
      <c r="A64" s="100" t="s">
        <v>239</v>
      </c>
      <c r="B64" s="20">
        <v>2.7775293759948494</v>
      </c>
      <c r="C64" s="20">
        <v>3.4602937515558874</v>
      </c>
      <c r="D64" s="20">
        <v>2.0867813197092895</v>
      </c>
      <c r="E64" s="21" t="s">
        <v>273</v>
      </c>
      <c r="F64" s="20">
        <v>2.8795208477309373</v>
      </c>
      <c r="G64" s="20">
        <v>3.5924617196702</v>
      </c>
      <c r="H64" s="20">
        <v>2.1023912694591558</v>
      </c>
      <c r="I64" s="21" t="s">
        <v>273</v>
      </c>
      <c r="J64" s="20">
        <v>3.8600525624178714</v>
      </c>
      <c r="K64" s="20">
        <v>4.646564508156203</v>
      </c>
      <c r="L64" s="20">
        <v>3.0784345832651057</v>
      </c>
      <c r="M64" s="21" t="s">
        <v>273</v>
      </c>
      <c r="N64" s="20">
        <v>2.4724794688100649</v>
      </c>
      <c r="O64" s="20">
        <v>2.8822920262340355</v>
      </c>
      <c r="P64" s="20">
        <v>2.0523708421797595</v>
      </c>
      <c r="Q64" s="21" t="s">
        <v>273</v>
      </c>
      <c r="R64" s="20">
        <v>3.2640949554896146</v>
      </c>
      <c r="S64" s="20">
        <v>4.1625174268074092</v>
      </c>
      <c r="T64" s="20">
        <v>2.3776773432894478</v>
      </c>
      <c r="U64" s="21" t="s">
        <v>273</v>
      </c>
      <c r="V64" s="20">
        <v>1.0398423817863398</v>
      </c>
      <c r="W64" s="20">
        <v>1.6009019165727172</v>
      </c>
      <c r="X64" s="20">
        <v>0.51052967453733256</v>
      </c>
      <c r="Y64" s="21" t="s">
        <v>273</v>
      </c>
      <c r="Z64" s="20">
        <v>0</v>
      </c>
      <c r="AA64" s="20">
        <v>0</v>
      </c>
      <c r="AB64" s="20">
        <v>0</v>
      </c>
      <c r="AC64" s="8"/>
      <c r="AD64" s="26"/>
      <c r="AE64" s="163"/>
      <c r="AF64" s="163"/>
    </row>
    <row r="65" spans="1:29" x14ac:dyDescent="0.35">
      <c r="A65" s="17" t="s">
        <v>299</v>
      </c>
      <c r="B65" s="21">
        <v>3.3561033561033562</v>
      </c>
      <c r="C65" s="21">
        <v>4.5268691588785046</v>
      </c>
      <c r="D65" s="21">
        <v>2.1450151057401814</v>
      </c>
      <c r="E65" s="21" t="s">
        <v>273</v>
      </c>
      <c r="F65" s="21">
        <v>2.7423469387755102</v>
      </c>
      <c r="G65" s="21">
        <v>3.5587188612099649</v>
      </c>
      <c r="H65" s="21">
        <v>1.7931034482758619</v>
      </c>
      <c r="I65" s="21" t="s">
        <v>273</v>
      </c>
      <c r="J65" s="21">
        <v>4.3628808864265931</v>
      </c>
      <c r="K65" s="21">
        <v>4.972375690607735</v>
      </c>
      <c r="L65" s="21">
        <v>3.75</v>
      </c>
      <c r="M65" s="21" t="s">
        <v>273</v>
      </c>
      <c r="N65" s="21">
        <v>2.6354319180087851</v>
      </c>
      <c r="O65" s="21">
        <v>3.3994334277620402</v>
      </c>
      <c r="P65" s="21">
        <v>1.8181818181818181</v>
      </c>
      <c r="Q65" s="21" t="s">
        <v>273</v>
      </c>
      <c r="R65" s="21">
        <v>5.6497175141242941</v>
      </c>
      <c r="S65" s="21">
        <v>8.16</v>
      </c>
      <c r="T65" s="21">
        <v>3.0944625407166124</v>
      </c>
      <c r="U65" s="21" t="s">
        <v>273</v>
      </c>
      <c r="V65" s="21">
        <v>1.2533572068039391</v>
      </c>
      <c r="W65" s="21">
        <v>2.6615969581749046</v>
      </c>
      <c r="X65" s="21">
        <v>0</v>
      </c>
      <c r="Y65" s="21" t="s">
        <v>273</v>
      </c>
      <c r="Z65" s="21">
        <v>0</v>
      </c>
      <c r="AA65" s="21" t="s">
        <v>273</v>
      </c>
      <c r="AB65" s="21">
        <v>0</v>
      </c>
      <c r="AC65" s="8"/>
    </row>
    <row r="66" spans="1:29" x14ac:dyDescent="0.35">
      <c r="A66" s="17" t="s">
        <v>175</v>
      </c>
      <c r="B66" s="21">
        <v>3.3852626043515417</v>
      </c>
      <c r="C66" s="21">
        <v>3.9804929484644784</v>
      </c>
      <c r="D66" s="21">
        <v>2.7930763178599527</v>
      </c>
      <c r="E66" s="21" t="s">
        <v>273</v>
      </c>
      <c r="F66" s="21">
        <v>3.1870282359519151</v>
      </c>
      <c r="G66" s="21">
        <v>3.6776636019469984</v>
      </c>
      <c r="H66" s="21">
        <v>2.6620370370370372</v>
      </c>
      <c r="I66" s="21" t="s">
        <v>273</v>
      </c>
      <c r="J66" s="21">
        <v>4.6746104491292391</v>
      </c>
      <c r="K66" s="21">
        <v>5.3505535055350553</v>
      </c>
      <c r="L66" s="21">
        <v>4.007285974499089</v>
      </c>
      <c r="M66" s="21" t="s">
        <v>273</v>
      </c>
      <c r="N66" s="21">
        <v>3.7864077669902914</v>
      </c>
      <c r="O66" s="21">
        <v>3.9315155358275207</v>
      </c>
      <c r="P66" s="21">
        <v>3.6351619299405153</v>
      </c>
      <c r="Q66" s="21" t="s">
        <v>273</v>
      </c>
      <c r="R66" s="21">
        <v>3.5494386091995658</v>
      </c>
      <c r="S66" s="21">
        <v>4.3251304996271438</v>
      </c>
      <c r="T66" s="21">
        <v>2.8169014084507045</v>
      </c>
      <c r="U66" s="21" t="s">
        <v>273</v>
      </c>
      <c r="V66" s="21">
        <v>1.3136942675159236</v>
      </c>
      <c r="W66" s="21">
        <v>2.2613065326633168</v>
      </c>
      <c r="X66" s="21">
        <v>0.45523520485584218</v>
      </c>
      <c r="Y66" s="21" t="s">
        <v>273</v>
      </c>
      <c r="Z66" s="21" t="s">
        <v>122</v>
      </c>
      <c r="AA66" s="21" t="s">
        <v>122</v>
      </c>
      <c r="AB66" s="21" t="s">
        <v>122</v>
      </c>
      <c r="AC66" s="8"/>
    </row>
    <row r="67" spans="1:29" x14ac:dyDescent="0.35">
      <c r="A67" s="17" t="s">
        <v>179</v>
      </c>
      <c r="B67" s="21">
        <v>2.400800266755585</v>
      </c>
      <c r="C67" s="21">
        <v>2.8169014084507045</v>
      </c>
      <c r="D67" s="21">
        <v>1.9485038274182327</v>
      </c>
      <c r="E67" s="21" t="s">
        <v>273</v>
      </c>
      <c r="F67" s="21">
        <v>4.0638606676342528</v>
      </c>
      <c r="G67" s="21">
        <v>5.1912568306010929</v>
      </c>
      <c r="H67" s="21">
        <v>2.7863777089783279</v>
      </c>
      <c r="I67" s="21" t="s">
        <v>273</v>
      </c>
      <c r="J67" s="21">
        <v>3.2208588957055215</v>
      </c>
      <c r="K67" s="21">
        <v>3.1161473087818696</v>
      </c>
      <c r="L67" s="21">
        <v>3.3444816053511706</v>
      </c>
      <c r="M67" s="21" t="s">
        <v>273</v>
      </c>
      <c r="N67" s="21">
        <v>1.1570247933884297</v>
      </c>
      <c r="O67" s="21">
        <v>1.9933554817275747</v>
      </c>
      <c r="P67" s="21">
        <v>0.3289473684210526</v>
      </c>
      <c r="Q67" s="21" t="s">
        <v>273</v>
      </c>
      <c r="R67" s="21">
        <v>2.7124773960216997</v>
      </c>
      <c r="S67" s="21">
        <v>2.7210884353741496</v>
      </c>
      <c r="T67" s="21">
        <v>2.7027027027027026</v>
      </c>
      <c r="U67" s="21" t="s">
        <v>273</v>
      </c>
      <c r="V67" s="21">
        <v>0.2</v>
      </c>
      <c r="W67" s="21">
        <v>0</v>
      </c>
      <c r="X67" s="21">
        <v>0.3968253968253968</v>
      </c>
      <c r="Y67" s="21" t="s">
        <v>273</v>
      </c>
      <c r="Z67" s="21" t="s">
        <v>122</v>
      </c>
      <c r="AA67" s="21" t="s">
        <v>122</v>
      </c>
      <c r="AB67" s="21" t="s">
        <v>122</v>
      </c>
      <c r="AC67" s="8"/>
    </row>
    <row r="68" spans="1:29" x14ac:dyDescent="0.35">
      <c r="A68" s="17" t="s">
        <v>181</v>
      </c>
      <c r="B68" s="21">
        <v>4.5827202018078621</v>
      </c>
      <c r="C68" s="21">
        <v>5.8315334773218144</v>
      </c>
      <c r="D68" s="21">
        <v>3.3988533988533987</v>
      </c>
      <c r="E68" s="21" t="s">
        <v>273</v>
      </c>
      <c r="F68" s="21">
        <v>5.8277027027027026</v>
      </c>
      <c r="G68" s="21">
        <v>8.443708609271523</v>
      </c>
      <c r="H68" s="21">
        <v>3.103448275862069</v>
      </c>
      <c r="I68" s="21" t="s">
        <v>273</v>
      </c>
      <c r="J68" s="21">
        <v>7.1065989847715745</v>
      </c>
      <c r="K68" s="21">
        <v>9.1684434968017072</v>
      </c>
      <c r="L68" s="21">
        <v>5.2325581395348841</v>
      </c>
      <c r="M68" s="21" t="s">
        <v>273</v>
      </c>
      <c r="N68" s="21">
        <v>3.5887487875848687</v>
      </c>
      <c r="O68" s="21">
        <v>4.0241448692152915</v>
      </c>
      <c r="P68" s="21">
        <v>3.1835205992509366</v>
      </c>
      <c r="Q68" s="21" t="s">
        <v>273</v>
      </c>
      <c r="R68" s="21">
        <v>4.3583535108958831</v>
      </c>
      <c r="S68" s="21">
        <v>4.1975308641975309</v>
      </c>
      <c r="T68" s="21">
        <v>4.513064133016627</v>
      </c>
      <c r="U68" s="21" t="s">
        <v>273</v>
      </c>
      <c r="V68" s="21">
        <v>0.82079343365253077</v>
      </c>
      <c r="W68" s="21">
        <v>1.1764705882352942</v>
      </c>
      <c r="X68" s="21">
        <v>0.51150895140664965</v>
      </c>
      <c r="Y68" s="21" t="s">
        <v>273</v>
      </c>
      <c r="Z68" s="21" t="s">
        <v>122</v>
      </c>
      <c r="AA68" s="21" t="s">
        <v>122</v>
      </c>
      <c r="AB68" s="21" t="s">
        <v>122</v>
      </c>
      <c r="AC68" s="8"/>
    </row>
    <row r="69" spans="1:29" x14ac:dyDescent="0.35">
      <c r="A69" s="17" t="s">
        <v>300</v>
      </c>
      <c r="B69" s="21">
        <v>0.75911868172560637</v>
      </c>
      <c r="C69" s="21">
        <v>1.1451791651274472</v>
      </c>
      <c r="D69" s="21">
        <v>0.3711952487008166</v>
      </c>
      <c r="E69" s="21" t="s">
        <v>273</v>
      </c>
      <c r="F69" s="21">
        <v>0.58922558922558921</v>
      </c>
      <c r="G69" s="21">
        <v>0.96930533117932149</v>
      </c>
      <c r="H69" s="21">
        <v>0.17574692442882248</v>
      </c>
      <c r="I69" s="21" t="s">
        <v>273</v>
      </c>
      <c r="J69" s="21">
        <v>1.1764705882352942</v>
      </c>
      <c r="K69" s="21">
        <v>1.936619718309859</v>
      </c>
      <c r="L69" s="21">
        <v>0.48231511254019299</v>
      </c>
      <c r="M69" s="21" t="s">
        <v>273</v>
      </c>
      <c r="N69" s="21">
        <v>0.54249547920433994</v>
      </c>
      <c r="O69" s="21">
        <v>0.71047957371225579</v>
      </c>
      <c r="P69" s="21">
        <v>0.36832412523020258</v>
      </c>
      <c r="Q69" s="21" t="s">
        <v>273</v>
      </c>
      <c r="R69" s="21">
        <v>1.0869565217391304</v>
      </c>
      <c r="S69" s="21">
        <v>1.5810276679841897</v>
      </c>
      <c r="T69" s="21">
        <v>0.59288537549407105</v>
      </c>
      <c r="U69" s="21" t="s">
        <v>273</v>
      </c>
      <c r="V69" s="21">
        <v>0.33975084937712347</v>
      </c>
      <c r="W69" s="21">
        <v>0.45146726862302478</v>
      </c>
      <c r="X69" s="21">
        <v>0.22727272727272727</v>
      </c>
      <c r="Y69" s="21" t="s">
        <v>273</v>
      </c>
      <c r="Z69" s="21">
        <v>0</v>
      </c>
      <c r="AA69" s="21">
        <v>0</v>
      </c>
      <c r="AB69" s="21">
        <v>0</v>
      </c>
      <c r="AC69" s="8"/>
    </row>
    <row r="70" spans="1:29" x14ac:dyDescent="0.35">
      <c r="A70" s="17" t="s">
        <v>187</v>
      </c>
      <c r="B70" s="21">
        <v>1.9184146727100244</v>
      </c>
      <c r="C70" s="21">
        <v>2.2199170124481329</v>
      </c>
      <c r="D70" s="21">
        <v>1.6070280694236125</v>
      </c>
      <c r="E70" s="21" t="s">
        <v>273</v>
      </c>
      <c r="F70" s="21">
        <v>2.150023889154324</v>
      </c>
      <c r="G70" s="21">
        <v>2.3020257826887662</v>
      </c>
      <c r="H70" s="21">
        <v>1.9860973187686197</v>
      </c>
      <c r="I70" s="21" t="s">
        <v>273</v>
      </c>
      <c r="J70" s="21">
        <v>2.1204819277108431</v>
      </c>
      <c r="K70" s="21">
        <v>2.7932960893854748</v>
      </c>
      <c r="L70" s="21">
        <v>1.3986013986013985</v>
      </c>
      <c r="M70" s="21" t="s">
        <v>273</v>
      </c>
      <c r="N70" s="21">
        <v>1.6632016632016633</v>
      </c>
      <c r="O70" s="21">
        <v>1.9230769230769231</v>
      </c>
      <c r="P70" s="21">
        <v>1.3888888888888888</v>
      </c>
      <c r="Q70" s="21" t="s">
        <v>273</v>
      </c>
      <c r="R70" s="21">
        <v>2.2586109542631281</v>
      </c>
      <c r="S70" s="21">
        <v>2.5551684088269457</v>
      </c>
      <c r="T70" s="21">
        <v>1.9780219780219779</v>
      </c>
      <c r="U70" s="21" t="s">
        <v>273</v>
      </c>
      <c r="V70" s="21">
        <v>1.2931034482758621</v>
      </c>
      <c r="W70" s="21">
        <v>1.3563501849568433</v>
      </c>
      <c r="X70" s="21">
        <v>1.2300123001230012</v>
      </c>
      <c r="Y70" s="21" t="s">
        <v>273</v>
      </c>
      <c r="Z70" s="21">
        <v>0</v>
      </c>
      <c r="AA70" s="21">
        <v>0</v>
      </c>
      <c r="AB70" s="21">
        <v>0</v>
      </c>
      <c r="AC70" s="8"/>
    </row>
    <row r="71" spans="1:29" ht="14.5" thickBot="1" x14ac:dyDescent="0.4">
      <c r="A71" s="17" t="s">
        <v>192</v>
      </c>
      <c r="B71" s="21">
        <v>2.6408761702879353</v>
      </c>
      <c r="C71" s="21">
        <v>3.488779803646564</v>
      </c>
      <c r="D71" s="21">
        <v>1.7799928800284799</v>
      </c>
      <c r="E71" s="21" t="s">
        <v>273</v>
      </c>
      <c r="F71" s="21">
        <v>2.5330396475770924</v>
      </c>
      <c r="G71" s="21">
        <v>3.1578947368421053</v>
      </c>
      <c r="H71" s="21">
        <v>1.8475750577367205</v>
      </c>
      <c r="I71" s="21" t="s">
        <v>273</v>
      </c>
      <c r="J71" s="21">
        <v>4.1063746578021112</v>
      </c>
      <c r="K71" s="21">
        <v>5.0996015936254979</v>
      </c>
      <c r="L71" s="21">
        <v>3.1490015360983099</v>
      </c>
      <c r="M71" s="21" t="s">
        <v>273</v>
      </c>
      <c r="N71" s="21">
        <v>2.0654044750430294</v>
      </c>
      <c r="O71" s="21">
        <v>2.753872633390706</v>
      </c>
      <c r="P71" s="21">
        <v>1.376936316695353</v>
      </c>
      <c r="Q71" s="21" t="s">
        <v>273</v>
      </c>
      <c r="R71" s="21">
        <v>3.0800821355236137</v>
      </c>
      <c r="S71" s="21">
        <v>4.5500505561172906</v>
      </c>
      <c r="T71" s="21">
        <v>1.5641293013555788</v>
      </c>
      <c r="U71" s="21" t="s">
        <v>273</v>
      </c>
      <c r="V71" s="21">
        <v>0.96099491237987555</v>
      </c>
      <c r="W71" s="21">
        <v>1.4891179839633446</v>
      </c>
      <c r="X71" s="21">
        <v>0.4464285714285714</v>
      </c>
      <c r="Y71" s="21" t="s">
        <v>273</v>
      </c>
      <c r="Z71" s="21" t="s">
        <v>122</v>
      </c>
      <c r="AA71" s="21" t="s">
        <v>122</v>
      </c>
      <c r="AB71" s="21" t="s">
        <v>122</v>
      </c>
      <c r="AC71" s="8"/>
    </row>
    <row r="72" spans="1:29" x14ac:dyDescent="0.35">
      <c r="A72" s="352" t="s">
        <v>384</v>
      </c>
      <c r="B72" s="352"/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2"/>
      <c r="Y72" s="352"/>
      <c r="Z72" s="352"/>
      <c r="AA72" s="352"/>
      <c r="AB72" s="352"/>
      <c r="AC72" s="8"/>
    </row>
    <row r="73" spans="1:29" x14ac:dyDescent="0.3">
      <c r="A73" s="115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8"/>
    </row>
    <row r="74" spans="1:29" x14ac:dyDescent="0.3">
      <c r="A74" s="115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8"/>
    </row>
    <row r="75" spans="1:29" x14ac:dyDescent="0.3">
      <c r="A75" s="115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8"/>
    </row>
    <row r="76" spans="1:29" x14ac:dyDescent="0.3">
      <c r="A76" s="115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8"/>
    </row>
    <row r="77" spans="1:29" x14ac:dyDescent="0.3">
      <c r="A77" s="115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8"/>
    </row>
    <row r="78" spans="1:29" x14ac:dyDescent="0.3">
      <c r="A78" s="115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8"/>
    </row>
    <row r="79" spans="1:29" x14ac:dyDescent="0.3">
      <c r="A79" s="115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8"/>
    </row>
    <row r="80" spans="1:29" x14ac:dyDescent="0.3">
      <c r="A80" s="115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8"/>
    </row>
    <row r="81" spans="1:29" x14ac:dyDescent="0.3">
      <c r="A81" s="115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8"/>
    </row>
    <row r="82" spans="1:29" x14ac:dyDescent="0.3">
      <c r="A82" s="115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8"/>
    </row>
    <row r="83" spans="1:29" x14ac:dyDescent="0.3">
      <c r="A83" s="115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8"/>
    </row>
    <row r="84" spans="1:29" x14ac:dyDescent="0.3">
      <c r="A84" s="115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8"/>
    </row>
    <row r="85" spans="1:29" x14ac:dyDescent="0.3">
      <c r="A85" s="115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8"/>
    </row>
    <row r="86" spans="1:29" x14ac:dyDescent="0.3">
      <c r="A86" s="115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8"/>
    </row>
    <row r="87" spans="1:29" x14ac:dyDescent="0.3">
      <c r="A87" s="115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8"/>
    </row>
    <row r="88" spans="1:29" x14ac:dyDescent="0.3">
      <c r="A88" s="115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8"/>
    </row>
    <row r="89" spans="1:29" x14ac:dyDescent="0.3">
      <c r="A89" s="115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8"/>
    </row>
    <row r="90" spans="1:29" x14ac:dyDescent="0.3">
      <c r="A90" s="115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8"/>
    </row>
    <row r="91" spans="1:29" x14ac:dyDescent="0.3">
      <c r="A91" s="115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8"/>
    </row>
    <row r="92" spans="1:29" x14ac:dyDescent="0.3">
      <c r="A92" s="115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8"/>
    </row>
    <row r="93" spans="1:29" x14ac:dyDescent="0.3">
      <c r="A93" s="115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8"/>
    </row>
    <row r="94" spans="1:29" x14ac:dyDescent="0.3">
      <c r="A94" s="115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8"/>
    </row>
    <row r="95" spans="1:29" x14ac:dyDescent="0.3">
      <c r="A95" s="115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8"/>
    </row>
    <row r="96" spans="1:29" x14ac:dyDescent="0.3">
      <c r="A96" s="115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8"/>
    </row>
    <row r="97" spans="1:29" x14ac:dyDescent="0.3">
      <c r="A97" s="115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8"/>
    </row>
    <row r="98" spans="1:29" x14ac:dyDescent="0.3">
      <c r="A98" s="115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8"/>
    </row>
    <row r="99" spans="1:29" x14ac:dyDescent="0.3">
      <c r="A99" s="115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8"/>
    </row>
    <row r="100" spans="1:29" x14ac:dyDescent="0.3">
      <c r="A100" s="115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8"/>
    </row>
    <row r="101" spans="1:29" x14ac:dyDescent="0.3">
      <c r="A101" s="115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8"/>
    </row>
    <row r="102" spans="1:29" x14ac:dyDescent="0.3">
      <c r="A102" s="115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8"/>
    </row>
    <row r="103" spans="1:29" x14ac:dyDescent="0.3">
      <c r="A103" s="115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8"/>
    </row>
    <row r="104" spans="1:29" x14ac:dyDescent="0.3">
      <c r="A104" s="115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8"/>
    </row>
    <row r="105" spans="1:29" x14ac:dyDescent="0.3">
      <c r="A105" s="115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8"/>
    </row>
    <row r="106" spans="1:29" x14ac:dyDescent="0.3">
      <c r="A106" s="115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8"/>
    </row>
    <row r="107" spans="1:29" x14ac:dyDescent="0.3">
      <c r="A107" s="115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8"/>
    </row>
    <row r="108" spans="1:29" x14ac:dyDescent="0.3">
      <c r="A108" s="115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8"/>
    </row>
    <row r="109" spans="1:29" x14ac:dyDescent="0.3">
      <c r="A109" s="115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8"/>
    </row>
    <row r="110" spans="1:29" x14ac:dyDescent="0.3">
      <c r="A110" s="115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8"/>
    </row>
    <row r="111" spans="1:29" x14ac:dyDescent="0.3">
      <c r="A111" s="115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8"/>
    </row>
    <row r="112" spans="1:29" x14ac:dyDescent="0.3">
      <c r="A112" s="115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8"/>
    </row>
    <row r="113" spans="1:29" x14ac:dyDescent="0.3">
      <c r="A113" s="115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8"/>
    </row>
    <row r="114" spans="1:29" x14ac:dyDescent="0.3">
      <c r="A114" s="115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8"/>
    </row>
    <row r="115" spans="1:29" x14ac:dyDescent="0.3">
      <c r="A115" s="115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8"/>
    </row>
    <row r="116" spans="1:29" x14ac:dyDescent="0.3">
      <c r="A116" s="115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8"/>
    </row>
    <row r="117" spans="1:29" x14ac:dyDescent="0.3">
      <c r="A117" s="115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8"/>
    </row>
    <row r="118" spans="1:29" x14ac:dyDescent="0.3">
      <c r="A118" s="115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8"/>
    </row>
    <row r="119" spans="1:29" x14ac:dyDescent="0.3">
      <c r="A119" s="115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8"/>
    </row>
    <row r="120" spans="1:29" x14ac:dyDescent="0.3">
      <c r="A120" s="115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8"/>
    </row>
    <row r="121" spans="1:29" x14ac:dyDescent="0.3">
      <c r="A121" s="115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8"/>
    </row>
    <row r="122" spans="1:29" x14ac:dyDescent="0.3">
      <c r="A122" s="115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8"/>
    </row>
    <row r="123" spans="1:29" x14ac:dyDescent="0.3">
      <c r="A123" s="115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8"/>
    </row>
    <row r="124" spans="1:29" x14ac:dyDescent="0.3">
      <c r="A124" s="115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8"/>
    </row>
    <row r="125" spans="1:29" x14ac:dyDescent="0.3">
      <c r="A125" s="115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8"/>
    </row>
    <row r="126" spans="1:29" x14ac:dyDescent="0.3">
      <c r="A126" s="115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8"/>
    </row>
    <row r="127" spans="1:29" x14ac:dyDescent="0.3">
      <c r="A127" s="115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8"/>
    </row>
    <row r="128" spans="1:29" x14ac:dyDescent="0.3">
      <c r="A128" s="115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8"/>
    </row>
    <row r="129" spans="1:29" x14ac:dyDescent="0.3">
      <c r="A129" s="115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8"/>
    </row>
    <row r="130" spans="1:29" x14ac:dyDescent="0.3">
      <c r="A130" s="115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8"/>
    </row>
    <row r="131" spans="1:29" x14ac:dyDescent="0.3">
      <c r="A131" s="115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8"/>
    </row>
    <row r="132" spans="1:29" x14ac:dyDescent="0.3">
      <c r="A132" s="115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8"/>
    </row>
    <row r="133" spans="1:29" x14ac:dyDescent="0.3">
      <c r="A133" s="115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8"/>
    </row>
    <row r="134" spans="1:29" x14ac:dyDescent="0.3">
      <c r="A134" s="115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8"/>
    </row>
    <row r="135" spans="1:29" x14ac:dyDescent="0.3">
      <c r="A135" s="115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8"/>
    </row>
    <row r="136" spans="1:29" x14ac:dyDescent="0.3">
      <c r="A136" s="115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8"/>
    </row>
    <row r="137" spans="1:29" x14ac:dyDescent="0.3">
      <c r="A137" s="115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8"/>
    </row>
    <row r="138" spans="1:29" x14ac:dyDescent="0.3">
      <c r="A138" s="115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8"/>
    </row>
    <row r="139" spans="1:29" x14ac:dyDescent="0.3">
      <c r="A139" s="115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8"/>
    </row>
    <row r="140" spans="1:29" x14ac:dyDescent="0.3">
      <c r="A140" s="115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8"/>
    </row>
    <row r="141" spans="1:29" x14ac:dyDescent="0.3">
      <c r="A141" s="115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8"/>
    </row>
    <row r="142" spans="1:29" x14ac:dyDescent="0.3">
      <c r="A142" s="115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8"/>
    </row>
    <row r="143" spans="1:29" x14ac:dyDescent="0.3">
      <c r="A143" s="115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8"/>
    </row>
    <row r="144" spans="1:29" x14ac:dyDescent="0.3">
      <c r="A144" s="115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8"/>
    </row>
    <row r="145" spans="1:29" x14ac:dyDescent="0.3">
      <c r="A145" s="115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8"/>
    </row>
    <row r="146" spans="1:29" x14ac:dyDescent="0.3">
      <c r="A146" s="115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8"/>
    </row>
    <row r="147" spans="1:29" x14ac:dyDescent="0.3">
      <c r="A147" s="115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8"/>
    </row>
    <row r="148" spans="1:29" x14ac:dyDescent="0.3">
      <c r="A148" s="115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8"/>
    </row>
    <row r="149" spans="1:29" x14ac:dyDescent="0.3">
      <c r="A149" s="115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8"/>
    </row>
    <row r="150" spans="1:29" x14ac:dyDescent="0.3">
      <c r="A150" s="115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8"/>
    </row>
    <row r="151" spans="1:29" x14ac:dyDescent="0.3">
      <c r="A151" s="115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8"/>
    </row>
    <row r="152" spans="1:29" x14ac:dyDescent="0.3">
      <c r="A152" s="115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8"/>
    </row>
    <row r="153" spans="1:29" x14ac:dyDescent="0.3">
      <c r="A153" s="115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8"/>
    </row>
    <row r="154" spans="1:29" x14ac:dyDescent="0.3">
      <c r="A154" s="115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8"/>
    </row>
    <row r="155" spans="1:29" x14ac:dyDescent="0.3">
      <c r="A155" s="115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8"/>
    </row>
    <row r="156" spans="1:29" x14ac:dyDescent="0.3">
      <c r="A156" s="115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8"/>
    </row>
    <row r="157" spans="1:29" x14ac:dyDescent="0.3">
      <c r="A157" s="115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8"/>
    </row>
    <row r="158" spans="1:29" x14ac:dyDescent="0.3">
      <c r="A158" s="115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8"/>
    </row>
    <row r="159" spans="1:29" x14ac:dyDescent="0.3">
      <c r="A159" s="115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8"/>
    </row>
    <row r="160" spans="1:29" x14ac:dyDescent="0.3">
      <c r="A160" s="115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8"/>
    </row>
    <row r="161" spans="1:29" x14ac:dyDescent="0.3">
      <c r="A161" s="115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8"/>
    </row>
    <row r="162" spans="1:29" x14ac:dyDescent="0.3">
      <c r="A162" s="115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8"/>
    </row>
    <row r="163" spans="1:29" x14ac:dyDescent="0.3">
      <c r="A163" s="115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8"/>
    </row>
    <row r="164" spans="1:29" x14ac:dyDescent="0.3">
      <c r="A164" s="115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8"/>
    </row>
    <row r="165" spans="1:29" x14ac:dyDescent="0.3">
      <c r="A165" s="115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8"/>
    </row>
    <row r="166" spans="1:29" x14ac:dyDescent="0.3">
      <c r="A166" s="115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8"/>
    </row>
    <row r="167" spans="1:29" x14ac:dyDescent="0.3">
      <c r="A167" s="115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8"/>
    </row>
    <row r="168" spans="1:29" x14ac:dyDescent="0.3">
      <c r="A168" s="115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8"/>
    </row>
    <row r="169" spans="1:29" x14ac:dyDescent="0.3">
      <c r="A169" s="115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8"/>
    </row>
    <row r="170" spans="1:29" x14ac:dyDescent="0.3">
      <c r="A170" s="115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8"/>
    </row>
    <row r="171" spans="1:29" x14ac:dyDescent="0.3">
      <c r="A171" s="115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8"/>
    </row>
    <row r="172" spans="1:29" x14ac:dyDescent="0.3">
      <c r="A172" s="115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8"/>
    </row>
    <row r="173" spans="1:29" x14ac:dyDescent="0.3">
      <c r="A173" s="115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8"/>
    </row>
    <row r="174" spans="1:29" x14ac:dyDescent="0.3">
      <c r="A174" s="115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8"/>
    </row>
    <row r="175" spans="1:29" x14ac:dyDescent="0.3">
      <c r="A175" s="115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8"/>
    </row>
    <row r="176" spans="1:29" x14ac:dyDescent="0.3">
      <c r="A176" s="115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8"/>
    </row>
    <row r="177" spans="1:29" x14ac:dyDescent="0.3">
      <c r="A177" s="115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8"/>
    </row>
    <row r="178" spans="1:29" x14ac:dyDescent="0.3">
      <c r="A178" s="115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8"/>
    </row>
    <row r="179" spans="1:29" x14ac:dyDescent="0.3">
      <c r="A179" s="115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8"/>
    </row>
    <row r="180" spans="1:29" x14ac:dyDescent="0.3">
      <c r="A180" s="115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8"/>
    </row>
    <row r="181" spans="1:29" x14ac:dyDescent="0.3">
      <c r="A181" s="115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8"/>
    </row>
    <row r="182" spans="1:29" x14ac:dyDescent="0.3">
      <c r="A182" s="115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8"/>
    </row>
    <row r="183" spans="1:29" x14ac:dyDescent="0.3">
      <c r="A183" s="115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8"/>
    </row>
    <row r="184" spans="1:29" x14ac:dyDescent="0.3">
      <c r="A184" s="115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8"/>
    </row>
    <row r="185" spans="1:29" x14ac:dyDescent="0.3">
      <c r="A185" s="115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8"/>
    </row>
    <row r="186" spans="1:29" x14ac:dyDescent="0.3">
      <c r="A186" s="115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8"/>
    </row>
    <row r="187" spans="1:29" x14ac:dyDescent="0.3">
      <c r="A187" s="115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8"/>
    </row>
    <row r="188" spans="1:29" x14ac:dyDescent="0.3">
      <c r="A188" s="115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8"/>
    </row>
    <row r="189" spans="1:29" x14ac:dyDescent="0.3">
      <c r="A189" s="115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8"/>
    </row>
    <row r="190" spans="1:29" x14ac:dyDescent="0.3">
      <c r="A190" s="115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8"/>
    </row>
    <row r="191" spans="1:29" x14ac:dyDescent="0.3">
      <c r="A191" s="115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8"/>
    </row>
    <row r="192" spans="1:29" x14ac:dyDescent="0.3">
      <c r="A192" s="115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8"/>
    </row>
    <row r="193" spans="1:29" x14ac:dyDescent="0.3">
      <c r="A193" s="115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8"/>
    </row>
    <row r="194" spans="1:29" x14ac:dyDescent="0.3">
      <c r="A194" s="115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8"/>
    </row>
    <row r="195" spans="1:29" x14ac:dyDescent="0.3">
      <c r="A195" s="115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8"/>
    </row>
    <row r="196" spans="1:29" x14ac:dyDescent="0.3">
      <c r="A196" s="115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8"/>
    </row>
    <row r="197" spans="1:29" x14ac:dyDescent="0.3">
      <c r="A197" s="115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8"/>
    </row>
    <row r="198" spans="1:29" x14ac:dyDescent="0.3">
      <c r="A198" s="115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8"/>
    </row>
    <row r="199" spans="1:29" x14ac:dyDescent="0.3">
      <c r="A199" s="115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8"/>
    </row>
    <row r="200" spans="1:29" x14ac:dyDescent="0.3">
      <c r="A200" s="115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8"/>
    </row>
    <row r="201" spans="1:29" x14ac:dyDescent="0.3">
      <c r="A201" s="115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8"/>
    </row>
    <row r="202" spans="1:29" x14ac:dyDescent="0.3">
      <c r="A202" s="115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8"/>
    </row>
    <row r="203" spans="1:29" x14ac:dyDescent="0.3">
      <c r="A203" s="115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8"/>
    </row>
    <row r="204" spans="1:29" x14ac:dyDescent="0.3">
      <c r="A204" s="115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8"/>
    </row>
    <row r="205" spans="1:29" x14ac:dyDescent="0.3">
      <c r="A205" s="115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8"/>
    </row>
    <row r="206" spans="1:29" x14ac:dyDescent="0.3">
      <c r="A206" s="115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8"/>
    </row>
    <row r="207" spans="1:29" x14ac:dyDescent="0.3">
      <c r="A207" s="115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8"/>
    </row>
    <row r="208" spans="1:29" x14ac:dyDescent="0.3">
      <c r="A208" s="115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8"/>
    </row>
    <row r="209" spans="1:29" x14ac:dyDescent="0.3">
      <c r="A209" s="115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8"/>
    </row>
    <row r="210" spans="1:29" x14ac:dyDescent="0.3">
      <c r="A210" s="115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8"/>
    </row>
    <row r="211" spans="1:29" x14ac:dyDescent="0.3">
      <c r="A211" s="115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8"/>
    </row>
    <row r="212" spans="1:29" x14ac:dyDescent="0.3">
      <c r="A212" s="115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8"/>
    </row>
    <row r="213" spans="1:29" x14ac:dyDescent="0.3">
      <c r="A213" s="115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8"/>
    </row>
    <row r="214" spans="1:29" x14ac:dyDescent="0.3">
      <c r="A214" s="115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8"/>
    </row>
    <row r="215" spans="1:29" x14ac:dyDescent="0.3">
      <c r="A215" s="115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8"/>
    </row>
    <row r="216" spans="1:29" x14ac:dyDescent="0.3">
      <c r="A216" s="115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8"/>
    </row>
    <row r="217" spans="1:29" x14ac:dyDescent="0.3">
      <c r="A217" s="115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8"/>
    </row>
    <row r="218" spans="1:29" x14ac:dyDescent="0.3">
      <c r="A218" s="115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8"/>
    </row>
    <row r="219" spans="1:29" x14ac:dyDescent="0.3">
      <c r="A219" s="115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8"/>
    </row>
    <row r="220" spans="1:29" x14ac:dyDescent="0.3">
      <c r="A220" s="115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8"/>
    </row>
    <row r="221" spans="1:29" x14ac:dyDescent="0.3">
      <c r="A221" s="115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8"/>
    </row>
    <row r="222" spans="1:29" x14ac:dyDescent="0.3">
      <c r="A222" s="115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8"/>
    </row>
    <row r="223" spans="1:29" x14ac:dyDescent="0.3">
      <c r="A223" s="115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8"/>
    </row>
    <row r="224" spans="1:29" x14ac:dyDescent="0.3">
      <c r="A224" s="115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8"/>
    </row>
    <row r="225" spans="1:29" x14ac:dyDescent="0.3">
      <c r="A225" s="115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8"/>
    </row>
    <row r="226" spans="1:29" x14ac:dyDescent="0.3">
      <c r="A226" s="115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8"/>
    </row>
    <row r="227" spans="1:29" x14ac:dyDescent="0.3">
      <c r="A227" s="115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8"/>
    </row>
    <row r="228" spans="1:29" x14ac:dyDescent="0.3">
      <c r="A228" s="115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8"/>
    </row>
    <row r="229" spans="1:29" x14ac:dyDescent="0.3">
      <c r="A229" s="115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8"/>
    </row>
    <row r="230" spans="1:29" x14ac:dyDescent="0.3">
      <c r="A230" s="115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8"/>
    </row>
    <row r="231" spans="1:29" x14ac:dyDescent="0.3">
      <c r="A231" s="115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8"/>
    </row>
    <row r="232" spans="1:29" x14ac:dyDescent="0.3">
      <c r="A232" s="115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8"/>
    </row>
    <row r="233" spans="1:29" x14ac:dyDescent="0.3">
      <c r="A233" s="115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8"/>
    </row>
    <row r="234" spans="1:29" x14ac:dyDescent="0.3">
      <c r="A234" s="115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8"/>
    </row>
    <row r="235" spans="1:29" x14ac:dyDescent="0.3">
      <c r="A235" s="115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8"/>
    </row>
    <row r="236" spans="1:29" x14ac:dyDescent="0.3">
      <c r="A236" s="115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8"/>
    </row>
    <row r="237" spans="1:29" x14ac:dyDescent="0.3">
      <c r="A237" s="115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8"/>
    </row>
    <row r="238" spans="1:29" x14ac:dyDescent="0.3">
      <c r="A238" s="115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8"/>
    </row>
    <row r="239" spans="1:29" x14ac:dyDescent="0.3">
      <c r="A239" s="115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8"/>
    </row>
    <row r="240" spans="1:29" x14ac:dyDescent="0.3">
      <c r="A240" s="115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8"/>
    </row>
    <row r="241" spans="1:29" x14ac:dyDescent="0.3">
      <c r="A241" s="115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8"/>
    </row>
    <row r="242" spans="1:29" x14ac:dyDescent="0.3">
      <c r="A242" s="115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8"/>
    </row>
    <row r="243" spans="1:29" x14ac:dyDescent="0.3">
      <c r="A243" s="115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8"/>
    </row>
    <row r="244" spans="1:29" x14ac:dyDescent="0.3">
      <c r="A244" s="115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8"/>
    </row>
    <row r="245" spans="1:29" x14ac:dyDescent="0.3">
      <c r="A245" s="115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8"/>
    </row>
    <row r="246" spans="1:29" x14ac:dyDescent="0.3">
      <c r="A246" s="115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8"/>
    </row>
    <row r="247" spans="1:29" x14ac:dyDescent="0.3">
      <c r="A247" s="115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8"/>
    </row>
    <row r="248" spans="1:29" x14ac:dyDescent="0.3">
      <c r="A248" s="115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8"/>
    </row>
    <row r="249" spans="1:29" x14ac:dyDescent="0.3">
      <c r="A249" s="115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8"/>
    </row>
    <row r="250" spans="1:29" x14ac:dyDescent="0.3">
      <c r="A250" s="115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8"/>
    </row>
    <row r="251" spans="1:29" x14ac:dyDescent="0.3">
      <c r="A251" s="115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8"/>
    </row>
    <row r="252" spans="1:29" x14ac:dyDescent="0.3">
      <c r="A252" s="115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</row>
    <row r="253" spans="1:29" x14ac:dyDescent="0.3">
      <c r="A253" s="115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</row>
    <row r="254" spans="1:29" x14ac:dyDescent="0.3">
      <c r="A254" s="115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</row>
    <row r="255" spans="1:29" x14ac:dyDescent="0.3">
      <c r="A255" s="115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9" x14ac:dyDescent="0.3">
      <c r="A256" s="115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</row>
    <row r="257" spans="1:28" x14ac:dyDescent="0.3">
      <c r="A257" s="115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</row>
    <row r="258" spans="1:28" x14ac:dyDescent="0.3">
      <c r="A258" s="115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</row>
    <row r="259" spans="1:28" x14ac:dyDescent="0.3">
      <c r="A259" s="115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</row>
  </sheetData>
  <mergeCells count="27">
    <mergeCell ref="R43:T43"/>
    <mergeCell ref="V43:X43"/>
    <mergeCell ref="Z43:AB43"/>
    <mergeCell ref="A43:A44"/>
    <mergeCell ref="B43:D43"/>
    <mergeCell ref="F43:H43"/>
    <mergeCell ref="A72:AB72"/>
    <mergeCell ref="A6:A7"/>
    <mergeCell ref="B6:D6"/>
    <mergeCell ref="F6:H6"/>
    <mergeCell ref="J6:L6"/>
    <mergeCell ref="N6:P6"/>
    <mergeCell ref="R6:T6"/>
    <mergeCell ref="V6:X6"/>
    <mergeCell ref="Z6:AB6"/>
    <mergeCell ref="A38:AB38"/>
    <mergeCell ref="A39:AB39"/>
    <mergeCell ref="A40:AB40"/>
    <mergeCell ref="A41:AB41"/>
    <mergeCell ref="A42:AB42"/>
    <mergeCell ref="J43:L43"/>
    <mergeCell ref="N43:P43"/>
    <mergeCell ref="A1:AB1"/>
    <mergeCell ref="A2:AB2"/>
    <mergeCell ref="A3:AB3"/>
    <mergeCell ref="A4:AB4"/>
    <mergeCell ref="A5:AB5"/>
  </mergeCells>
  <hyperlinks>
    <hyperlink ref="AD2" location="Contenido!A1" display="Contenido" xr:uid="{EE72AC45-E223-48EA-83F6-78411E5E26E3}"/>
    <hyperlink ref="AD39" location="Contenido!A1" display="Contenido" xr:uid="{16900FBA-715F-465E-A1B9-0E37C2E2D1CF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D70D-B4A6-4501-8048-E7937F9A3D54}">
  <sheetPr>
    <tabColor rgb="FF182951"/>
    <pageSetUpPr fitToPage="1"/>
  </sheetPr>
  <dimension ref="A2:L49"/>
  <sheetViews>
    <sheetView showGridLines="0" zoomScale="90" zoomScaleNormal="9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310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D00B6E07-FD66-43CB-AB65-4D37A0BC72AE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A628-6112-4C72-9196-4FE59B248440}">
  <sheetPr>
    <tabColor theme="0" tint="-0.14999847407452621"/>
    <pageSetUpPr fitToPage="1"/>
  </sheetPr>
  <dimension ref="A1:AD223"/>
  <sheetViews>
    <sheetView showGridLines="0" topLeftCell="C1" zoomScale="90" zoomScaleNormal="90" zoomScaleSheetLayoutView="90" workbookViewId="0">
      <selection activeCell="AC2" sqref="AC2"/>
    </sheetView>
  </sheetViews>
  <sheetFormatPr baseColWidth="10" defaultColWidth="1.54296875" defaultRowHeight="14" x14ac:dyDescent="0.35"/>
  <cols>
    <col min="1" max="1" width="19.179687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3" customWidth="1"/>
    <col min="30" max="30" width="13.453125" style="26" customWidth="1"/>
    <col min="31" max="154" width="11.453125" style="3" customWidth="1"/>
    <col min="155" max="155" width="22.54296875" style="3" customWidth="1"/>
    <col min="156" max="156" width="7.453125" style="3" customWidth="1"/>
    <col min="157" max="157" width="6.81640625" style="3" customWidth="1"/>
    <col min="158" max="158" width="6" style="3" bestFit="1" customWidth="1"/>
    <col min="159" max="159" width="1.54296875" style="3"/>
    <col min="160" max="160" width="6" style="3" bestFit="1" customWidth="1"/>
    <col min="161" max="162" width="5.453125" style="3" customWidth="1"/>
    <col min="163" max="163" width="1.54296875" style="3"/>
    <col min="164" max="166" width="5.1796875" style="3" customWidth="1"/>
    <col min="167" max="167" width="1.54296875" style="3"/>
    <col min="168" max="170" width="4.54296875" style="3" customWidth="1"/>
    <col min="171" max="171" width="1.54296875" style="3"/>
    <col min="172" max="174" width="4.54296875" style="3" customWidth="1"/>
    <col min="175" max="175" width="1.54296875" style="3"/>
    <col min="176" max="178" width="4.54296875" style="3" customWidth="1"/>
    <col min="179" max="179" width="1.54296875" style="3"/>
    <col min="180" max="180" width="4.81640625" style="3" bestFit="1" customWidth="1"/>
    <col min="181" max="181" width="4" style="3" customWidth="1"/>
    <col min="182" max="182" width="5" style="3" customWidth="1"/>
    <col min="183" max="183" width="11.453125" style="3" customWidth="1"/>
    <col min="184" max="184" width="12.453125" style="3" customWidth="1"/>
    <col min="185" max="185" width="10.81640625" style="3" customWidth="1"/>
    <col min="186" max="187" width="6.1796875" style="3" customWidth="1"/>
    <col min="188" max="188" width="1.54296875" style="3" customWidth="1"/>
    <col min="189" max="189" width="6" style="3" customWidth="1"/>
    <col min="190" max="191" width="5.453125" style="3" customWidth="1"/>
    <col min="192" max="192" width="1.54296875" style="3" customWidth="1"/>
    <col min="193" max="195" width="5.453125" style="3" customWidth="1"/>
    <col min="196" max="196" width="1.54296875" style="3" customWidth="1"/>
    <col min="197" max="199" width="5.453125" style="3" customWidth="1"/>
    <col min="200" max="200" width="1.54296875" style="3" customWidth="1"/>
    <col min="201" max="203" width="5.453125" style="3" customWidth="1"/>
    <col min="204" max="204" width="1.54296875" style="3" customWidth="1"/>
    <col min="205" max="207" width="5.453125" style="3" customWidth="1"/>
    <col min="208" max="16384" width="1.54296875" style="3"/>
  </cols>
  <sheetData>
    <row r="1" spans="1:30" ht="15.75" customHeight="1" x14ac:dyDescent="0.35">
      <c r="A1" s="343" t="s">
        <v>311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7"/>
      <c r="AD1" s="29"/>
    </row>
    <row r="2" spans="1:30" ht="15.75" customHeight="1" x14ac:dyDescent="0.35">
      <c r="A2" s="343" t="s">
        <v>206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7"/>
      <c r="AD2" s="272" t="s">
        <v>375</v>
      </c>
    </row>
    <row r="3" spans="1:30" ht="15.75" customHeight="1" x14ac:dyDescent="0.35">
      <c r="A3" s="343" t="s">
        <v>231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7"/>
      <c r="AD3" s="29"/>
    </row>
    <row r="4" spans="1:30" ht="15.75" customHeight="1" x14ac:dyDescent="0.35">
      <c r="A4" s="343" t="s">
        <v>377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7"/>
    </row>
    <row r="5" spans="1:30" s="8" customFormat="1" ht="21" customHeight="1" x14ac:dyDescent="0.35">
      <c r="A5" s="340" t="s">
        <v>232</v>
      </c>
      <c r="B5" s="342" t="s">
        <v>130</v>
      </c>
      <c r="C5" s="342"/>
      <c r="D5" s="342"/>
      <c r="E5" s="40"/>
      <c r="F5" s="342" t="s">
        <v>378</v>
      </c>
      <c r="G5" s="342"/>
      <c r="H5" s="342"/>
      <c r="I5" s="40"/>
      <c r="J5" s="342" t="s">
        <v>379</v>
      </c>
      <c r="K5" s="342"/>
      <c r="L5" s="342"/>
      <c r="M5" s="40"/>
      <c r="N5" s="342" t="s">
        <v>380</v>
      </c>
      <c r="O5" s="342"/>
      <c r="P5" s="342"/>
      <c r="Q5" s="40"/>
      <c r="R5" s="342" t="s">
        <v>381</v>
      </c>
      <c r="S5" s="342"/>
      <c r="T5" s="342"/>
      <c r="U5" s="40"/>
      <c r="V5" s="342" t="s">
        <v>382</v>
      </c>
      <c r="W5" s="342"/>
      <c r="X5" s="342"/>
      <c r="Y5" s="40"/>
      <c r="Z5" s="342" t="s">
        <v>383</v>
      </c>
      <c r="AA5" s="342"/>
      <c r="AB5" s="342"/>
      <c r="AC5" s="6"/>
      <c r="AD5" s="26"/>
    </row>
    <row r="6" spans="1:30" s="8" customFormat="1" ht="21" customHeight="1" x14ac:dyDescent="0.35">
      <c r="A6" s="341"/>
      <c r="B6" s="9" t="s">
        <v>130</v>
      </c>
      <c r="C6" s="9" t="s">
        <v>233</v>
      </c>
      <c r="D6" s="9" t="s">
        <v>234</v>
      </c>
      <c r="E6" s="40"/>
      <c r="F6" s="9" t="s">
        <v>130</v>
      </c>
      <c r="G6" s="9" t="s">
        <v>233</v>
      </c>
      <c r="H6" s="9" t="s">
        <v>234</v>
      </c>
      <c r="I6" s="40"/>
      <c r="J6" s="9" t="s">
        <v>130</v>
      </c>
      <c r="K6" s="9" t="s">
        <v>233</v>
      </c>
      <c r="L6" s="9" t="s">
        <v>234</v>
      </c>
      <c r="M6" s="40"/>
      <c r="N6" s="9" t="s">
        <v>130</v>
      </c>
      <c r="O6" s="9" t="s">
        <v>233</v>
      </c>
      <c r="P6" s="9" t="s">
        <v>234</v>
      </c>
      <c r="Q6" s="40"/>
      <c r="R6" s="9" t="s">
        <v>130</v>
      </c>
      <c r="S6" s="9" t="s">
        <v>233</v>
      </c>
      <c r="T6" s="9" t="s">
        <v>234</v>
      </c>
      <c r="U6" s="40"/>
      <c r="V6" s="9" t="s">
        <v>130</v>
      </c>
      <c r="W6" s="9" t="s">
        <v>233</v>
      </c>
      <c r="X6" s="9" t="s">
        <v>234</v>
      </c>
      <c r="Y6" s="40"/>
      <c r="Z6" s="9" t="s">
        <v>130</v>
      </c>
      <c r="AA6" s="9" t="s">
        <v>233</v>
      </c>
      <c r="AB6" s="9" t="s">
        <v>234</v>
      </c>
      <c r="AC6" s="10"/>
      <c r="AD6" s="26"/>
    </row>
    <row r="7" spans="1:30" x14ac:dyDescent="0.35">
      <c r="A7" s="96"/>
      <c r="B7" s="139"/>
      <c r="C7" s="96"/>
      <c r="D7" s="96"/>
      <c r="E7" s="139"/>
      <c r="F7" s="139"/>
      <c r="G7" s="96"/>
      <c r="H7" s="96"/>
      <c r="I7" s="139"/>
      <c r="J7" s="139"/>
      <c r="K7" s="96"/>
      <c r="L7" s="96"/>
      <c r="M7" s="139"/>
      <c r="N7" s="139"/>
      <c r="O7" s="96"/>
      <c r="P7" s="96"/>
      <c r="Q7" s="139"/>
      <c r="R7" s="139"/>
      <c r="S7" s="96"/>
      <c r="T7" s="96"/>
      <c r="U7" s="139"/>
      <c r="V7" s="139"/>
      <c r="W7" s="96"/>
      <c r="X7" s="96"/>
      <c r="Y7" s="139"/>
      <c r="Z7" s="139"/>
      <c r="AA7" s="96"/>
      <c r="AB7" s="96"/>
      <c r="AC7" s="96"/>
    </row>
    <row r="8" spans="1:30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98"/>
    </row>
    <row r="9" spans="1:30" x14ac:dyDescent="0.35">
      <c r="A9" s="64" t="s">
        <v>130</v>
      </c>
      <c r="B9" s="16">
        <v>3065</v>
      </c>
      <c r="C9" s="16">
        <v>1882</v>
      </c>
      <c r="D9" s="16">
        <v>1183</v>
      </c>
      <c r="E9" s="16"/>
      <c r="F9" s="16">
        <v>696</v>
      </c>
      <c r="G9" s="16">
        <v>391</v>
      </c>
      <c r="H9" s="16">
        <v>305</v>
      </c>
      <c r="I9" s="16"/>
      <c r="J9" s="16">
        <v>797</v>
      </c>
      <c r="K9" s="16">
        <v>488</v>
      </c>
      <c r="L9" s="16">
        <v>309</v>
      </c>
      <c r="M9" s="16"/>
      <c r="N9" s="16">
        <v>540</v>
      </c>
      <c r="O9" s="16">
        <v>331</v>
      </c>
      <c r="P9" s="16">
        <v>209</v>
      </c>
      <c r="Q9" s="16"/>
      <c r="R9" s="16">
        <v>589</v>
      </c>
      <c r="S9" s="16">
        <v>370</v>
      </c>
      <c r="T9" s="16">
        <v>219</v>
      </c>
      <c r="U9" s="16"/>
      <c r="V9" s="16">
        <v>352</v>
      </c>
      <c r="W9" s="16">
        <v>246</v>
      </c>
      <c r="X9" s="16">
        <v>106</v>
      </c>
      <c r="Y9" s="16"/>
      <c r="Z9" s="16">
        <v>91</v>
      </c>
      <c r="AA9" s="16">
        <v>56</v>
      </c>
      <c r="AB9" s="16">
        <v>35</v>
      </c>
      <c r="AC9" s="153"/>
    </row>
    <row r="10" spans="1:30" x14ac:dyDescent="0.35">
      <c r="A10" s="17" t="s">
        <v>235</v>
      </c>
      <c r="B10" s="18">
        <v>3005</v>
      </c>
      <c r="C10" s="18">
        <v>1837</v>
      </c>
      <c r="D10" s="18">
        <v>1168</v>
      </c>
      <c r="E10" s="18"/>
      <c r="F10" s="18">
        <v>691</v>
      </c>
      <c r="G10" s="18">
        <v>386</v>
      </c>
      <c r="H10" s="18">
        <v>305</v>
      </c>
      <c r="I10" s="18"/>
      <c r="J10" s="18">
        <v>795</v>
      </c>
      <c r="K10" s="18">
        <v>486</v>
      </c>
      <c r="L10" s="18">
        <v>309</v>
      </c>
      <c r="M10" s="18"/>
      <c r="N10" s="18">
        <v>539</v>
      </c>
      <c r="O10" s="18">
        <v>330</v>
      </c>
      <c r="P10" s="18">
        <v>209</v>
      </c>
      <c r="Q10" s="18"/>
      <c r="R10" s="18">
        <v>550</v>
      </c>
      <c r="S10" s="18">
        <v>343</v>
      </c>
      <c r="T10" s="18">
        <v>207</v>
      </c>
      <c r="U10" s="18"/>
      <c r="V10" s="18">
        <v>340</v>
      </c>
      <c r="W10" s="18">
        <v>237</v>
      </c>
      <c r="X10" s="18">
        <v>103</v>
      </c>
      <c r="Y10" s="18"/>
      <c r="Z10" s="18">
        <v>90</v>
      </c>
      <c r="AA10" s="18">
        <v>55</v>
      </c>
      <c r="AB10" s="18">
        <v>35</v>
      </c>
      <c r="AC10" s="154"/>
    </row>
    <row r="11" spans="1:30" x14ac:dyDescent="0.35">
      <c r="A11" s="17" t="s">
        <v>236</v>
      </c>
      <c r="B11" s="18">
        <v>1</v>
      </c>
      <c r="C11" s="18">
        <v>1</v>
      </c>
      <c r="D11" s="18">
        <v>0</v>
      </c>
      <c r="E11" s="18"/>
      <c r="F11" s="18">
        <v>0</v>
      </c>
      <c r="G11" s="18">
        <v>0</v>
      </c>
      <c r="H11" s="18">
        <v>0</v>
      </c>
      <c r="I11" s="18"/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/>
      <c r="R11" s="18">
        <v>1</v>
      </c>
      <c r="S11" s="18">
        <v>1</v>
      </c>
      <c r="T11" s="18">
        <v>0</v>
      </c>
      <c r="U11" s="18"/>
      <c r="V11" s="18">
        <v>0</v>
      </c>
      <c r="W11" s="18">
        <v>0</v>
      </c>
      <c r="X11" s="18">
        <v>0</v>
      </c>
      <c r="Y11" s="18"/>
      <c r="Z11" s="18">
        <v>0</v>
      </c>
      <c r="AA11" s="18">
        <v>0</v>
      </c>
      <c r="AB11" s="18">
        <v>0</v>
      </c>
      <c r="AC11" s="154"/>
    </row>
    <row r="12" spans="1:30" x14ac:dyDescent="0.35">
      <c r="A12" s="17" t="s">
        <v>237</v>
      </c>
      <c r="B12" s="18">
        <v>59</v>
      </c>
      <c r="C12" s="18">
        <v>44</v>
      </c>
      <c r="D12" s="18">
        <v>15</v>
      </c>
      <c r="E12" s="18"/>
      <c r="F12" s="18">
        <v>5</v>
      </c>
      <c r="G12" s="18">
        <v>5</v>
      </c>
      <c r="H12" s="18">
        <v>0</v>
      </c>
      <c r="I12" s="18"/>
      <c r="J12" s="18">
        <v>2</v>
      </c>
      <c r="K12" s="18">
        <v>2</v>
      </c>
      <c r="L12" s="18">
        <v>0</v>
      </c>
      <c r="M12" s="18"/>
      <c r="N12" s="18">
        <v>1</v>
      </c>
      <c r="O12" s="18">
        <v>1</v>
      </c>
      <c r="P12" s="18">
        <v>0</v>
      </c>
      <c r="Q12" s="18"/>
      <c r="R12" s="18">
        <v>38</v>
      </c>
      <c r="S12" s="18">
        <v>26</v>
      </c>
      <c r="T12" s="18">
        <v>12</v>
      </c>
      <c r="U12" s="18"/>
      <c r="V12" s="18">
        <v>12</v>
      </c>
      <c r="W12" s="18">
        <v>9</v>
      </c>
      <c r="X12" s="18">
        <v>3</v>
      </c>
      <c r="Y12" s="18"/>
      <c r="Z12" s="18">
        <v>1</v>
      </c>
      <c r="AA12" s="18">
        <v>1</v>
      </c>
      <c r="AB12" s="18">
        <v>0</v>
      </c>
      <c r="AC12" s="154"/>
    </row>
    <row r="13" spans="1:30" x14ac:dyDescent="0.35">
      <c r="A13" s="142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54"/>
    </row>
    <row r="14" spans="1:30" x14ac:dyDescent="0.35">
      <c r="A14" s="64" t="s">
        <v>238</v>
      </c>
      <c r="B14" s="16">
        <v>2147</v>
      </c>
      <c r="C14" s="16">
        <v>1305</v>
      </c>
      <c r="D14" s="16">
        <v>842</v>
      </c>
      <c r="E14" s="16"/>
      <c r="F14" s="16">
        <v>396</v>
      </c>
      <c r="G14" s="16">
        <v>215</v>
      </c>
      <c r="H14" s="16">
        <v>181</v>
      </c>
      <c r="I14" s="16"/>
      <c r="J14" s="16">
        <v>523</v>
      </c>
      <c r="K14" s="16">
        <v>321</v>
      </c>
      <c r="L14" s="16">
        <v>202</v>
      </c>
      <c r="M14" s="16"/>
      <c r="N14" s="16">
        <v>397</v>
      </c>
      <c r="O14" s="16">
        <v>237</v>
      </c>
      <c r="P14" s="16">
        <v>160</v>
      </c>
      <c r="Q14" s="16"/>
      <c r="R14" s="16">
        <v>471</v>
      </c>
      <c r="S14" s="16">
        <v>288</v>
      </c>
      <c r="T14" s="16">
        <v>183</v>
      </c>
      <c r="U14" s="16"/>
      <c r="V14" s="16">
        <v>287</v>
      </c>
      <c r="W14" s="16">
        <v>198</v>
      </c>
      <c r="X14" s="16">
        <v>89</v>
      </c>
      <c r="Y14" s="16"/>
      <c r="Z14" s="16">
        <v>73</v>
      </c>
      <c r="AA14" s="16">
        <v>46</v>
      </c>
      <c r="AB14" s="16">
        <v>27</v>
      </c>
      <c r="AC14" s="153"/>
    </row>
    <row r="15" spans="1:30" x14ac:dyDescent="0.3">
      <c r="A15" s="17" t="s">
        <v>235</v>
      </c>
      <c r="B15" s="18">
        <v>2087</v>
      </c>
      <c r="C15" s="18">
        <v>1260</v>
      </c>
      <c r="D15" s="18">
        <v>827</v>
      </c>
      <c r="E15" s="18"/>
      <c r="F15" s="18">
        <v>391</v>
      </c>
      <c r="G15" s="18">
        <v>210</v>
      </c>
      <c r="H15" s="18">
        <v>181</v>
      </c>
      <c r="I15" s="18"/>
      <c r="J15" s="18">
        <v>521</v>
      </c>
      <c r="K15" s="18">
        <v>319</v>
      </c>
      <c r="L15" s="18">
        <v>202</v>
      </c>
      <c r="M15" s="18"/>
      <c r="N15" s="18">
        <v>396</v>
      </c>
      <c r="O15" s="18">
        <v>236</v>
      </c>
      <c r="P15" s="18">
        <v>160</v>
      </c>
      <c r="Q15" s="18"/>
      <c r="R15" s="18">
        <v>432</v>
      </c>
      <c r="S15" s="18">
        <v>261</v>
      </c>
      <c r="T15" s="18">
        <v>171</v>
      </c>
      <c r="U15" s="18"/>
      <c r="V15" s="18">
        <v>275</v>
      </c>
      <c r="W15" s="18">
        <v>189</v>
      </c>
      <c r="X15" s="18">
        <v>86</v>
      </c>
      <c r="Y15" s="18"/>
      <c r="Z15" s="18">
        <v>72</v>
      </c>
      <c r="AA15" s="18">
        <v>45</v>
      </c>
      <c r="AB15" s="18">
        <v>27</v>
      </c>
      <c r="AC15" s="155"/>
    </row>
    <row r="16" spans="1:30" x14ac:dyDescent="0.3">
      <c r="A16" s="17" t="s">
        <v>236</v>
      </c>
      <c r="B16" s="18">
        <v>1</v>
      </c>
      <c r="C16" s="18">
        <v>1</v>
      </c>
      <c r="D16" s="18">
        <v>0</v>
      </c>
      <c r="E16" s="18"/>
      <c r="F16" s="18">
        <v>0</v>
      </c>
      <c r="G16" s="18">
        <v>0</v>
      </c>
      <c r="H16" s="18">
        <v>0</v>
      </c>
      <c r="I16" s="18"/>
      <c r="J16" s="18">
        <v>0</v>
      </c>
      <c r="K16" s="18">
        <v>0</v>
      </c>
      <c r="L16" s="18">
        <v>0</v>
      </c>
      <c r="M16" s="18"/>
      <c r="N16" s="18">
        <v>0</v>
      </c>
      <c r="O16" s="18">
        <v>0</v>
      </c>
      <c r="P16" s="18">
        <v>0</v>
      </c>
      <c r="Q16" s="18"/>
      <c r="R16" s="18">
        <v>1</v>
      </c>
      <c r="S16" s="18">
        <v>1</v>
      </c>
      <c r="T16" s="18">
        <v>0</v>
      </c>
      <c r="U16" s="18"/>
      <c r="V16" s="18">
        <v>0</v>
      </c>
      <c r="W16" s="18">
        <v>0</v>
      </c>
      <c r="X16" s="18">
        <v>0</v>
      </c>
      <c r="Y16" s="18"/>
      <c r="Z16" s="18">
        <v>0</v>
      </c>
      <c r="AA16" s="18">
        <v>0</v>
      </c>
      <c r="AB16" s="18">
        <v>0</v>
      </c>
      <c r="AC16" s="155"/>
    </row>
    <row r="17" spans="1:29" x14ac:dyDescent="0.3">
      <c r="A17" s="17" t="s">
        <v>237</v>
      </c>
      <c r="B17" s="18">
        <v>59</v>
      </c>
      <c r="C17" s="18">
        <v>44</v>
      </c>
      <c r="D17" s="18">
        <v>15</v>
      </c>
      <c r="E17" s="18"/>
      <c r="F17" s="18">
        <v>5</v>
      </c>
      <c r="G17" s="18">
        <v>5</v>
      </c>
      <c r="H17" s="18">
        <v>0</v>
      </c>
      <c r="I17" s="18"/>
      <c r="J17" s="18">
        <v>2</v>
      </c>
      <c r="K17" s="18">
        <v>2</v>
      </c>
      <c r="L17" s="18">
        <v>0</v>
      </c>
      <c r="M17" s="18"/>
      <c r="N17" s="18">
        <v>1</v>
      </c>
      <c r="O17" s="18">
        <v>1</v>
      </c>
      <c r="P17" s="18">
        <v>0</v>
      </c>
      <c r="Q17" s="18"/>
      <c r="R17" s="18">
        <v>38</v>
      </c>
      <c r="S17" s="18">
        <v>26</v>
      </c>
      <c r="T17" s="18">
        <v>12</v>
      </c>
      <c r="U17" s="18"/>
      <c r="V17" s="18">
        <v>12</v>
      </c>
      <c r="W17" s="18">
        <v>9</v>
      </c>
      <c r="X17" s="18">
        <v>3</v>
      </c>
      <c r="Y17" s="18"/>
      <c r="Z17" s="18">
        <v>1</v>
      </c>
      <c r="AA17" s="18">
        <v>1</v>
      </c>
      <c r="AB17" s="18">
        <v>0</v>
      </c>
      <c r="AC17" s="155"/>
    </row>
    <row r="18" spans="1:29" x14ac:dyDescent="0.35">
      <c r="A18" s="123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56"/>
    </row>
    <row r="19" spans="1:29" x14ac:dyDescent="0.35">
      <c r="A19" s="64" t="s">
        <v>239</v>
      </c>
      <c r="B19" s="16">
        <v>918</v>
      </c>
      <c r="C19" s="16">
        <v>577</v>
      </c>
      <c r="D19" s="16">
        <v>341</v>
      </c>
      <c r="E19" s="16"/>
      <c r="F19" s="16">
        <v>300</v>
      </c>
      <c r="G19" s="16">
        <v>176</v>
      </c>
      <c r="H19" s="16">
        <v>124</v>
      </c>
      <c r="I19" s="16"/>
      <c r="J19" s="16">
        <v>274</v>
      </c>
      <c r="K19" s="16">
        <v>167</v>
      </c>
      <c r="L19" s="16">
        <v>107</v>
      </c>
      <c r="M19" s="16"/>
      <c r="N19" s="16">
        <v>143</v>
      </c>
      <c r="O19" s="16">
        <v>94</v>
      </c>
      <c r="P19" s="16">
        <v>49</v>
      </c>
      <c r="Q19" s="16"/>
      <c r="R19" s="16">
        <v>118</v>
      </c>
      <c r="S19" s="16">
        <v>82</v>
      </c>
      <c r="T19" s="16">
        <v>36</v>
      </c>
      <c r="U19" s="16"/>
      <c r="V19" s="16">
        <v>65</v>
      </c>
      <c r="W19" s="16">
        <v>48</v>
      </c>
      <c r="X19" s="16">
        <v>17</v>
      </c>
      <c r="Y19" s="16"/>
      <c r="Z19" s="16">
        <v>18</v>
      </c>
      <c r="AA19" s="16">
        <v>10</v>
      </c>
      <c r="AB19" s="16">
        <v>8</v>
      </c>
      <c r="AC19" s="153"/>
    </row>
    <row r="20" spans="1:29" x14ac:dyDescent="0.35">
      <c r="A20" s="17" t="s">
        <v>235</v>
      </c>
      <c r="B20" s="18">
        <v>918</v>
      </c>
      <c r="C20" s="18">
        <v>577</v>
      </c>
      <c r="D20" s="18">
        <v>341</v>
      </c>
      <c r="E20" s="18"/>
      <c r="F20" s="18">
        <v>300</v>
      </c>
      <c r="G20" s="18">
        <v>176</v>
      </c>
      <c r="H20" s="18">
        <v>124</v>
      </c>
      <c r="I20" s="18"/>
      <c r="J20" s="18">
        <v>274</v>
      </c>
      <c r="K20" s="18">
        <v>167</v>
      </c>
      <c r="L20" s="18">
        <v>107</v>
      </c>
      <c r="M20" s="18"/>
      <c r="N20" s="18">
        <v>143</v>
      </c>
      <c r="O20" s="18">
        <v>94</v>
      </c>
      <c r="P20" s="18">
        <v>49</v>
      </c>
      <c r="Q20" s="18"/>
      <c r="R20" s="18">
        <v>118</v>
      </c>
      <c r="S20" s="18">
        <v>82</v>
      </c>
      <c r="T20" s="18">
        <v>36</v>
      </c>
      <c r="U20" s="18"/>
      <c r="V20" s="18">
        <v>65</v>
      </c>
      <c r="W20" s="18">
        <v>48</v>
      </c>
      <c r="X20" s="18">
        <v>17</v>
      </c>
      <c r="Y20" s="18"/>
      <c r="Z20" s="18">
        <v>18</v>
      </c>
      <c r="AA20" s="18">
        <v>10</v>
      </c>
      <c r="AB20" s="18">
        <v>8</v>
      </c>
      <c r="AC20" s="156"/>
    </row>
    <row r="21" spans="1:29" x14ac:dyDescent="0.35">
      <c r="A21" s="123"/>
      <c r="B21" s="103"/>
      <c r="C21" s="103"/>
      <c r="D21" s="103"/>
      <c r="E21" s="103"/>
      <c r="F21" s="8"/>
      <c r="G21" s="8"/>
      <c r="H21" s="8"/>
      <c r="I21" s="103"/>
      <c r="J21" s="8"/>
      <c r="K21" s="8"/>
      <c r="L21" s="8"/>
      <c r="M21" s="103"/>
      <c r="N21" s="8"/>
      <c r="O21" s="8"/>
      <c r="P21" s="8"/>
      <c r="Q21" s="103"/>
      <c r="R21" s="8"/>
      <c r="S21" s="8"/>
      <c r="T21" s="8"/>
      <c r="U21" s="103"/>
      <c r="V21" s="8"/>
      <c r="W21" s="8"/>
      <c r="X21" s="8"/>
      <c r="Y21" s="103"/>
      <c r="Z21" s="8"/>
      <c r="AA21" s="8"/>
      <c r="AB21" s="8"/>
      <c r="AC21" s="8"/>
    </row>
    <row r="22" spans="1:29" x14ac:dyDescent="0.35">
      <c r="A22" s="334" t="s">
        <v>240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98"/>
    </row>
    <row r="23" spans="1:29" x14ac:dyDescent="0.35">
      <c r="A23" s="64" t="s">
        <v>130</v>
      </c>
      <c r="B23" s="20">
        <v>2.9030119340784242</v>
      </c>
      <c r="C23" s="20">
        <v>3.5531557384786758</v>
      </c>
      <c r="D23" s="20">
        <v>2.2484937182825537</v>
      </c>
      <c r="E23" s="20" t="s">
        <v>273</v>
      </c>
      <c r="F23" s="20">
        <v>3.6352240676903791</v>
      </c>
      <c r="G23" s="20">
        <v>3.9249146757679183</v>
      </c>
      <c r="H23" s="20">
        <v>3.3209930313588849</v>
      </c>
      <c r="I23" s="20" t="s">
        <v>273</v>
      </c>
      <c r="J23" s="20">
        <v>4.4592401947071005</v>
      </c>
      <c r="K23" s="20">
        <v>5.3199607543878775</v>
      </c>
      <c r="L23" s="20">
        <v>3.5517241379310347</v>
      </c>
      <c r="M23" s="20" t="s">
        <v>273</v>
      </c>
      <c r="N23" s="20">
        <v>3.1406304524834243</v>
      </c>
      <c r="O23" s="20">
        <v>3.8063477460901565</v>
      </c>
      <c r="P23" s="20">
        <v>2.4594022122852435</v>
      </c>
      <c r="Q23" s="20" t="s">
        <v>273</v>
      </c>
      <c r="R23" s="20">
        <v>3.014483852807206</v>
      </c>
      <c r="S23" s="20">
        <v>3.8061927785207281</v>
      </c>
      <c r="T23" s="20">
        <v>2.2305968629048687</v>
      </c>
      <c r="U23" s="20" t="s">
        <v>273</v>
      </c>
      <c r="V23" s="20">
        <v>2.1263742902017642</v>
      </c>
      <c r="W23" s="20">
        <v>3.041919129467046</v>
      </c>
      <c r="X23" s="20">
        <v>1.2519192157789063</v>
      </c>
      <c r="Y23" s="20" t="s">
        <v>273</v>
      </c>
      <c r="Z23" s="20">
        <v>0.59578368469294229</v>
      </c>
      <c r="AA23" s="20">
        <v>0.76419213973799127</v>
      </c>
      <c r="AB23" s="20">
        <v>0.44047319405990432</v>
      </c>
      <c r="AC23" s="157"/>
    </row>
    <row r="24" spans="1:29" x14ac:dyDescent="0.35">
      <c r="A24" s="17" t="s">
        <v>235</v>
      </c>
      <c r="B24" s="21">
        <v>2.9425012729622813</v>
      </c>
      <c r="C24" s="21">
        <v>3.6102431067350587</v>
      </c>
      <c r="D24" s="21">
        <v>2.2794246794559045</v>
      </c>
      <c r="E24" s="21" t="s">
        <v>273</v>
      </c>
      <c r="F24" s="21">
        <v>3.7124590340084889</v>
      </c>
      <c r="G24" s="21">
        <v>4.0120569587360979</v>
      </c>
      <c r="H24" s="21">
        <v>3.3919039145907472</v>
      </c>
      <c r="I24" s="21" t="s">
        <v>273</v>
      </c>
      <c r="J24" s="21">
        <v>4.5742232451093212</v>
      </c>
      <c r="K24" s="21">
        <v>5.4834706081462254</v>
      </c>
      <c r="L24" s="21">
        <v>3.6280380415639311</v>
      </c>
      <c r="M24" s="21" t="s">
        <v>273</v>
      </c>
      <c r="N24" s="21">
        <v>3.2146478201228601</v>
      </c>
      <c r="O24" s="21">
        <v>3.9127341712117616</v>
      </c>
      <c r="P24" s="21">
        <v>2.5081003240129607</v>
      </c>
      <c r="Q24" s="21" t="s">
        <v>273</v>
      </c>
      <c r="R24" s="21">
        <v>2.9258431748058302</v>
      </c>
      <c r="S24" s="21">
        <v>3.7009063444108756</v>
      </c>
      <c r="T24" s="21">
        <v>2.1720881427072403</v>
      </c>
      <c r="U24" s="21" t="s">
        <v>273</v>
      </c>
      <c r="V24" s="21">
        <v>2.1403840100723954</v>
      </c>
      <c r="W24" s="21">
        <v>3.071141635350525</v>
      </c>
      <c r="X24" s="21">
        <v>1.2610186092066602</v>
      </c>
      <c r="Y24" s="21" t="s">
        <v>273</v>
      </c>
      <c r="Z24" s="21">
        <v>0.61303725904229955</v>
      </c>
      <c r="AA24" s="21">
        <v>0.78796561604584525</v>
      </c>
      <c r="AB24" s="21">
        <v>0.45448643033372288</v>
      </c>
      <c r="AC24" s="158"/>
    </row>
    <row r="25" spans="1:29" x14ac:dyDescent="0.35">
      <c r="A25" s="17" t="s">
        <v>236</v>
      </c>
      <c r="B25" s="21">
        <v>0.11560693641618498</v>
      </c>
      <c r="C25" s="21">
        <v>0.20325203252032523</v>
      </c>
      <c r="D25" s="21">
        <v>0</v>
      </c>
      <c r="E25" s="21" t="s">
        <v>273</v>
      </c>
      <c r="F25" s="21">
        <v>0</v>
      </c>
      <c r="G25" s="21">
        <v>0</v>
      </c>
      <c r="H25" s="21">
        <v>0</v>
      </c>
      <c r="I25" s="21" t="s">
        <v>273</v>
      </c>
      <c r="J25" s="21">
        <v>0</v>
      </c>
      <c r="K25" s="21">
        <v>0</v>
      </c>
      <c r="L25" s="21">
        <v>0</v>
      </c>
      <c r="M25" s="21" t="s">
        <v>273</v>
      </c>
      <c r="N25" s="21">
        <v>0</v>
      </c>
      <c r="O25" s="21">
        <v>0</v>
      </c>
      <c r="P25" s="21">
        <v>0</v>
      </c>
      <c r="Q25" s="21" t="s">
        <v>273</v>
      </c>
      <c r="R25" s="21">
        <v>0.63291139240506333</v>
      </c>
      <c r="S25" s="21">
        <v>1.0101010101010102</v>
      </c>
      <c r="T25" s="21">
        <v>0</v>
      </c>
      <c r="U25" s="21" t="s">
        <v>273</v>
      </c>
      <c r="V25" s="21">
        <v>0</v>
      </c>
      <c r="W25" s="21">
        <v>0</v>
      </c>
      <c r="X25" s="21">
        <v>0</v>
      </c>
      <c r="Y25" s="21" t="s">
        <v>273</v>
      </c>
      <c r="Z25" s="21">
        <v>0</v>
      </c>
      <c r="AA25" s="21">
        <v>0</v>
      </c>
      <c r="AB25" s="21">
        <v>0</v>
      </c>
      <c r="AC25" s="158"/>
    </row>
    <row r="26" spans="1:29" x14ac:dyDescent="0.35">
      <c r="A26" s="17" t="s">
        <v>237</v>
      </c>
      <c r="B26" s="21">
        <v>2.2771130837514471</v>
      </c>
      <c r="C26" s="21">
        <v>2.7638190954773871</v>
      </c>
      <c r="D26" s="21">
        <v>1.5015015015015014</v>
      </c>
      <c r="E26" s="21" t="s">
        <v>273</v>
      </c>
      <c r="F26" s="21">
        <v>1.4705882352941175</v>
      </c>
      <c r="G26" s="21">
        <v>2.1551724137931036</v>
      </c>
      <c r="H26" s="21">
        <v>0</v>
      </c>
      <c r="I26" s="21" t="s">
        <v>273</v>
      </c>
      <c r="J26" s="21">
        <v>0.5865102639296188</v>
      </c>
      <c r="K26" s="21">
        <v>0.90909090909090906</v>
      </c>
      <c r="L26" s="21">
        <v>0</v>
      </c>
      <c r="M26" s="21" t="s">
        <v>273</v>
      </c>
      <c r="N26" s="21">
        <v>0.33222591362126247</v>
      </c>
      <c r="O26" s="21">
        <v>0.50505050505050508</v>
      </c>
      <c r="P26" s="21">
        <v>0</v>
      </c>
      <c r="Q26" s="21" t="s">
        <v>273</v>
      </c>
      <c r="R26" s="21">
        <v>6.5180102915951972</v>
      </c>
      <c r="S26" s="21">
        <v>7.3446327683615822</v>
      </c>
      <c r="T26" s="21">
        <v>5.2401746724890828</v>
      </c>
      <c r="U26" s="21" t="s">
        <v>273</v>
      </c>
      <c r="V26" s="21">
        <v>2.2304832713754648</v>
      </c>
      <c r="W26" s="21">
        <v>2.9900332225913622</v>
      </c>
      <c r="X26" s="21">
        <v>1.2658227848101267</v>
      </c>
      <c r="Y26" s="21" t="s">
        <v>273</v>
      </c>
      <c r="Z26" s="21">
        <v>0.20491803278688525</v>
      </c>
      <c r="AA26" s="21">
        <v>0.34843205574912894</v>
      </c>
      <c r="AB26" s="21">
        <v>0</v>
      </c>
      <c r="AC26" s="158"/>
    </row>
    <row r="27" spans="1:29" x14ac:dyDescent="0.35">
      <c r="A27" s="142"/>
      <c r="B27" s="21" t="s">
        <v>273</v>
      </c>
      <c r="C27" s="21" t="s">
        <v>273</v>
      </c>
      <c r="D27" s="21" t="s">
        <v>273</v>
      </c>
      <c r="E27" s="21" t="s">
        <v>273</v>
      </c>
      <c r="F27" s="21" t="s">
        <v>273</v>
      </c>
      <c r="G27" s="21" t="s">
        <v>273</v>
      </c>
      <c r="H27" s="21" t="s">
        <v>273</v>
      </c>
      <c r="I27" s="21" t="s">
        <v>273</v>
      </c>
      <c r="J27" s="21" t="s">
        <v>273</v>
      </c>
      <c r="K27" s="21" t="s">
        <v>273</v>
      </c>
      <c r="L27" s="21" t="s">
        <v>273</v>
      </c>
      <c r="M27" s="21" t="s">
        <v>273</v>
      </c>
      <c r="N27" s="21" t="s">
        <v>273</v>
      </c>
      <c r="O27" s="21" t="s">
        <v>273</v>
      </c>
      <c r="P27" s="21" t="s">
        <v>273</v>
      </c>
      <c r="Q27" s="21" t="s">
        <v>273</v>
      </c>
      <c r="R27" s="21" t="s">
        <v>273</v>
      </c>
      <c r="S27" s="21" t="s">
        <v>273</v>
      </c>
      <c r="T27" s="21" t="s">
        <v>273</v>
      </c>
      <c r="U27" s="21" t="s">
        <v>273</v>
      </c>
      <c r="V27" s="21" t="s">
        <v>273</v>
      </c>
      <c r="W27" s="21" t="s">
        <v>273</v>
      </c>
      <c r="X27" s="21" t="s">
        <v>273</v>
      </c>
      <c r="Y27" s="21" t="s">
        <v>273</v>
      </c>
      <c r="Z27" s="21" t="s">
        <v>273</v>
      </c>
      <c r="AA27" s="21" t="s">
        <v>273</v>
      </c>
      <c r="AB27" s="21" t="s">
        <v>273</v>
      </c>
      <c r="AC27" s="158"/>
    </row>
    <row r="28" spans="1:29" x14ac:dyDescent="0.35">
      <c r="A28" s="64" t="s">
        <v>238</v>
      </c>
      <c r="B28" s="20">
        <v>3.0421968430300113</v>
      </c>
      <c r="C28" s="20">
        <v>3.7073863636363633</v>
      </c>
      <c r="D28" s="20">
        <v>2.380279301181659</v>
      </c>
      <c r="E28" s="20" t="s">
        <v>273</v>
      </c>
      <c r="F28" s="20">
        <v>3.3437473613104784</v>
      </c>
      <c r="G28" s="20">
        <v>3.4778388870915564</v>
      </c>
      <c r="H28" s="20">
        <v>3.1973149620208448</v>
      </c>
      <c r="I28" s="20" t="s">
        <v>273</v>
      </c>
      <c r="J28" s="20">
        <v>4.7381772060155827</v>
      </c>
      <c r="K28" s="20">
        <v>5.6385034252590902</v>
      </c>
      <c r="L28" s="20">
        <v>3.7792329279700656</v>
      </c>
      <c r="M28" s="20" t="s">
        <v>273</v>
      </c>
      <c r="N28" s="20">
        <v>3.6950856291883842</v>
      </c>
      <c r="O28" s="20">
        <v>4.375923190546529</v>
      </c>
      <c r="P28" s="20">
        <v>3.0030030030030028</v>
      </c>
      <c r="Q28" s="20" t="s">
        <v>273</v>
      </c>
      <c r="R28" s="20">
        <v>3.4093376764386534</v>
      </c>
      <c r="S28" s="20">
        <v>4.2062217029355917</v>
      </c>
      <c r="T28" s="20">
        <v>2.6262916188289323</v>
      </c>
      <c r="U28" s="20" t="s">
        <v>273</v>
      </c>
      <c r="V28" s="20">
        <v>2.4004683840749412</v>
      </c>
      <c r="W28" s="20">
        <v>3.4404865334491745</v>
      </c>
      <c r="X28" s="20">
        <v>1.4352523786486051</v>
      </c>
      <c r="Y28" s="20" t="s">
        <v>273</v>
      </c>
      <c r="Z28" s="20">
        <v>0.65306852746466271</v>
      </c>
      <c r="AA28" s="20">
        <v>0.86677972489165256</v>
      </c>
      <c r="AB28" s="20">
        <v>0.45988758303525806</v>
      </c>
      <c r="AC28" s="157"/>
    </row>
    <row r="29" spans="1:29" x14ac:dyDescent="0.35">
      <c r="A29" s="17" t="s">
        <v>235</v>
      </c>
      <c r="B29" s="21">
        <v>3.1094490300664503</v>
      </c>
      <c r="C29" s="21">
        <v>3.8048073438821115</v>
      </c>
      <c r="D29" s="21">
        <v>2.4322098700076467</v>
      </c>
      <c r="E29" s="21" t="s">
        <v>273</v>
      </c>
      <c r="F29" s="21">
        <v>3.4571175950486297</v>
      </c>
      <c r="G29" s="21">
        <v>3.5952747817154593</v>
      </c>
      <c r="H29" s="21">
        <v>3.3095629914061071</v>
      </c>
      <c r="I29" s="21" t="s">
        <v>273</v>
      </c>
      <c r="J29" s="21">
        <v>4.9407302038880987</v>
      </c>
      <c r="K29" s="21">
        <v>5.9260635333457179</v>
      </c>
      <c r="L29" s="21">
        <v>3.9132119333591633</v>
      </c>
      <c r="M29" s="21" t="s">
        <v>273</v>
      </c>
      <c r="N29" s="21">
        <v>3.8383250945042162</v>
      </c>
      <c r="O29" s="21">
        <v>4.5789677920062086</v>
      </c>
      <c r="P29" s="21">
        <v>3.0989734650397058</v>
      </c>
      <c r="Q29" s="21" t="s">
        <v>273</v>
      </c>
      <c r="R29" s="21">
        <v>3.3042680128499313</v>
      </c>
      <c r="S29" s="21">
        <v>4.0819518298404756</v>
      </c>
      <c r="T29" s="21">
        <v>2.5598802395209579</v>
      </c>
      <c r="U29" s="21" t="s">
        <v>273</v>
      </c>
      <c r="V29" s="21">
        <v>2.4364312926375478</v>
      </c>
      <c r="W29" s="21">
        <v>3.5097493036211702</v>
      </c>
      <c r="X29" s="21">
        <v>1.4571331751948491</v>
      </c>
      <c r="Y29" s="21" t="s">
        <v>273</v>
      </c>
      <c r="Z29" s="21">
        <v>0.68020784128483702</v>
      </c>
      <c r="AA29" s="21">
        <v>0.90744101633393837</v>
      </c>
      <c r="AB29" s="21">
        <v>0.47991468183434061</v>
      </c>
      <c r="AC29" s="158"/>
    </row>
    <row r="30" spans="1:29" x14ac:dyDescent="0.35">
      <c r="A30" s="17" t="s">
        <v>236</v>
      </c>
      <c r="B30" s="21">
        <v>0.11560693641618498</v>
      </c>
      <c r="C30" s="21">
        <v>0.20325203252032523</v>
      </c>
      <c r="D30" s="21">
        <v>0</v>
      </c>
      <c r="E30" s="21" t="s">
        <v>273</v>
      </c>
      <c r="F30" s="21">
        <v>0</v>
      </c>
      <c r="G30" s="21">
        <v>0</v>
      </c>
      <c r="H30" s="21">
        <v>0</v>
      </c>
      <c r="I30" s="21" t="s">
        <v>273</v>
      </c>
      <c r="J30" s="21">
        <v>0</v>
      </c>
      <c r="K30" s="21">
        <v>0</v>
      </c>
      <c r="L30" s="21">
        <v>0</v>
      </c>
      <c r="M30" s="21" t="s">
        <v>273</v>
      </c>
      <c r="N30" s="21">
        <v>0</v>
      </c>
      <c r="O30" s="21">
        <v>0</v>
      </c>
      <c r="P30" s="21">
        <v>0</v>
      </c>
      <c r="Q30" s="21" t="s">
        <v>273</v>
      </c>
      <c r="R30" s="21">
        <v>0.63291139240506333</v>
      </c>
      <c r="S30" s="21">
        <v>1.0101010101010102</v>
      </c>
      <c r="T30" s="21">
        <v>0</v>
      </c>
      <c r="U30" s="21" t="s">
        <v>273</v>
      </c>
      <c r="V30" s="21">
        <v>0</v>
      </c>
      <c r="W30" s="21">
        <v>0</v>
      </c>
      <c r="X30" s="21">
        <v>0</v>
      </c>
      <c r="Y30" s="21" t="s">
        <v>273</v>
      </c>
      <c r="Z30" s="21">
        <v>0</v>
      </c>
      <c r="AA30" s="21">
        <v>0</v>
      </c>
      <c r="AB30" s="21">
        <v>0</v>
      </c>
      <c r="AC30" s="158"/>
    </row>
    <row r="31" spans="1:29" x14ac:dyDescent="0.35">
      <c r="A31" s="17" t="s">
        <v>237</v>
      </c>
      <c r="B31" s="21">
        <v>2.2771130837514471</v>
      </c>
      <c r="C31" s="21">
        <v>2.7638190954773871</v>
      </c>
      <c r="D31" s="21">
        <v>1.5015015015015014</v>
      </c>
      <c r="E31" s="21" t="s">
        <v>273</v>
      </c>
      <c r="F31" s="21">
        <v>1.4705882352941175</v>
      </c>
      <c r="G31" s="21">
        <v>2.1551724137931036</v>
      </c>
      <c r="H31" s="21">
        <v>0</v>
      </c>
      <c r="I31" s="21" t="s">
        <v>273</v>
      </c>
      <c r="J31" s="21">
        <v>0.5865102639296188</v>
      </c>
      <c r="K31" s="21">
        <v>0.90909090909090906</v>
      </c>
      <c r="L31" s="21">
        <v>0</v>
      </c>
      <c r="M31" s="21" t="s">
        <v>273</v>
      </c>
      <c r="N31" s="21">
        <v>0.33222591362126247</v>
      </c>
      <c r="O31" s="21">
        <v>0.50505050505050508</v>
      </c>
      <c r="P31" s="21">
        <v>0</v>
      </c>
      <c r="Q31" s="21" t="s">
        <v>273</v>
      </c>
      <c r="R31" s="21">
        <v>6.5180102915951972</v>
      </c>
      <c r="S31" s="21">
        <v>7.3446327683615822</v>
      </c>
      <c r="T31" s="21">
        <v>5.2401746724890828</v>
      </c>
      <c r="U31" s="21" t="s">
        <v>273</v>
      </c>
      <c r="V31" s="21">
        <v>2.2304832713754648</v>
      </c>
      <c r="W31" s="21">
        <v>2.9900332225913622</v>
      </c>
      <c r="X31" s="21">
        <v>1.2658227848101267</v>
      </c>
      <c r="Y31" s="21" t="s">
        <v>273</v>
      </c>
      <c r="Z31" s="21">
        <v>0.20491803278688525</v>
      </c>
      <c r="AA31" s="21">
        <v>0.34843205574912894</v>
      </c>
      <c r="AB31" s="21">
        <v>0</v>
      </c>
      <c r="AC31" s="158"/>
    </row>
    <row r="32" spans="1:29" x14ac:dyDescent="0.35">
      <c r="A32" s="123"/>
      <c r="B32" s="21" t="s">
        <v>273</v>
      </c>
      <c r="C32" s="21" t="s">
        <v>273</v>
      </c>
      <c r="D32" s="21" t="s">
        <v>273</v>
      </c>
      <c r="E32" s="21" t="s">
        <v>273</v>
      </c>
      <c r="F32" s="21" t="s">
        <v>273</v>
      </c>
      <c r="G32" s="21" t="s">
        <v>273</v>
      </c>
      <c r="H32" s="21" t="s">
        <v>273</v>
      </c>
      <c r="I32" s="21" t="s">
        <v>273</v>
      </c>
      <c r="J32" s="21" t="s">
        <v>273</v>
      </c>
      <c r="K32" s="21" t="s">
        <v>273</v>
      </c>
      <c r="L32" s="21" t="s">
        <v>273</v>
      </c>
      <c r="M32" s="21" t="s">
        <v>273</v>
      </c>
      <c r="N32" s="21" t="s">
        <v>273</v>
      </c>
      <c r="O32" s="21" t="s">
        <v>273</v>
      </c>
      <c r="P32" s="21" t="s">
        <v>273</v>
      </c>
      <c r="Q32" s="21" t="s">
        <v>273</v>
      </c>
      <c r="R32" s="21" t="s">
        <v>273</v>
      </c>
      <c r="S32" s="21" t="s">
        <v>273</v>
      </c>
      <c r="T32" s="21" t="s">
        <v>273</v>
      </c>
      <c r="U32" s="21" t="s">
        <v>273</v>
      </c>
      <c r="V32" s="21" t="s">
        <v>273</v>
      </c>
      <c r="W32" s="21" t="s">
        <v>273</v>
      </c>
      <c r="X32" s="21" t="s">
        <v>273</v>
      </c>
      <c r="Y32" s="21" t="s">
        <v>273</v>
      </c>
      <c r="Z32" s="21" t="s">
        <v>273</v>
      </c>
      <c r="AA32" s="21" t="s">
        <v>273</v>
      </c>
      <c r="AB32" s="21" t="s">
        <v>273</v>
      </c>
      <c r="AC32" s="158"/>
    </row>
    <row r="33" spans="1:29" x14ac:dyDescent="0.35">
      <c r="A33" s="64" t="s">
        <v>239</v>
      </c>
      <c r="B33" s="20">
        <v>2.6224075872707533</v>
      </c>
      <c r="C33" s="20">
        <v>3.24759385377385</v>
      </c>
      <c r="D33" s="20">
        <v>1.9780729740704217</v>
      </c>
      <c r="E33" s="20" t="s">
        <v>273</v>
      </c>
      <c r="F33" s="20">
        <v>4.1079008626591813</v>
      </c>
      <c r="G33" s="20">
        <v>4.6560846560846558</v>
      </c>
      <c r="H33" s="20">
        <v>3.5197275049673573</v>
      </c>
      <c r="I33" s="20" t="s">
        <v>273</v>
      </c>
      <c r="J33" s="20">
        <v>4.0087783467446965</v>
      </c>
      <c r="K33" s="20">
        <v>4.7988505747126435</v>
      </c>
      <c r="L33" s="20">
        <v>3.1892697466467959</v>
      </c>
      <c r="M33" s="20" t="s">
        <v>273</v>
      </c>
      <c r="N33" s="20">
        <v>2.2170542635658914</v>
      </c>
      <c r="O33" s="20">
        <v>2.8658536585365857</v>
      </c>
      <c r="P33" s="20">
        <v>1.5457413249211356</v>
      </c>
      <c r="Q33" s="20" t="s">
        <v>273</v>
      </c>
      <c r="R33" s="20">
        <v>2.0614954577218727</v>
      </c>
      <c r="S33" s="20">
        <v>2.8531663187195546</v>
      </c>
      <c r="T33" s="20">
        <v>1.263157894736842</v>
      </c>
      <c r="U33" s="20" t="s">
        <v>273</v>
      </c>
      <c r="V33" s="20">
        <v>1.4136581122227054</v>
      </c>
      <c r="W33" s="20">
        <v>2.0583190394511153</v>
      </c>
      <c r="X33" s="20">
        <v>0.75022065313327446</v>
      </c>
      <c r="Y33" s="20" t="s">
        <v>273</v>
      </c>
      <c r="Z33" s="20">
        <v>0.439453125</v>
      </c>
      <c r="AA33" s="20">
        <v>0.49480455220188024</v>
      </c>
      <c r="AB33" s="20">
        <v>0.38554216867469876</v>
      </c>
      <c r="AC33" s="157"/>
    </row>
    <row r="34" spans="1:29" ht="14.5" thickBot="1" x14ac:dyDescent="0.4">
      <c r="A34" s="17" t="s">
        <v>235</v>
      </c>
      <c r="B34" s="21">
        <v>2.6224075872707533</v>
      </c>
      <c r="C34" s="21">
        <v>3.24759385377385</v>
      </c>
      <c r="D34" s="21">
        <v>1.9780729740704217</v>
      </c>
      <c r="E34" s="21" t="s">
        <v>273</v>
      </c>
      <c r="F34" s="21">
        <v>4.1079008626591813</v>
      </c>
      <c r="G34" s="21">
        <v>4.6560846560846558</v>
      </c>
      <c r="H34" s="21">
        <v>3.5197275049673573</v>
      </c>
      <c r="I34" s="21" t="s">
        <v>273</v>
      </c>
      <c r="J34" s="21">
        <v>4.0087783467446965</v>
      </c>
      <c r="K34" s="21">
        <v>4.7988505747126435</v>
      </c>
      <c r="L34" s="21">
        <v>3.1892697466467959</v>
      </c>
      <c r="M34" s="21" t="s">
        <v>273</v>
      </c>
      <c r="N34" s="21">
        <v>2.2170542635658914</v>
      </c>
      <c r="O34" s="21">
        <v>2.8658536585365857</v>
      </c>
      <c r="P34" s="21">
        <v>1.5457413249211356</v>
      </c>
      <c r="Q34" s="21" t="s">
        <v>273</v>
      </c>
      <c r="R34" s="21">
        <v>2.0614954577218727</v>
      </c>
      <c r="S34" s="21">
        <v>2.8531663187195546</v>
      </c>
      <c r="T34" s="21">
        <v>1.263157894736842</v>
      </c>
      <c r="U34" s="21" t="s">
        <v>273</v>
      </c>
      <c r="V34" s="21">
        <v>1.4136581122227054</v>
      </c>
      <c r="W34" s="21">
        <v>2.0583190394511153</v>
      </c>
      <c r="X34" s="21">
        <v>0.75022065313327446</v>
      </c>
      <c r="Y34" s="21" t="s">
        <v>273</v>
      </c>
      <c r="Z34" s="21">
        <v>0.439453125</v>
      </c>
      <c r="AA34" s="21">
        <v>0.49480455220188024</v>
      </c>
      <c r="AB34" s="21">
        <v>0.38554216867469876</v>
      </c>
      <c r="AC34" s="158"/>
    </row>
    <row r="35" spans="1:29" x14ac:dyDescent="0.3">
      <c r="A35" s="110" t="s">
        <v>398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65"/>
    </row>
    <row r="36" spans="1:2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</sheetData>
  <mergeCells count="14">
    <mergeCell ref="A8:AB8"/>
    <mergeCell ref="A22:AB22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2" location="Contenido!A1" display="Contenido" xr:uid="{6B43624B-4903-40D9-8E9C-674671632F26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  <pageSetUpPr fitToPage="1"/>
  </sheetPr>
  <dimension ref="A1:BL42"/>
  <sheetViews>
    <sheetView showGridLines="0" topLeftCell="B1" zoomScale="90" zoomScaleNormal="90" zoomScaleSheetLayoutView="90" workbookViewId="0">
      <selection activeCell="AC2" sqref="AC2"/>
    </sheetView>
  </sheetViews>
  <sheetFormatPr baseColWidth="10" defaultColWidth="11.453125" defaultRowHeight="14" x14ac:dyDescent="0.3"/>
  <cols>
    <col min="1" max="1" width="12.179687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72" customWidth="1"/>
    <col min="30" max="30" width="13.453125" style="26" customWidth="1"/>
    <col min="31" max="105" width="11.453125" style="3"/>
    <col min="106" max="106" width="7.81640625" style="3" bestFit="1" customWidth="1"/>
    <col min="107" max="108" width="5.54296875" style="3" bestFit="1" customWidth="1"/>
    <col min="109" max="109" width="5.1796875" style="3" customWidth="1"/>
    <col min="110" max="110" width="2.1796875" style="3" customWidth="1"/>
    <col min="111" max="113" width="5.1796875" style="3" customWidth="1"/>
    <col min="114" max="114" width="1.1796875" style="3" customWidth="1"/>
    <col min="115" max="117" width="5.1796875" style="3" customWidth="1"/>
    <col min="118" max="118" width="1.54296875" style="3" customWidth="1"/>
    <col min="119" max="121" width="5.1796875" style="3" customWidth="1"/>
    <col min="122" max="122" width="1.453125" style="3" customWidth="1"/>
    <col min="123" max="125" width="5.1796875" style="3" customWidth="1"/>
    <col min="126" max="126" width="2" style="3" customWidth="1"/>
    <col min="127" max="129" width="5.1796875" style="3" customWidth="1"/>
    <col min="130" max="130" width="1.81640625" style="3" customWidth="1"/>
    <col min="131" max="133" width="5.1796875" style="3" customWidth="1"/>
    <col min="134" max="16384" width="11.453125" style="3"/>
  </cols>
  <sheetData>
    <row r="1" spans="1:64" ht="15.75" customHeight="1" x14ac:dyDescent="0.35">
      <c r="A1" s="345" t="s">
        <v>312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93"/>
      <c r="AD1" s="29"/>
    </row>
    <row r="2" spans="1:64" ht="15.75" customHeight="1" x14ac:dyDescent="0.35">
      <c r="A2" s="345" t="s">
        <v>206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1"/>
      <c r="AD2" s="272" t="s">
        <v>375</v>
      </c>
    </row>
    <row r="3" spans="1:64" ht="15.75" customHeight="1" x14ac:dyDescent="0.35">
      <c r="A3" s="345" t="s">
        <v>242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93"/>
      <c r="AD3" s="29"/>
    </row>
    <row r="4" spans="1:64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93"/>
    </row>
    <row r="5" spans="1:64" ht="15.75" customHeight="1" x14ac:dyDescent="0.35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93"/>
    </row>
    <row r="6" spans="1:64" ht="21" customHeight="1" x14ac:dyDescent="0.35">
      <c r="A6" s="340" t="s">
        <v>243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93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6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x14ac:dyDescent="0.3">
      <c r="A8" s="8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</row>
    <row r="9" spans="1:64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16"/>
    </row>
    <row r="10" spans="1:64" x14ac:dyDescent="0.35">
      <c r="A10" s="123" t="s">
        <v>130</v>
      </c>
      <c r="B10" s="16">
        <v>3065</v>
      </c>
      <c r="C10" s="16">
        <v>1882</v>
      </c>
      <c r="D10" s="16">
        <v>1183</v>
      </c>
      <c r="E10" s="16"/>
      <c r="F10" s="16">
        <v>696</v>
      </c>
      <c r="G10" s="16">
        <v>391</v>
      </c>
      <c r="H10" s="16">
        <v>305</v>
      </c>
      <c r="I10" s="16"/>
      <c r="J10" s="16">
        <v>797</v>
      </c>
      <c r="K10" s="16">
        <v>488</v>
      </c>
      <c r="L10" s="16">
        <v>309</v>
      </c>
      <c r="M10" s="16"/>
      <c r="N10" s="16">
        <v>540</v>
      </c>
      <c r="O10" s="16">
        <v>331</v>
      </c>
      <c r="P10" s="16">
        <v>209</v>
      </c>
      <c r="Q10" s="16"/>
      <c r="R10" s="16">
        <v>589</v>
      </c>
      <c r="S10" s="16">
        <v>370</v>
      </c>
      <c r="T10" s="16">
        <v>219</v>
      </c>
      <c r="U10" s="16"/>
      <c r="V10" s="16">
        <v>352</v>
      </c>
      <c r="W10" s="16">
        <v>246</v>
      </c>
      <c r="X10" s="16">
        <v>106</v>
      </c>
      <c r="Y10" s="16"/>
      <c r="Z10" s="16">
        <v>91</v>
      </c>
      <c r="AA10" s="16">
        <v>56</v>
      </c>
      <c r="AB10" s="16">
        <v>35</v>
      </c>
      <c r="AC10" s="18"/>
    </row>
    <row r="11" spans="1:64" x14ac:dyDescent="0.35">
      <c r="A11" s="131">
        <v>12</v>
      </c>
      <c r="B11" s="18">
        <v>6</v>
      </c>
      <c r="C11" s="18">
        <v>2</v>
      </c>
      <c r="D11" s="18">
        <v>4</v>
      </c>
      <c r="E11" s="18"/>
      <c r="F11" s="18">
        <v>6</v>
      </c>
      <c r="G11" s="18">
        <v>2</v>
      </c>
      <c r="H11" s="18">
        <v>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64" x14ac:dyDescent="0.35">
      <c r="A12" s="131">
        <v>13</v>
      </c>
      <c r="B12" s="18">
        <v>338</v>
      </c>
      <c r="C12" s="18">
        <v>198</v>
      </c>
      <c r="D12" s="18">
        <v>140</v>
      </c>
      <c r="E12" s="18"/>
      <c r="F12" s="18">
        <v>320</v>
      </c>
      <c r="G12" s="18">
        <v>183</v>
      </c>
      <c r="H12" s="18">
        <v>137</v>
      </c>
      <c r="I12" s="18"/>
      <c r="J12" s="18">
        <v>18</v>
      </c>
      <c r="K12" s="18">
        <v>15</v>
      </c>
      <c r="L12" s="18">
        <v>3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64" x14ac:dyDescent="0.35">
      <c r="A13" s="131">
        <v>14</v>
      </c>
      <c r="B13" s="18">
        <v>690</v>
      </c>
      <c r="C13" s="18">
        <v>405</v>
      </c>
      <c r="D13" s="18">
        <v>285</v>
      </c>
      <c r="E13" s="18"/>
      <c r="F13" s="18">
        <v>289</v>
      </c>
      <c r="G13" s="18">
        <v>163</v>
      </c>
      <c r="H13" s="18">
        <v>126</v>
      </c>
      <c r="I13" s="18"/>
      <c r="J13" s="18">
        <v>387</v>
      </c>
      <c r="K13" s="18">
        <v>237</v>
      </c>
      <c r="L13" s="18">
        <v>150</v>
      </c>
      <c r="M13" s="18"/>
      <c r="N13" s="18">
        <v>14</v>
      </c>
      <c r="O13" s="18">
        <v>5</v>
      </c>
      <c r="P13" s="18">
        <v>9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64" x14ac:dyDescent="0.35">
      <c r="A14" s="131">
        <v>15</v>
      </c>
      <c r="B14" s="18">
        <v>617</v>
      </c>
      <c r="C14" s="18">
        <v>356</v>
      </c>
      <c r="D14" s="18">
        <v>261</v>
      </c>
      <c r="E14" s="18"/>
      <c r="F14" s="18">
        <v>70</v>
      </c>
      <c r="G14" s="18">
        <v>38</v>
      </c>
      <c r="H14" s="18">
        <v>32</v>
      </c>
      <c r="I14" s="18"/>
      <c r="J14" s="18">
        <v>287</v>
      </c>
      <c r="K14" s="18">
        <v>165</v>
      </c>
      <c r="L14" s="18">
        <v>122</v>
      </c>
      <c r="M14" s="18"/>
      <c r="N14" s="18">
        <v>255</v>
      </c>
      <c r="O14" s="18">
        <v>151</v>
      </c>
      <c r="P14" s="18">
        <v>104</v>
      </c>
      <c r="Q14" s="18"/>
      <c r="R14" s="18">
        <v>5</v>
      </c>
      <c r="S14" s="18">
        <v>2</v>
      </c>
      <c r="T14" s="18">
        <v>3</v>
      </c>
      <c r="U14" s="18"/>
      <c r="V14" s="18"/>
      <c r="W14" s="18"/>
      <c r="X14" s="18"/>
      <c r="Y14" s="18"/>
      <c r="Z14" s="18"/>
      <c r="AA14" s="18"/>
      <c r="AB14" s="18"/>
      <c r="AC14" s="18"/>
    </row>
    <row r="15" spans="1:64" x14ac:dyDescent="0.35">
      <c r="A15" s="131">
        <v>16</v>
      </c>
      <c r="B15" s="18">
        <v>565</v>
      </c>
      <c r="C15" s="18">
        <v>340</v>
      </c>
      <c r="D15" s="18">
        <v>225</v>
      </c>
      <c r="E15" s="18"/>
      <c r="F15" s="18">
        <v>11</v>
      </c>
      <c r="G15" s="18">
        <v>5</v>
      </c>
      <c r="H15" s="18">
        <v>6</v>
      </c>
      <c r="I15" s="18"/>
      <c r="J15" s="18">
        <v>89</v>
      </c>
      <c r="K15" s="18">
        <v>60</v>
      </c>
      <c r="L15" s="18">
        <v>29</v>
      </c>
      <c r="M15" s="18"/>
      <c r="N15" s="18">
        <v>183</v>
      </c>
      <c r="O15" s="18">
        <v>116</v>
      </c>
      <c r="P15" s="18">
        <v>67</v>
      </c>
      <c r="Q15" s="18"/>
      <c r="R15" s="18">
        <v>278</v>
      </c>
      <c r="S15" s="18">
        <v>160</v>
      </c>
      <c r="T15" s="18">
        <v>118</v>
      </c>
      <c r="U15" s="18"/>
      <c r="V15" s="18">
        <v>4</v>
      </c>
      <c r="W15" s="18">
        <v>0</v>
      </c>
      <c r="X15" s="18">
        <v>4</v>
      </c>
      <c r="Y15" s="18"/>
      <c r="Z15" s="18"/>
      <c r="AA15" s="18"/>
      <c r="AB15" s="18"/>
      <c r="AC15" s="16"/>
    </row>
    <row r="16" spans="1:64" x14ac:dyDescent="0.35">
      <c r="A16" s="131">
        <v>17</v>
      </c>
      <c r="B16" s="18">
        <v>479</v>
      </c>
      <c r="C16" s="18">
        <v>312</v>
      </c>
      <c r="D16" s="18">
        <v>167</v>
      </c>
      <c r="E16" s="18"/>
      <c r="F16" s="18">
        <v>0</v>
      </c>
      <c r="G16" s="18">
        <v>0</v>
      </c>
      <c r="H16" s="18">
        <v>0</v>
      </c>
      <c r="I16" s="18"/>
      <c r="J16" s="18">
        <v>16</v>
      </c>
      <c r="K16" s="18">
        <v>11</v>
      </c>
      <c r="L16" s="18">
        <v>5</v>
      </c>
      <c r="M16" s="18"/>
      <c r="N16" s="18">
        <v>80</v>
      </c>
      <c r="O16" s="18">
        <v>52</v>
      </c>
      <c r="P16" s="18">
        <v>28</v>
      </c>
      <c r="Q16" s="18"/>
      <c r="R16" s="18">
        <v>222</v>
      </c>
      <c r="S16" s="18">
        <v>143</v>
      </c>
      <c r="T16" s="18">
        <v>79</v>
      </c>
      <c r="U16" s="18"/>
      <c r="V16" s="18">
        <v>160</v>
      </c>
      <c r="W16" s="18">
        <v>106</v>
      </c>
      <c r="X16" s="18">
        <v>54</v>
      </c>
      <c r="Y16" s="18"/>
      <c r="Z16" s="18">
        <v>1</v>
      </c>
      <c r="AA16" s="18">
        <v>1</v>
      </c>
      <c r="AB16" s="18">
        <v>0</v>
      </c>
      <c r="AC16" s="18"/>
    </row>
    <row r="17" spans="1:29" x14ac:dyDescent="0.35">
      <c r="A17" s="131">
        <v>18</v>
      </c>
      <c r="B17" s="18">
        <v>256</v>
      </c>
      <c r="C17" s="18">
        <v>186</v>
      </c>
      <c r="D17" s="18">
        <v>70</v>
      </c>
      <c r="E17" s="18"/>
      <c r="F17" s="18">
        <v>0</v>
      </c>
      <c r="G17" s="18">
        <v>0</v>
      </c>
      <c r="H17" s="18">
        <v>0</v>
      </c>
      <c r="I17" s="18"/>
      <c r="J17" s="18">
        <v>0</v>
      </c>
      <c r="K17" s="18">
        <v>0</v>
      </c>
      <c r="L17" s="18">
        <v>0</v>
      </c>
      <c r="M17" s="18"/>
      <c r="N17" s="18">
        <v>8</v>
      </c>
      <c r="O17" s="18">
        <v>7</v>
      </c>
      <c r="P17" s="18">
        <v>1</v>
      </c>
      <c r="Q17" s="18"/>
      <c r="R17" s="18">
        <v>75</v>
      </c>
      <c r="S17" s="18">
        <v>60</v>
      </c>
      <c r="T17" s="18">
        <v>15</v>
      </c>
      <c r="U17" s="18"/>
      <c r="V17" s="18">
        <v>131</v>
      </c>
      <c r="W17" s="18">
        <v>98</v>
      </c>
      <c r="X17" s="18">
        <v>33</v>
      </c>
      <c r="Y17" s="18"/>
      <c r="Z17" s="18">
        <v>42</v>
      </c>
      <c r="AA17" s="18">
        <v>21</v>
      </c>
      <c r="AB17" s="18">
        <v>21</v>
      </c>
      <c r="AC17" s="18"/>
    </row>
    <row r="18" spans="1:29" x14ac:dyDescent="0.35">
      <c r="A18" s="131">
        <v>19</v>
      </c>
      <c r="B18" s="18">
        <v>74</v>
      </c>
      <c r="C18" s="18">
        <v>61</v>
      </c>
      <c r="D18" s="18">
        <v>13</v>
      </c>
      <c r="E18" s="18"/>
      <c r="F18" s="18">
        <v>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/>
      <c r="N18" s="18">
        <v>0</v>
      </c>
      <c r="O18" s="18">
        <v>0</v>
      </c>
      <c r="P18" s="18">
        <v>0</v>
      </c>
      <c r="Q18" s="18"/>
      <c r="R18" s="18">
        <v>5</v>
      </c>
      <c r="S18" s="18">
        <v>5</v>
      </c>
      <c r="T18" s="18">
        <v>0</v>
      </c>
      <c r="U18" s="18"/>
      <c r="V18" s="18">
        <v>41</v>
      </c>
      <c r="W18" s="18">
        <v>31</v>
      </c>
      <c r="X18" s="18">
        <v>10</v>
      </c>
      <c r="Y18" s="18"/>
      <c r="Z18" s="18">
        <v>28</v>
      </c>
      <c r="AA18" s="18">
        <v>24</v>
      </c>
      <c r="AB18" s="18">
        <v>4</v>
      </c>
      <c r="AC18" s="18"/>
    </row>
    <row r="19" spans="1:29" x14ac:dyDescent="0.35">
      <c r="A19" s="131">
        <v>20</v>
      </c>
      <c r="B19" s="18">
        <v>27</v>
      </c>
      <c r="C19" s="18">
        <v>13</v>
      </c>
      <c r="D19" s="18">
        <v>14</v>
      </c>
      <c r="E19" s="18"/>
      <c r="F19" s="18">
        <v>0</v>
      </c>
      <c r="G19" s="18">
        <v>0</v>
      </c>
      <c r="H19" s="18">
        <v>0</v>
      </c>
      <c r="I19" s="18"/>
      <c r="J19" s="18">
        <v>0</v>
      </c>
      <c r="K19" s="18">
        <v>0</v>
      </c>
      <c r="L19" s="18">
        <v>0</v>
      </c>
      <c r="M19" s="18"/>
      <c r="N19" s="18">
        <v>0</v>
      </c>
      <c r="O19" s="18">
        <v>0</v>
      </c>
      <c r="P19" s="18">
        <v>0</v>
      </c>
      <c r="Q19" s="18"/>
      <c r="R19" s="18">
        <v>2</v>
      </c>
      <c r="S19" s="18">
        <v>0</v>
      </c>
      <c r="T19" s="18">
        <v>2</v>
      </c>
      <c r="U19" s="18"/>
      <c r="V19" s="18">
        <v>10</v>
      </c>
      <c r="W19" s="18">
        <v>8</v>
      </c>
      <c r="X19" s="18">
        <v>2</v>
      </c>
      <c r="Y19" s="18"/>
      <c r="Z19" s="18">
        <v>15</v>
      </c>
      <c r="AA19" s="18">
        <v>5</v>
      </c>
      <c r="AB19" s="18">
        <v>10</v>
      </c>
      <c r="AC19" s="18"/>
    </row>
    <row r="20" spans="1:29" x14ac:dyDescent="0.35">
      <c r="A20" s="131">
        <v>21</v>
      </c>
      <c r="B20" s="18">
        <v>10</v>
      </c>
      <c r="C20" s="18">
        <v>6</v>
      </c>
      <c r="D20" s="18">
        <v>4</v>
      </c>
      <c r="E20" s="18"/>
      <c r="F20" s="18">
        <v>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/>
      <c r="N20" s="18">
        <v>0</v>
      </c>
      <c r="O20" s="18">
        <v>0</v>
      </c>
      <c r="P20" s="18">
        <v>0</v>
      </c>
      <c r="Q20" s="18"/>
      <c r="R20" s="18">
        <v>2</v>
      </c>
      <c r="S20" s="18">
        <v>0</v>
      </c>
      <c r="T20" s="18">
        <v>2</v>
      </c>
      <c r="U20" s="18"/>
      <c r="V20" s="18">
        <v>4</v>
      </c>
      <c r="W20" s="18">
        <v>2</v>
      </c>
      <c r="X20" s="18">
        <v>2</v>
      </c>
      <c r="Y20" s="18"/>
      <c r="Z20" s="18">
        <v>4</v>
      </c>
      <c r="AA20" s="18">
        <v>4</v>
      </c>
      <c r="AB20" s="18">
        <v>0</v>
      </c>
      <c r="AC20" s="18"/>
    </row>
    <row r="21" spans="1:29" x14ac:dyDescent="0.35">
      <c r="A21" s="131">
        <v>22</v>
      </c>
      <c r="B21" s="18">
        <v>1</v>
      </c>
      <c r="C21" s="18">
        <v>1</v>
      </c>
      <c r="D21" s="18">
        <v>0</v>
      </c>
      <c r="E21" s="18"/>
      <c r="F21" s="18">
        <v>0</v>
      </c>
      <c r="G21" s="18">
        <v>0</v>
      </c>
      <c r="H21" s="18">
        <v>0</v>
      </c>
      <c r="I21" s="18"/>
      <c r="J21" s="18">
        <v>0</v>
      </c>
      <c r="K21" s="18">
        <v>0</v>
      </c>
      <c r="L21" s="18">
        <v>0</v>
      </c>
      <c r="M21" s="18"/>
      <c r="N21" s="18">
        <v>0</v>
      </c>
      <c r="O21" s="18">
        <v>0</v>
      </c>
      <c r="P21" s="18">
        <v>0</v>
      </c>
      <c r="Q21" s="18"/>
      <c r="R21" s="18">
        <v>0</v>
      </c>
      <c r="S21" s="18">
        <v>0</v>
      </c>
      <c r="T21" s="18">
        <v>0</v>
      </c>
      <c r="U21" s="18"/>
      <c r="V21" s="18">
        <v>0</v>
      </c>
      <c r="W21" s="18">
        <v>0</v>
      </c>
      <c r="X21" s="18">
        <v>0</v>
      </c>
      <c r="Y21" s="18"/>
      <c r="Z21" s="18">
        <v>1</v>
      </c>
      <c r="AA21" s="18">
        <v>1</v>
      </c>
      <c r="AB21" s="18">
        <v>0</v>
      </c>
      <c r="AC21" s="18"/>
    </row>
    <row r="22" spans="1:29" x14ac:dyDescent="0.35">
      <c r="A22" s="131">
        <v>23</v>
      </c>
      <c r="B22" s="18">
        <v>2</v>
      </c>
      <c r="C22" s="18">
        <v>2</v>
      </c>
      <c r="D22" s="18">
        <v>0</v>
      </c>
      <c r="E22" s="18"/>
      <c r="F22" s="18">
        <v>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8"/>
      <c r="R22" s="18">
        <v>0</v>
      </c>
      <c r="S22" s="18">
        <v>0</v>
      </c>
      <c r="T22" s="18">
        <v>0</v>
      </c>
      <c r="U22" s="18"/>
      <c r="V22" s="18">
        <v>2</v>
      </c>
      <c r="W22" s="18">
        <v>1</v>
      </c>
      <c r="X22" s="18">
        <v>1</v>
      </c>
      <c r="Y22" s="18"/>
      <c r="Z22" s="18">
        <v>0</v>
      </c>
      <c r="AA22" s="18">
        <v>0</v>
      </c>
      <c r="AB22" s="18">
        <v>0</v>
      </c>
      <c r="AC22" s="18"/>
    </row>
    <row r="23" spans="1:29" x14ac:dyDescent="0.3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8"/>
    </row>
    <row r="24" spans="1:29" x14ac:dyDescent="0.35">
      <c r="A24" s="334" t="s">
        <v>125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18"/>
    </row>
    <row r="25" spans="1:29" x14ac:dyDescent="0.35">
      <c r="A25" s="135" t="s">
        <v>130</v>
      </c>
      <c r="B25" s="20">
        <v>2.9030119340784242</v>
      </c>
      <c r="C25" s="20">
        <v>3.5531557384786758</v>
      </c>
      <c r="D25" s="20">
        <v>2.2484937182825537</v>
      </c>
      <c r="E25" s="20"/>
      <c r="F25" s="20">
        <v>3.6352240676903791</v>
      </c>
      <c r="G25" s="20">
        <v>3.9249146757679183</v>
      </c>
      <c r="H25" s="20">
        <v>3.3209930313588849</v>
      </c>
      <c r="I25" s="20"/>
      <c r="J25" s="20">
        <v>4.4592401947071005</v>
      </c>
      <c r="K25" s="20">
        <v>5.3199607543878775</v>
      </c>
      <c r="L25" s="20">
        <v>3.5517241379310347</v>
      </c>
      <c r="M25" s="20"/>
      <c r="N25" s="20">
        <v>3.1406304524834243</v>
      </c>
      <c r="O25" s="20">
        <v>3.8063477460901565</v>
      </c>
      <c r="P25" s="20">
        <v>2.4594022122852435</v>
      </c>
      <c r="Q25" s="20"/>
      <c r="R25" s="20">
        <v>3.014483852807206</v>
      </c>
      <c r="S25" s="20">
        <v>3.8061927785207281</v>
      </c>
      <c r="T25" s="20">
        <v>2.2305968629048687</v>
      </c>
      <c r="U25" s="20"/>
      <c r="V25" s="20">
        <v>2.1263742902017642</v>
      </c>
      <c r="W25" s="20">
        <v>3.041919129467046</v>
      </c>
      <c r="X25" s="20">
        <v>1.2519192157789063</v>
      </c>
      <c r="Y25" s="20"/>
      <c r="Z25" s="20">
        <v>0.59578368469294229</v>
      </c>
      <c r="AA25" s="20">
        <v>0.76419213973799127</v>
      </c>
      <c r="AB25" s="20">
        <v>0.44047319405990432</v>
      </c>
      <c r="AC25" s="18"/>
    </row>
    <row r="26" spans="1:29" x14ac:dyDescent="0.35">
      <c r="A26" s="131">
        <v>12</v>
      </c>
      <c r="B26" s="21">
        <v>5.1586278050038695E-2</v>
      </c>
      <c r="C26" s="21">
        <v>3.403675970047651E-2</v>
      </c>
      <c r="D26" s="21">
        <v>6.9504778453518684E-2</v>
      </c>
      <c r="E26" s="21"/>
      <c r="F26" s="21">
        <v>5.1822421834513729E-2</v>
      </c>
      <c r="G26" s="21">
        <v>3.4141345168999658E-2</v>
      </c>
      <c r="H26" s="21">
        <v>6.9930069930069935E-2</v>
      </c>
      <c r="I26" s="21"/>
      <c r="J26" s="21"/>
      <c r="K26" s="21"/>
      <c r="L26" s="21"/>
      <c r="M26" s="21"/>
      <c r="N26" s="21" t="s">
        <v>273</v>
      </c>
      <c r="O26" s="21" t="s">
        <v>273</v>
      </c>
      <c r="P26" s="21" t="s">
        <v>273</v>
      </c>
      <c r="Q26" s="21"/>
      <c r="R26" s="21" t="s">
        <v>273</v>
      </c>
      <c r="S26" s="21" t="s">
        <v>273</v>
      </c>
      <c r="T26" s="21" t="s">
        <v>273</v>
      </c>
      <c r="U26" s="21"/>
      <c r="V26" s="21" t="s">
        <v>273</v>
      </c>
      <c r="W26" s="21" t="s">
        <v>273</v>
      </c>
      <c r="X26" s="21" t="s">
        <v>273</v>
      </c>
      <c r="Y26" s="21"/>
      <c r="Z26" s="21" t="s">
        <v>273</v>
      </c>
      <c r="AA26" s="21" t="s">
        <v>273</v>
      </c>
      <c r="AB26" s="21" t="s">
        <v>273</v>
      </c>
      <c r="AC26" s="18"/>
    </row>
    <row r="27" spans="1:29" x14ac:dyDescent="0.35">
      <c r="A27" s="131">
        <v>13</v>
      </c>
      <c r="B27" s="21">
        <v>1.987650690973243</v>
      </c>
      <c r="C27" s="21">
        <v>2.2858462248903253</v>
      </c>
      <c r="D27" s="21">
        <v>1.6780534579887332</v>
      </c>
      <c r="E27" s="21"/>
      <c r="F27" s="21">
        <v>5.2648897663705165</v>
      </c>
      <c r="G27" s="21">
        <v>5.6551297898640298</v>
      </c>
      <c r="H27" s="21">
        <v>4.8205489092188598</v>
      </c>
      <c r="I27" s="21"/>
      <c r="J27" s="21">
        <v>0.16560861164780569</v>
      </c>
      <c r="K27" s="21">
        <v>0.27777777777777779</v>
      </c>
      <c r="L27" s="21">
        <v>5.4854635216675815E-2</v>
      </c>
      <c r="M27" s="21"/>
      <c r="N27" s="21"/>
      <c r="O27" s="21"/>
      <c r="P27" s="21"/>
      <c r="Q27" s="21"/>
      <c r="R27" s="21" t="s">
        <v>273</v>
      </c>
      <c r="S27" s="21" t="s">
        <v>273</v>
      </c>
      <c r="T27" s="21" t="s">
        <v>273</v>
      </c>
      <c r="U27" s="21"/>
      <c r="V27" s="21" t="s">
        <v>273</v>
      </c>
      <c r="W27" s="21" t="s">
        <v>273</v>
      </c>
      <c r="X27" s="21" t="s">
        <v>273</v>
      </c>
      <c r="Y27" s="21"/>
      <c r="Z27" s="21" t="s">
        <v>273</v>
      </c>
      <c r="AA27" s="21" t="s">
        <v>273</v>
      </c>
      <c r="AB27" s="21" t="s">
        <v>273</v>
      </c>
      <c r="AC27" s="93"/>
    </row>
    <row r="28" spans="1:29" x14ac:dyDescent="0.35">
      <c r="A28" s="131">
        <v>14</v>
      </c>
      <c r="B28" s="21">
        <v>4.022150976391722</v>
      </c>
      <c r="C28" s="21">
        <v>4.643962848297214</v>
      </c>
      <c r="D28" s="21">
        <v>3.3791795115010674</v>
      </c>
      <c r="E28" s="21"/>
      <c r="F28" s="21">
        <v>24.637681159420293</v>
      </c>
      <c r="G28" s="21">
        <v>23.760932944606413</v>
      </c>
      <c r="H28" s="21">
        <v>25.872689938398359</v>
      </c>
      <c r="I28" s="21"/>
      <c r="J28" s="21">
        <v>6.8665720369056062</v>
      </c>
      <c r="K28" s="21">
        <v>7.9932546374367623</v>
      </c>
      <c r="L28" s="21">
        <v>5.6158742044178211</v>
      </c>
      <c r="M28" s="21"/>
      <c r="N28" s="21">
        <v>0.13614703880190604</v>
      </c>
      <c r="O28" s="21">
        <v>9.9029510794216666E-2</v>
      </c>
      <c r="P28" s="21">
        <v>0.17195261750095531</v>
      </c>
      <c r="Q28" s="21"/>
      <c r="R28" s="21"/>
      <c r="S28" s="21"/>
      <c r="T28" s="21"/>
      <c r="U28" s="21"/>
      <c r="V28" s="21" t="s">
        <v>273</v>
      </c>
      <c r="W28" s="21" t="s">
        <v>273</v>
      </c>
      <c r="X28" s="21" t="s">
        <v>273</v>
      </c>
      <c r="Y28" s="21"/>
      <c r="Z28" s="21" t="s">
        <v>273</v>
      </c>
      <c r="AA28" s="21" t="s">
        <v>273</v>
      </c>
      <c r="AB28" s="21" t="s">
        <v>273</v>
      </c>
      <c r="AC28" s="1"/>
    </row>
    <row r="29" spans="1:29" x14ac:dyDescent="0.35">
      <c r="A29" s="131">
        <v>15</v>
      </c>
      <c r="B29" s="21">
        <v>3.3791554849663181</v>
      </c>
      <c r="C29" s="21">
        <v>3.9516039516039521</v>
      </c>
      <c r="D29" s="21">
        <v>2.8216216216216217</v>
      </c>
      <c r="E29" s="21"/>
      <c r="F29" s="21">
        <v>30.973451327433626</v>
      </c>
      <c r="G29" s="21">
        <v>27.536231884057973</v>
      </c>
      <c r="H29" s="21">
        <v>36.363636363636367</v>
      </c>
      <c r="I29" s="21"/>
      <c r="J29" s="21">
        <v>27.837051406401553</v>
      </c>
      <c r="K29" s="21">
        <v>26.742301458670987</v>
      </c>
      <c r="L29" s="21">
        <v>29.468599033816425</v>
      </c>
      <c r="M29" s="21"/>
      <c r="N29" s="21">
        <v>4.7030616008852819</v>
      </c>
      <c r="O29" s="21">
        <v>5.5009107468123863</v>
      </c>
      <c r="P29" s="21">
        <v>3.8849458348898018</v>
      </c>
      <c r="Q29" s="21"/>
      <c r="R29" s="21">
        <v>4.3357613596947626E-2</v>
      </c>
      <c r="S29" s="21">
        <v>3.6436509382401165E-2</v>
      </c>
      <c r="T29" s="21">
        <v>4.964421644878371E-2</v>
      </c>
      <c r="U29" s="21"/>
      <c r="V29" s="21"/>
      <c r="W29" s="21"/>
      <c r="X29" s="21"/>
      <c r="Y29" s="21"/>
      <c r="Z29" s="21" t="s">
        <v>273</v>
      </c>
      <c r="AA29" s="21" t="s">
        <v>273</v>
      </c>
      <c r="AB29" s="21" t="s">
        <v>273</v>
      </c>
      <c r="AC29" s="1"/>
    </row>
    <row r="30" spans="1:29" x14ac:dyDescent="0.35">
      <c r="A30" s="131">
        <v>16</v>
      </c>
      <c r="B30" s="21">
        <v>3.2131483166515014</v>
      </c>
      <c r="C30" s="21">
        <v>3.9105504587155964</v>
      </c>
      <c r="D30" s="21">
        <v>2.5270758122743682</v>
      </c>
      <c r="E30" s="21"/>
      <c r="F30" s="21">
        <v>29.72972972972973</v>
      </c>
      <c r="G30" s="21">
        <v>20.833333333333336</v>
      </c>
      <c r="H30" s="21">
        <v>46.153846153846153</v>
      </c>
      <c r="I30" s="21"/>
      <c r="J30" s="21">
        <v>37.083333333333336</v>
      </c>
      <c r="K30" s="21">
        <v>40.54054054054054</v>
      </c>
      <c r="L30" s="21">
        <v>31.521739130434785</v>
      </c>
      <c r="M30" s="21"/>
      <c r="N30" s="21">
        <v>16.606170598911071</v>
      </c>
      <c r="O30" s="21">
        <v>17.443609022556391</v>
      </c>
      <c r="P30" s="21">
        <v>15.331807780320366</v>
      </c>
      <c r="Q30" s="21"/>
      <c r="R30" s="21">
        <v>4.5409996733093756</v>
      </c>
      <c r="S30" s="21">
        <v>5.1729712253475588</v>
      </c>
      <c r="T30" s="21">
        <v>3.8956751403103334</v>
      </c>
      <c r="U30" s="21"/>
      <c r="V30" s="21">
        <v>3.9812879466507418E-2</v>
      </c>
      <c r="W30" s="21">
        <v>0</v>
      </c>
      <c r="X30" s="21">
        <v>7.5886928476569915E-2</v>
      </c>
      <c r="Y30" s="21"/>
      <c r="Z30" s="21"/>
      <c r="AA30" s="21"/>
      <c r="AB30" s="21"/>
      <c r="AC30" s="1"/>
    </row>
    <row r="31" spans="1:29" x14ac:dyDescent="0.35">
      <c r="A31" s="131">
        <v>17</v>
      </c>
      <c r="B31" s="21">
        <v>3.0023818478124609</v>
      </c>
      <c r="C31" s="21">
        <v>4.0428829759752007</v>
      </c>
      <c r="D31" s="21">
        <v>2.0214320506575745</v>
      </c>
      <c r="E31" s="21"/>
      <c r="F31" s="21">
        <v>0</v>
      </c>
      <c r="G31" s="21">
        <v>0</v>
      </c>
      <c r="H31" s="21">
        <v>0</v>
      </c>
      <c r="I31" s="21"/>
      <c r="J31" s="21">
        <v>40</v>
      </c>
      <c r="K31" s="21">
        <v>45.833333333333329</v>
      </c>
      <c r="L31" s="21">
        <v>31.25</v>
      </c>
      <c r="M31" s="21"/>
      <c r="N31" s="21">
        <v>28.673835125448026</v>
      </c>
      <c r="O31" s="21">
        <v>29.213483146067414</v>
      </c>
      <c r="P31" s="21">
        <v>27.722772277227726</v>
      </c>
      <c r="Q31" s="21"/>
      <c r="R31" s="21">
        <v>16.579536967886483</v>
      </c>
      <c r="S31" s="21">
        <v>17.852684144818976</v>
      </c>
      <c r="T31" s="21">
        <v>14.684014869888475</v>
      </c>
      <c r="U31" s="21"/>
      <c r="V31" s="21">
        <v>3.1092110376991839</v>
      </c>
      <c r="W31" s="21">
        <v>4.2063492063492065</v>
      </c>
      <c r="X31" s="21">
        <v>2.0563594821020565</v>
      </c>
      <c r="Y31" s="21"/>
      <c r="Z31" s="21">
        <v>1.0933741526350318E-2</v>
      </c>
      <c r="AA31" s="21">
        <v>2.3713540431586438E-2</v>
      </c>
      <c r="AB31" s="21">
        <v>0</v>
      </c>
      <c r="AC31" s="1"/>
    </row>
    <row r="32" spans="1:29" x14ac:dyDescent="0.35">
      <c r="A32" s="131">
        <v>18</v>
      </c>
      <c r="B32" s="21">
        <v>4.2588587589419395</v>
      </c>
      <c r="C32" s="21">
        <v>6</v>
      </c>
      <c r="D32" s="21">
        <v>2.4046719340432841</v>
      </c>
      <c r="E32" s="21"/>
      <c r="F32" s="21">
        <v>0</v>
      </c>
      <c r="G32" s="21">
        <v>0</v>
      </c>
      <c r="H32" s="21">
        <v>0</v>
      </c>
      <c r="I32" s="21"/>
      <c r="J32" s="21">
        <v>0</v>
      </c>
      <c r="K32" s="21">
        <v>0</v>
      </c>
      <c r="L32" s="21">
        <v>0</v>
      </c>
      <c r="M32" s="21"/>
      <c r="N32" s="21">
        <v>19.512195121951219</v>
      </c>
      <c r="O32" s="21">
        <v>23.333333333333332</v>
      </c>
      <c r="P32" s="21">
        <v>9.0909090909090917</v>
      </c>
      <c r="Q32" s="21"/>
      <c r="R32" s="21">
        <v>24.03846153846154</v>
      </c>
      <c r="S32" s="21">
        <v>26.666666666666668</v>
      </c>
      <c r="T32" s="21">
        <v>17.241379310344829</v>
      </c>
      <c r="U32" s="21"/>
      <c r="V32" s="21">
        <v>13.192346424974824</v>
      </c>
      <c r="W32" s="21">
        <v>16.723549488054605</v>
      </c>
      <c r="X32" s="21">
        <v>8.1081081081081088</v>
      </c>
      <c r="Y32" s="21"/>
      <c r="Z32" s="21">
        <v>0.90070769890628344</v>
      </c>
      <c r="AA32" s="21">
        <v>0.93043863535666804</v>
      </c>
      <c r="AB32" s="21">
        <v>0.87281795511221938</v>
      </c>
      <c r="AC32" s="93"/>
    </row>
    <row r="33" spans="1:30" x14ac:dyDescent="0.35">
      <c r="A33" s="131">
        <v>19</v>
      </c>
      <c r="B33" s="21">
        <v>5.3046594982078847</v>
      </c>
      <c r="C33" s="21">
        <v>7.3170731707317067</v>
      </c>
      <c r="D33" s="21">
        <v>2.4347826086956523</v>
      </c>
      <c r="E33" s="21"/>
      <c r="F33" s="21">
        <v>0</v>
      </c>
      <c r="G33" s="21">
        <v>0</v>
      </c>
      <c r="H33" s="21">
        <v>0</v>
      </c>
      <c r="I33" s="21"/>
      <c r="J33" s="21">
        <v>0</v>
      </c>
      <c r="K33" s="21">
        <v>0</v>
      </c>
      <c r="L33" s="21">
        <v>0</v>
      </c>
      <c r="M33" s="21"/>
      <c r="N33" s="21">
        <v>0</v>
      </c>
      <c r="O33" s="21">
        <v>0</v>
      </c>
      <c r="P33" s="21">
        <v>0</v>
      </c>
      <c r="Q33" s="21"/>
      <c r="R33" s="21">
        <v>8.6206896551724146</v>
      </c>
      <c r="S33" s="21">
        <v>13.157894736842104</v>
      </c>
      <c r="T33" s="21">
        <v>0</v>
      </c>
      <c r="U33" s="21"/>
      <c r="V33" s="21">
        <v>18.385650224215247</v>
      </c>
      <c r="W33" s="21">
        <v>22.962962962962962</v>
      </c>
      <c r="X33" s="21">
        <v>11.363636363636363</v>
      </c>
      <c r="Y33" s="21"/>
      <c r="Z33" s="21">
        <v>2.5270758122743682</v>
      </c>
      <c r="AA33" s="21">
        <v>3.7267080745341614</v>
      </c>
      <c r="AB33" s="21">
        <v>0.86206896551724133</v>
      </c>
      <c r="AC33" s="93"/>
    </row>
    <row r="34" spans="1:30" x14ac:dyDescent="0.35">
      <c r="A34" s="131">
        <v>20</v>
      </c>
      <c r="B34" s="21">
        <v>8.0118694362017813</v>
      </c>
      <c r="C34" s="21">
        <v>6.5656565656565666</v>
      </c>
      <c r="D34" s="21">
        <v>10.071942446043165</v>
      </c>
      <c r="E34" s="21"/>
      <c r="F34" s="21">
        <v>0</v>
      </c>
      <c r="G34" s="21">
        <v>0</v>
      </c>
      <c r="H34" s="21">
        <v>0</v>
      </c>
      <c r="I34" s="21"/>
      <c r="J34" s="21">
        <v>0</v>
      </c>
      <c r="K34" s="21">
        <v>0</v>
      </c>
      <c r="L34" s="21">
        <v>0</v>
      </c>
      <c r="M34" s="21"/>
      <c r="N34" s="21">
        <v>0</v>
      </c>
      <c r="O34" s="21">
        <v>0</v>
      </c>
      <c r="P34" s="21">
        <v>0</v>
      </c>
      <c r="Q34" s="21"/>
      <c r="R34" s="21">
        <v>7.1428571428571423</v>
      </c>
      <c r="S34" s="21">
        <v>0</v>
      </c>
      <c r="T34" s="21">
        <v>11.76470588235294</v>
      </c>
      <c r="U34" s="21"/>
      <c r="V34" s="21">
        <v>15.873015873015872</v>
      </c>
      <c r="W34" s="21">
        <v>20.512820512820511</v>
      </c>
      <c r="X34" s="21">
        <v>8.3333333333333321</v>
      </c>
      <c r="Y34" s="21"/>
      <c r="Z34" s="21">
        <v>6.1475409836065573</v>
      </c>
      <c r="AA34" s="21">
        <v>3.3783783783783785</v>
      </c>
      <c r="AB34" s="21">
        <v>10.416666666666668</v>
      </c>
      <c r="AC34" s="93"/>
    </row>
    <row r="35" spans="1:30" x14ac:dyDescent="0.35">
      <c r="A35" s="131">
        <v>21</v>
      </c>
      <c r="B35" s="21">
        <v>10.416666666666668</v>
      </c>
      <c r="C35" s="21">
        <v>10.714285714285714</v>
      </c>
      <c r="D35" s="21">
        <v>10</v>
      </c>
      <c r="E35" s="21"/>
      <c r="F35" s="21">
        <v>0</v>
      </c>
      <c r="G35" s="21">
        <v>0</v>
      </c>
      <c r="H35" s="21">
        <v>0</v>
      </c>
      <c r="I35" s="21"/>
      <c r="J35" s="21">
        <v>0</v>
      </c>
      <c r="K35" s="21">
        <v>0</v>
      </c>
      <c r="L35" s="21">
        <v>0</v>
      </c>
      <c r="M35" s="21"/>
      <c r="N35" s="21">
        <v>0</v>
      </c>
      <c r="O35" s="21">
        <v>0</v>
      </c>
      <c r="P35" s="21">
        <v>0</v>
      </c>
      <c r="Q35" s="21"/>
      <c r="R35" s="21">
        <v>9.0909090909090917</v>
      </c>
      <c r="S35" s="21">
        <v>0</v>
      </c>
      <c r="T35" s="21">
        <v>25</v>
      </c>
      <c r="U35" s="21"/>
      <c r="V35" s="21">
        <v>40</v>
      </c>
      <c r="W35" s="21">
        <v>50</v>
      </c>
      <c r="X35" s="21">
        <v>33.333333333333329</v>
      </c>
      <c r="Y35" s="21"/>
      <c r="Z35" s="21">
        <v>6.4516129032258061</v>
      </c>
      <c r="AA35" s="21">
        <v>10.526315789473683</v>
      </c>
      <c r="AB35" s="21">
        <v>0</v>
      </c>
      <c r="AC35" s="6"/>
    </row>
    <row r="36" spans="1:30" x14ac:dyDescent="0.35">
      <c r="A36" s="132">
        <v>22</v>
      </c>
      <c r="B36" s="21">
        <v>4.5454545454545459</v>
      </c>
      <c r="C36" s="21">
        <v>7.1428571428571423</v>
      </c>
      <c r="D36" s="21">
        <v>0</v>
      </c>
      <c r="E36" s="21"/>
      <c r="F36" s="21">
        <v>0</v>
      </c>
      <c r="G36" s="21">
        <v>0</v>
      </c>
      <c r="H36" s="21">
        <v>0</v>
      </c>
      <c r="I36" s="21"/>
      <c r="J36" s="21">
        <v>0</v>
      </c>
      <c r="K36" s="21">
        <v>0</v>
      </c>
      <c r="L36" s="21">
        <v>0</v>
      </c>
      <c r="M36" s="21"/>
      <c r="N36" s="21">
        <v>0</v>
      </c>
      <c r="O36" s="21">
        <v>0</v>
      </c>
      <c r="P36" s="21">
        <v>0</v>
      </c>
      <c r="Q36" s="21"/>
      <c r="R36" s="21">
        <v>0</v>
      </c>
      <c r="S36" s="21">
        <v>0</v>
      </c>
      <c r="T36" s="21">
        <v>0</v>
      </c>
      <c r="U36" s="21"/>
      <c r="V36" s="21">
        <v>0</v>
      </c>
      <c r="W36" s="21">
        <v>0</v>
      </c>
      <c r="X36" s="21">
        <v>0</v>
      </c>
      <c r="Y36" s="21"/>
      <c r="Z36" s="21">
        <v>10</v>
      </c>
      <c r="AA36" s="21">
        <v>16.666666666666664</v>
      </c>
      <c r="AB36" s="21">
        <v>0</v>
      </c>
      <c r="AC36" s="10"/>
    </row>
    <row r="37" spans="1:30" ht="14.5" thickBot="1" x14ac:dyDescent="0.35">
      <c r="A37" s="131">
        <v>23</v>
      </c>
      <c r="B37" s="21">
        <v>20</v>
      </c>
      <c r="C37" s="21">
        <v>12.5</v>
      </c>
      <c r="D37" s="21">
        <v>50</v>
      </c>
      <c r="E37" s="21"/>
      <c r="F37" s="21">
        <v>0</v>
      </c>
      <c r="G37" s="21">
        <v>0</v>
      </c>
      <c r="H37" s="21">
        <v>0</v>
      </c>
      <c r="I37" s="21"/>
      <c r="J37" s="21">
        <v>0</v>
      </c>
      <c r="K37" s="21">
        <v>0</v>
      </c>
      <c r="L37" s="21">
        <v>0</v>
      </c>
      <c r="M37" s="21"/>
      <c r="N37" s="21">
        <v>0</v>
      </c>
      <c r="O37" s="21">
        <v>0</v>
      </c>
      <c r="P37" s="21">
        <v>0</v>
      </c>
      <c r="Q37" s="21"/>
      <c r="R37" s="21">
        <v>0</v>
      </c>
      <c r="S37" s="21">
        <v>0</v>
      </c>
      <c r="T37" s="21">
        <v>0</v>
      </c>
      <c r="U37" s="21"/>
      <c r="V37" s="21">
        <v>100</v>
      </c>
      <c r="W37" s="21">
        <v>100</v>
      </c>
      <c r="X37" s="21">
        <v>100</v>
      </c>
      <c r="Y37" s="21"/>
      <c r="Z37" s="21">
        <v>0</v>
      </c>
      <c r="AA37" s="21">
        <v>0</v>
      </c>
      <c r="AB37" s="21">
        <v>0</v>
      </c>
      <c r="AC37" s="114"/>
    </row>
    <row r="38" spans="1:30" ht="14.25" customHeight="1" x14ac:dyDescent="0.35">
      <c r="A38" s="22" t="s">
        <v>412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1"/>
    </row>
    <row r="39" spans="1:30" x14ac:dyDescent="0.3">
      <c r="A39" s="24" t="s">
        <v>398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1"/>
    </row>
    <row r="40" spans="1:30" x14ac:dyDescent="0.35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21"/>
    </row>
    <row r="41" spans="1:30" x14ac:dyDescent="0.35">
      <c r="AC41" s="21"/>
    </row>
    <row r="42" spans="1:30" ht="15.5" x14ac:dyDescent="0.3">
      <c r="AD42" s="165"/>
    </row>
  </sheetData>
  <mergeCells count="15">
    <mergeCell ref="A9:AB9"/>
    <mergeCell ref="V6:X6"/>
    <mergeCell ref="Z6:AB6"/>
    <mergeCell ref="R6:T6"/>
    <mergeCell ref="A24:AB24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10:AB10">
    <cfRule type="cellIs" dxfId="15" priority="1" operator="equal">
      <formula>0</formula>
    </cfRule>
  </conditionalFormatting>
  <conditionalFormatting sqref="M26 Q26 U26 Y26">
    <cfRule type="cellIs" dxfId="14" priority="5" operator="equal">
      <formula>0</formula>
    </cfRule>
  </conditionalFormatting>
  <hyperlinks>
    <hyperlink ref="AD2" location="Contenido!A1" display="Contenido" xr:uid="{927AB022-52AC-4CAA-A047-73DEAFED9593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C3EE-D360-40D2-83C5-213AEA32DB7B}">
  <sheetPr>
    <tabColor theme="0" tint="-0.14999847407452621"/>
  </sheetPr>
  <dimension ref="A1:AD259"/>
  <sheetViews>
    <sheetView showGridLines="0" topLeftCell="C1" zoomScale="90" zoomScaleNormal="90" zoomScaleSheetLayoutView="90" workbookViewId="0">
      <selection activeCell="AD1" sqref="AD1"/>
    </sheetView>
  </sheetViews>
  <sheetFormatPr baseColWidth="10" defaultColWidth="11.453125" defaultRowHeight="14" x14ac:dyDescent="0.35"/>
  <cols>
    <col min="1" max="1" width="17.26953125" style="3" bestFit="1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1.7265625" style="3" customWidth="1"/>
    <col min="26" max="28" width="7.54296875" style="3" customWidth="1"/>
    <col min="29" max="29" width="5.7265625" style="3" customWidth="1"/>
    <col min="30" max="30" width="13.453125" style="26" customWidth="1"/>
    <col min="31" max="31" width="10.1796875" style="3" bestFit="1" customWidth="1"/>
    <col min="32" max="55" width="11.453125" style="3"/>
    <col min="56" max="56" width="16.1796875" style="3" customWidth="1"/>
    <col min="57" max="57" width="6" style="3" customWidth="1"/>
    <col min="58" max="58" width="6" style="3" bestFit="1" customWidth="1"/>
    <col min="59" max="59" width="5.54296875" style="3" bestFit="1" customWidth="1"/>
    <col min="60" max="60" width="1.54296875" style="3" customWidth="1"/>
    <col min="61" max="61" width="6" style="3" bestFit="1" customWidth="1"/>
    <col min="62" max="63" width="5" style="3" customWidth="1"/>
    <col min="64" max="64" width="1.54296875" style="3" customWidth="1"/>
    <col min="65" max="67" width="5" style="3" customWidth="1"/>
    <col min="68" max="68" width="1.54296875" style="3" customWidth="1"/>
    <col min="69" max="71" width="5.1796875" style="3" bestFit="1" customWidth="1"/>
    <col min="72" max="72" width="1.54296875" style="3" customWidth="1"/>
    <col min="73" max="75" width="5.1796875" style="3" bestFit="1" customWidth="1"/>
    <col min="76" max="76" width="1.54296875" style="3" customWidth="1"/>
    <col min="77" max="79" width="5.1796875" style="3" bestFit="1" customWidth="1"/>
    <col min="80" max="80" width="1.54296875" style="3" customWidth="1"/>
    <col min="81" max="81" width="4.81640625" style="3" bestFit="1" customWidth="1"/>
    <col min="82" max="83" width="4.453125" style="3" customWidth="1"/>
    <col min="84" max="84" width="8.81640625" style="3" customWidth="1"/>
    <col min="85" max="85" width="12" style="3" customWidth="1"/>
    <col min="86" max="88" width="6" style="3" customWidth="1"/>
    <col min="89" max="89" width="1.54296875" style="3" customWidth="1"/>
    <col min="90" max="90" width="6.1796875" style="3" customWidth="1"/>
    <col min="91" max="92" width="5.1796875" style="3" customWidth="1"/>
    <col min="93" max="93" width="1.54296875" style="3" customWidth="1"/>
    <col min="94" max="96" width="5" style="3" customWidth="1"/>
    <col min="97" max="97" width="1.54296875" style="3" customWidth="1"/>
    <col min="98" max="100" width="5" style="3" customWidth="1"/>
    <col min="101" max="101" width="1.54296875" style="3" customWidth="1"/>
    <col min="102" max="104" width="5" style="3" customWidth="1"/>
    <col min="105" max="105" width="1.54296875" style="3" customWidth="1"/>
    <col min="106" max="108" width="5.1796875" style="3" customWidth="1"/>
    <col min="109" max="109" width="1.54296875" style="3" customWidth="1"/>
    <col min="110" max="111" width="5" style="3" customWidth="1"/>
    <col min="112" max="112" width="5.453125" style="3" customWidth="1"/>
    <col min="113" max="16384" width="11.453125" style="3"/>
  </cols>
  <sheetData>
    <row r="1" spans="1:30" ht="15.75" customHeight="1" x14ac:dyDescent="0.35">
      <c r="A1" s="345" t="s">
        <v>313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7"/>
      <c r="AD1" s="29"/>
    </row>
    <row r="2" spans="1:30" ht="15.75" customHeight="1" x14ac:dyDescent="0.35">
      <c r="A2" s="345" t="s">
        <v>206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7"/>
      <c r="AD2" s="272" t="s">
        <v>375</v>
      </c>
    </row>
    <row r="3" spans="1:3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7"/>
      <c r="AD3" s="29"/>
    </row>
    <row r="4" spans="1:30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7"/>
    </row>
    <row r="5" spans="1:30" s="8" customFormat="1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6"/>
      <c r="AD5" s="26"/>
    </row>
    <row r="6" spans="1:30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10"/>
    </row>
    <row r="7" spans="1:30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96"/>
    </row>
    <row r="8" spans="1:30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98"/>
    </row>
    <row r="9" spans="1:30" s="25" customFormat="1" x14ac:dyDescent="0.35">
      <c r="A9" s="161" t="s">
        <v>130</v>
      </c>
      <c r="B9" s="16">
        <v>3065</v>
      </c>
      <c r="C9" s="16">
        <v>1882</v>
      </c>
      <c r="D9" s="16">
        <v>1183</v>
      </c>
      <c r="E9" s="16"/>
      <c r="F9" s="16">
        <v>696</v>
      </c>
      <c r="G9" s="16">
        <v>391</v>
      </c>
      <c r="H9" s="16">
        <v>305</v>
      </c>
      <c r="I9" s="16"/>
      <c r="J9" s="16">
        <v>797</v>
      </c>
      <c r="K9" s="16">
        <v>488</v>
      </c>
      <c r="L9" s="16">
        <v>309</v>
      </c>
      <c r="M9" s="16"/>
      <c r="N9" s="16">
        <v>540</v>
      </c>
      <c r="O9" s="16">
        <v>331</v>
      </c>
      <c r="P9" s="16">
        <v>209</v>
      </c>
      <c r="Q9" s="16"/>
      <c r="R9" s="16">
        <v>589</v>
      </c>
      <c r="S9" s="16">
        <v>370</v>
      </c>
      <c r="T9" s="16">
        <v>219</v>
      </c>
      <c r="U9" s="16"/>
      <c r="V9" s="16">
        <v>352</v>
      </c>
      <c r="W9" s="16">
        <v>246</v>
      </c>
      <c r="X9" s="16">
        <v>106</v>
      </c>
      <c r="Y9" s="16"/>
      <c r="Z9" s="16">
        <v>91</v>
      </c>
      <c r="AA9" s="16">
        <v>56</v>
      </c>
      <c r="AB9" s="16">
        <v>35</v>
      </c>
      <c r="AC9" s="153"/>
      <c r="AD9" s="26"/>
    </row>
    <row r="10" spans="1:30" x14ac:dyDescent="0.35">
      <c r="A10" s="17" t="s">
        <v>168</v>
      </c>
      <c r="B10" s="18">
        <v>148</v>
      </c>
      <c r="C10" s="18">
        <v>83</v>
      </c>
      <c r="D10" s="18">
        <v>65</v>
      </c>
      <c r="E10" s="18"/>
      <c r="F10" s="18">
        <v>17</v>
      </c>
      <c r="G10" s="18">
        <v>6</v>
      </c>
      <c r="H10" s="18">
        <v>11</v>
      </c>
      <c r="I10" s="18"/>
      <c r="J10" s="18">
        <v>41</v>
      </c>
      <c r="K10" s="18">
        <v>25</v>
      </c>
      <c r="L10" s="18">
        <v>16</v>
      </c>
      <c r="M10" s="18"/>
      <c r="N10" s="18">
        <v>32</v>
      </c>
      <c r="O10" s="18">
        <v>15</v>
      </c>
      <c r="P10" s="18">
        <v>17</v>
      </c>
      <c r="Q10" s="18"/>
      <c r="R10" s="18">
        <v>27</v>
      </c>
      <c r="S10" s="18">
        <v>15</v>
      </c>
      <c r="T10" s="18">
        <v>12</v>
      </c>
      <c r="U10" s="18"/>
      <c r="V10" s="18">
        <v>28</v>
      </c>
      <c r="W10" s="18">
        <v>19</v>
      </c>
      <c r="X10" s="18">
        <v>9</v>
      </c>
      <c r="Y10" s="18"/>
      <c r="Z10" s="18">
        <v>3</v>
      </c>
      <c r="AA10" s="18">
        <v>3</v>
      </c>
      <c r="AB10" s="18">
        <v>0</v>
      </c>
      <c r="AC10" s="154"/>
    </row>
    <row r="11" spans="1:30" x14ac:dyDescent="0.35">
      <c r="A11" s="17" t="s">
        <v>169</v>
      </c>
      <c r="B11" s="18">
        <v>262</v>
      </c>
      <c r="C11" s="18">
        <v>143</v>
      </c>
      <c r="D11" s="18">
        <v>119</v>
      </c>
      <c r="E11" s="18"/>
      <c r="F11" s="18">
        <v>60</v>
      </c>
      <c r="G11" s="18">
        <v>31</v>
      </c>
      <c r="H11" s="18">
        <v>29</v>
      </c>
      <c r="I11" s="18"/>
      <c r="J11" s="18">
        <v>74</v>
      </c>
      <c r="K11" s="18">
        <v>36</v>
      </c>
      <c r="L11" s="18">
        <v>38</v>
      </c>
      <c r="M11" s="18"/>
      <c r="N11" s="18">
        <v>62</v>
      </c>
      <c r="O11" s="18">
        <v>33</v>
      </c>
      <c r="P11" s="18">
        <v>29</v>
      </c>
      <c r="Q11" s="18"/>
      <c r="R11" s="18">
        <v>41</v>
      </c>
      <c r="S11" s="18">
        <v>26</v>
      </c>
      <c r="T11" s="18">
        <v>15</v>
      </c>
      <c r="U11" s="18"/>
      <c r="V11" s="18">
        <v>16</v>
      </c>
      <c r="W11" s="18">
        <v>11</v>
      </c>
      <c r="X11" s="18">
        <v>5</v>
      </c>
      <c r="Y11" s="18"/>
      <c r="Z11" s="18">
        <v>9</v>
      </c>
      <c r="AA11" s="18">
        <v>6</v>
      </c>
      <c r="AB11" s="18">
        <v>3</v>
      </c>
      <c r="AC11" s="154"/>
    </row>
    <row r="12" spans="1:30" x14ac:dyDescent="0.35">
      <c r="A12" s="17" t="s">
        <v>170</v>
      </c>
      <c r="B12" s="18">
        <v>102</v>
      </c>
      <c r="C12" s="18">
        <v>57</v>
      </c>
      <c r="D12" s="18">
        <v>45</v>
      </c>
      <c r="E12" s="18"/>
      <c r="F12" s="18">
        <v>19</v>
      </c>
      <c r="G12" s="18">
        <v>13</v>
      </c>
      <c r="H12" s="18">
        <v>6</v>
      </c>
      <c r="I12" s="18"/>
      <c r="J12" s="18">
        <v>13</v>
      </c>
      <c r="K12" s="18">
        <v>10</v>
      </c>
      <c r="L12" s="18">
        <v>3</v>
      </c>
      <c r="M12" s="18"/>
      <c r="N12" s="18">
        <v>17</v>
      </c>
      <c r="O12" s="18">
        <v>7</v>
      </c>
      <c r="P12" s="18">
        <v>10</v>
      </c>
      <c r="Q12" s="18"/>
      <c r="R12" s="18">
        <v>39</v>
      </c>
      <c r="S12" s="18">
        <v>19</v>
      </c>
      <c r="T12" s="18">
        <v>20</v>
      </c>
      <c r="U12" s="18"/>
      <c r="V12" s="18">
        <v>14</v>
      </c>
      <c r="W12" s="18">
        <v>8</v>
      </c>
      <c r="X12" s="18">
        <v>6</v>
      </c>
      <c r="Y12" s="18"/>
      <c r="Z12" s="18">
        <v>0</v>
      </c>
      <c r="AA12" s="18">
        <v>0</v>
      </c>
      <c r="AB12" s="18">
        <v>0</v>
      </c>
      <c r="AC12" s="154"/>
    </row>
    <row r="13" spans="1:30" x14ac:dyDescent="0.35">
      <c r="A13" s="17" t="s">
        <v>171</v>
      </c>
      <c r="B13" s="18">
        <v>366</v>
      </c>
      <c r="C13" s="18">
        <v>239</v>
      </c>
      <c r="D13" s="18">
        <v>127</v>
      </c>
      <c r="E13" s="18"/>
      <c r="F13" s="18">
        <v>84</v>
      </c>
      <c r="G13" s="18">
        <v>52</v>
      </c>
      <c r="H13" s="18">
        <v>32</v>
      </c>
      <c r="I13" s="18"/>
      <c r="J13" s="18">
        <v>71</v>
      </c>
      <c r="K13" s="18">
        <v>44</v>
      </c>
      <c r="L13" s="18">
        <v>27</v>
      </c>
      <c r="M13" s="18"/>
      <c r="N13" s="18">
        <v>71</v>
      </c>
      <c r="O13" s="18">
        <v>40</v>
      </c>
      <c r="P13" s="18">
        <v>31</v>
      </c>
      <c r="Q13" s="18"/>
      <c r="R13" s="18">
        <v>63</v>
      </c>
      <c r="S13" s="18">
        <v>37</v>
      </c>
      <c r="T13" s="18">
        <v>26</v>
      </c>
      <c r="U13" s="18"/>
      <c r="V13" s="18">
        <v>69</v>
      </c>
      <c r="W13" s="18">
        <v>59</v>
      </c>
      <c r="X13" s="18">
        <v>10</v>
      </c>
      <c r="Y13" s="18"/>
      <c r="Z13" s="18">
        <v>8</v>
      </c>
      <c r="AA13" s="18">
        <v>7</v>
      </c>
      <c r="AB13" s="18">
        <v>1</v>
      </c>
      <c r="AC13" s="153"/>
    </row>
    <row r="14" spans="1:30" x14ac:dyDescent="0.3">
      <c r="A14" s="17" t="s">
        <v>172</v>
      </c>
      <c r="B14" s="18">
        <v>52</v>
      </c>
      <c r="C14" s="18">
        <v>33</v>
      </c>
      <c r="D14" s="18">
        <v>19</v>
      </c>
      <c r="E14" s="18"/>
      <c r="F14" s="18">
        <v>11</v>
      </c>
      <c r="G14" s="18">
        <v>6</v>
      </c>
      <c r="H14" s="18">
        <v>5</v>
      </c>
      <c r="I14" s="18"/>
      <c r="J14" s="18">
        <v>18</v>
      </c>
      <c r="K14" s="18">
        <v>11</v>
      </c>
      <c r="L14" s="18">
        <v>7</v>
      </c>
      <c r="M14" s="18"/>
      <c r="N14" s="18">
        <v>7</v>
      </c>
      <c r="O14" s="18">
        <v>7</v>
      </c>
      <c r="P14" s="18">
        <v>0</v>
      </c>
      <c r="Q14" s="18"/>
      <c r="R14" s="18">
        <v>13</v>
      </c>
      <c r="S14" s="18">
        <v>7</v>
      </c>
      <c r="T14" s="18">
        <v>6</v>
      </c>
      <c r="U14" s="18"/>
      <c r="V14" s="18">
        <v>2</v>
      </c>
      <c r="W14" s="18">
        <v>1</v>
      </c>
      <c r="X14" s="18">
        <v>1</v>
      </c>
      <c r="Y14" s="18"/>
      <c r="Z14" s="18">
        <v>1</v>
      </c>
      <c r="AA14" s="18">
        <v>1</v>
      </c>
      <c r="AB14" s="18">
        <v>0</v>
      </c>
      <c r="AC14" s="155"/>
    </row>
    <row r="15" spans="1:30" x14ac:dyDescent="0.3">
      <c r="A15" s="17" t="s">
        <v>173</v>
      </c>
      <c r="B15" s="18">
        <v>42</v>
      </c>
      <c r="C15" s="18">
        <v>28</v>
      </c>
      <c r="D15" s="18">
        <v>14</v>
      </c>
      <c r="E15" s="18"/>
      <c r="F15" s="18">
        <v>12</v>
      </c>
      <c r="G15" s="18">
        <v>7</v>
      </c>
      <c r="H15" s="18">
        <v>5</v>
      </c>
      <c r="I15" s="18"/>
      <c r="J15" s="18">
        <v>17</v>
      </c>
      <c r="K15" s="18">
        <v>13</v>
      </c>
      <c r="L15" s="18">
        <v>4</v>
      </c>
      <c r="M15" s="18"/>
      <c r="N15" s="18">
        <v>3</v>
      </c>
      <c r="O15" s="18">
        <v>1</v>
      </c>
      <c r="P15" s="18">
        <v>2</v>
      </c>
      <c r="Q15" s="18"/>
      <c r="R15" s="18">
        <v>5</v>
      </c>
      <c r="S15" s="18">
        <v>3</v>
      </c>
      <c r="T15" s="18">
        <v>2</v>
      </c>
      <c r="U15" s="18"/>
      <c r="V15" s="18">
        <v>5</v>
      </c>
      <c r="W15" s="18">
        <v>4</v>
      </c>
      <c r="X15" s="18">
        <v>1</v>
      </c>
      <c r="Y15" s="18"/>
      <c r="Z15" s="18">
        <v>0</v>
      </c>
      <c r="AA15" s="18">
        <v>0</v>
      </c>
      <c r="AB15" s="18">
        <v>0</v>
      </c>
      <c r="AC15" s="155"/>
    </row>
    <row r="16" spans="1:30" x14ac:dyDescent="0.3">
      <c r="A16" s="17" t="s">
        <v>174</v>
      </c>
      <c r="B16" s="18">
        <v>19</v>
      </c>
      <c r="C16" s="18">
        <v>12</v>
      </c>
      <c r="D16" s="18">
        <v>7</v>
      </c>
      <c r="E16" s="18"/>
      <c r="F16" s="18">
        <v>5</v>
      </c>
      <c r="G16" s="18">
        <v>4</v>
      </c>
      <c r="H16" s="18">
        <v>1</v>
      </c>
      <c r="I16" s="18"/>
      <c r="J16" s="18">
        <v>2</v>
      </c>
      <c r="K16" s="18">
        <v>2</v>
      </c>
      <c r="L16" s="18">
        <v>0</v>
      </c>
      <c r="M16" s="18"/>
      <c r="N16" s="18">
        <v>0</v>
      </c>
      <c r="O16" s="18">
        <v>0</v>
      </c>
      <c r="P16" s="18">
        <v>0</v>
      </c>
      <c r="Q16" s="18"/>
      <c r="R16" s="18">
        <v>5</v>
      </c>
      <c r="S16" s="18">
        <v>3</v>
      </c>
      <c r="T16" s="18">
        <v>2</v>
      </c>
      <c r="U16" s="18"/>
      <c r="V16" s="18">
        <v>6</v>
      </c>
      <c r="W16" s="18">
        <v>3</v>
      </c>
      <c r="X16" s="18">
        <v>3</v>
      </c>
      <c r="Y16" s="18"/>
      <c r="Z16" s="18">
        <v>1</v>
      </c>
      <c r="AA16" s="18">
        <v>0</v>
      </c>
      <c r="AB16" s="18">
        <v>1</v>
      </c>
      <c r="AC16" s="155"/>
    </row>
    <row r="17" spans="1:29" x14ac:dyDescent="0.35">
      <c r="A17" s="17" t="s">
        <v>175</v>
      </c>
      <c r="B17" s="18">
        <v>369</v>
      </c>
      <c r="C17" s="18">
        <v>244</v>
      </c>
      <c r="D17" s="18">
        <v>125</v>
      </c>
      <c r="E17" s="18"/>
      <c r="F17" s="18">
        <v>86</v>
      </c>
      <c r="G17" s="18">
        <v>52</v>
      </c>
      <c r="H17" s="18">
        <v>34</v>
      </c>
      <c r="I17" s="18"/>
      <c r="J17" s="18">
        <v>131</v>
      </c>
      <c r="K17" s="18">
        <v>82</v>
      </c>
      <c r="L17" s="18">
        <v>49</v>
      </c>
      <c r="M17" s="18"/>
      <c r="N17" s="18">
        <v>79</v>
      </c>
      <c r="O17" s="18">
        <v>53</v>
      </c>
      <c r="P17" s="18">
        <v>26</v>
      </c>
      <c r="Q17" s="18"/>
      <c r="R17" s="18">
        <v>56</v>
      </c>
      <c r="S17" s="18">
        <v>44</v>
      </c>
      <c r="T17" s="18">
        <v>12</v>
      </c>
      <c r="U17" s="18"/>
      <c r="V17" s="18">
        <v>14</v>
      </c>
      <c r="W17" s="18">
        <v>10</v>
      </c>
      <c r="X17" s="18">
        <v>4</v>
      </c>
      <c r="Y17" s="18"/>
      <c r="Z17" s="18">
        <v>3</v>
      </c>
      <c r="AA17" s="18">
        <v>3</v>
      </c>
      <c r="AB17" s="18">
        <v>0</v>
      </c>
      <c r="AC17" s="156"/>
    </row>
    <row r="18" spans="1:29" x14ac:dyDescent="0.35">
      <c r="A18" s="17" t="s">
        <v>176</v>
      </c>
      <c r="B18" s="18">
        <v>107</v>
      </c>
      <c r="C18" s="18">
        <v>64</v>
      </c>
      <c r="D18" s="18">
        <v>43</v>
      </c>
      <c r="E18" s="18"/>
      <c r="F18" s="18">
        <v>28</v>
      </c>
      <c r="G18" s="18">
        <v>18</v>
      </c>
      <c r="H18" s="18">
        <v>10</v>
      </c>
      <c r="I18" s="18"/>
      <c r="J18" s="18">
        <v>46</v>
      </c>
      <c r="K18" s="18">
        <v>24</v>
      </c>
      <c r="L18" s="18">
        <v>22</v>
      </c>
      <c r="M18" s="18"/>
      <c r="N18" s="18">
        <v>14</v>
      </c>
      <c r="O18" s="18">
        <v>9</v>
      </c>
      <c r="P18" s="18">
        <v>5</v>
      </c>
      <c r="Q18" s="18"/>
      <c r="R18" s="18">
        <v>17</v>
      </c>
      <c r="S18" s="18">
        <v>11</v>
      </c>
      <c r="T18" s="18">
        <v>6</v>
      </c>
      <c r="U18" s="18"/>
      <c r="V18" s="18">
        <v>1</v>
      </c>
      <c r="W18" s="18">
        <v>1</v>
      </c>
      <c r="X18" s="18">
        <v>0</v>
      </c>
      <c r="Y18" s="18"/>
      <c r="Z18" s="18">
        <v>1</v>
      </c>
      <c r="AA18" s="18">
        <v>1</v>
      </c>
      <c r="AB18" s="18">
        <v>0</v>
      </c>
      <c r="AC18" s="153"/>
    </row>
    <row r="19" spans="1:29" x14ac:dyDescent="0.35">
      <c r="A19" s="17" t="s">
        <v>177</v>
      </c>
      <c r="B19" s="18">
        <v>270</v>
      </c>
      <c r="C19" s="18">
        <v>167</v>
      </c>
      <c r="D19" s="18">
        <v>103</v>
      </c>
      <c r="E19" s="18"/>
      <c r="F19" s="18">
        <v>75</v>
      </c>
      <c r="G19" s="18">
        <v>44</v>
      </c>
      <c r="H19" s="18">
        <v>31</v>
      </c>
      <c r="I19" s="18"/>
      <c r="J19" s="18">
        <v>80</v>
      </c>
      <c r="K19" s="18">
        <v>50</v>
      </c>
      <c r="L19" s="18">
        <v>30</v>
      </c>
      <c r="M19" s="18"/>
      <c r="N19" s="18">
        <v>57</v>
      </c>
      <c r="O19" s="18">
        <v>37</v>
      </c>
      <c r="P19" s="18">
        <v>20</v>
      </c>
      <c r="Q19" s="18"/>
      <c r="R19" s="18">
        <v>35</v>
      </c>
      <c r="S19" s="18">
        <v>23</v>
      </c>
      <c r="T19" s="18">
        <v>12</v>
      </c>
      <c r="U19" s="18"/>
      <c r="V19" s="18">
        <v>16</v>
      </c>
      <c r="W19" s="18">
        <v>10</v>
      </c>
      <c r="X19" s="18">
        <v>6</v>
      </c>
      <c r="Y19" s="18"/>
      <c r="Z19" s="18">
        <v>7</v>
      </c>
      <c r="AA19" s="18">
        <v>3</v>
      </c>
      <c r="AB19" s="18">
        <v>4</v>
      </c>
      <c r="AC19" s="156"/>
    </row>
    <row r="20" spans="1:29" x14ac:dyDescent="0.35">
      <c r="A20" s="17" t="s">
        <v>178</v>
      </c>
      <c r="B20" s="18">
        <v>27</v>
      </c>
      <c r="C20" s="18">
        <v>14</v>
      </c>
      <c r="D20" s="18">
        <v>13</v>
      </c>
      <c r="E20" s="18"/>
      <c r="F20" s="18">
        <v>13</v>
      </c>
      <c r="G20" s="18">
        <v>7</v>
      </c>
      <c r="H20" s="18">
        <v>6</v>
      </c>
      <c r="I20" s="18"/>
      <c r="J20" s="18">
        <v>5</v>
      </c>
      <c r="K20" s="18">
        <v>1</v>
      </c>
      <c r="L20" s="18">
        <v>4</v>
      </c>
      <c r="M20" s="18"/>
      <c r="N20" s="18">
        <v>4</v>
      </c>
      <c r="O20" s="18">
        <v>4</v>
      </c>
      <c r="P20" s="18">
        <v>0</v>
      </c>
      <c r="Q20" s="18"/>
      <c r="R20" s="18">
        <v>4</v>
      </c>
      <c r="S20" s="18">
        <v>2</v>
      </c>
      <c r="T20" s="18">
        <v>2</v>
      </c>
      <c r="U20" s="18"/>
      <c r="V20" s="18">
        <v>1</v>
      </c>
      <c r="W20" s="18">
        <v>0</v>
      </c>
      <c r="X20" s="18">
        <v>1</v>
      </c>
      <c r="Y20" s="18"/>
      <c r="Z20" s="18">
        <v>0</v>
      </c>
      <c r="AA20" s="18">
        <v>0</v>
      </c>
      <c r="AB20" s="18">
        <v>0</v>
      </c>
      <c r="AC20" s="156"/>
    </row>
    <row r="21" spans="1:29" x14ac:dyDescent="0.35">
      <c r="A21" s="17" t="s">
        <v>179</v>
      </c>
      <c r="B21" s="18">
        <v>414</v>
      </c>
      <c r="C21" s="18">
        <v>256</v>
      </c>
      <c r="D21" s="18">
        <v>158</v>
      </c>
      <c r="E21" s="18"/>
      <c r="F21" s="18">
        <v>39</v>
      </c>
      <c r="G21" s="18">
        <v>20</v>
      </c>
      <c r="H21" s="18">
        <v>19</v>
      </c>
      <c r="I21" s="18"/>
      <c r="J21" s="18">
        <v>67</v>
      </c>
      <c r="K21" s="18">
        <v>42</v>
      </c>
      <c r="L21" s="18">
        <v>25</v>
      </c>
      <c r="M21" s="18"/>
      <c r="N21" s="18">
        <v>68</v>
      </c>
      <c r="O21" s="18">
        <v>44</v>
      </c>
      <c r="P21" s="18">
        <v>24</v>
      </c>
      <c r="Q21" s="18"/>
      <c r="R21" s="18">
        <v>141</v>
      </c>
      <c r="S21" s="18">
        <v>89</v>
      </c>
      <c r="T21" s="18">
        <v>52</v>
      </c>
      <c r="U21" s="18"/>
      <c r="V21" s="18">
        <v>81</v>
      </c>
      <c r="W21" s="18">
        <v>52</v>
      </c>
      <c r="X21" s="18">
        <v>29</v>
      </c>
      <c r="Y21" s="18"/>
      <c r="Z21" s="18">
        <v>18</v>
      </c>
      <c r="AA21" s="18">
        <v>9</v>
      </c>
      <c r="AB21" s="18">
        <v>9</v>
      </c>
      <c r="AC21" s="154"/>
    </row>
    <row r="22" spans="1:29" x14ac:dyDescent="0.35">
      <c r="A22" s="17" t="s">
        <v>180</v>
      </c>
      <c r="B22" s="18">
        <v>14</v>
      </c>
      <c r="C22" s="18">
        <v>10</v>
      </c>
      <c r="D22" s="18">
        <v>4</v>
      </c>
      <c r="E22" s="18"/>
      <c r="F22" s="18">
        <v>1</v>
      </c>
      <c r="G22" s="18">
        <v>1</v>
      </c>
      <c r="H22" s="18">
        <v>0</v>
      </c>
      <c r="I22" s="18"/>
      <c r="J22" s="18">
        <v>2</v>
      </c>
      <c r="K22" s="18">
        <v>2</v>
      </c>
      <c r="L22" s="18">
        <v>0</v>
      </c>
      <c r="M22" s="18"/>
      <c r="N22" s="18">
        <v>8</v>
      </c>
      <c r="O22" s="18">
        <v>4</v>
      </c>
      <c r="P22" s="18">
        <v>4</v>
      </c>
      <c r="Q22" s="18"/>
      <c r="R22" s="18">
        <v>0</v>
      </c>
      <c r="S22" s="18">
        <v>0</v>
      </c>
      <c r="T22" s="18">
        <v>0</v>
      </c>
      <c r="U22" s="18"/>
      <c r="V22" s="18">
        <v>2</v>
      </c>
      <c r="W22" s="18">
        <v>2</v>
      </c>
      <c r="X22" s="18">
        <v>0</v>
      </c>
      <c r="Y22" s="18"/>
      <c r="Z22" s="18">
        <v>1</v>
      </c>
      <c r="AA22" s="18">
        <v>1</v>
      </c>
      <c r="AB22" s="18">
        <v>0</v>
      </c>
      <c r="AC22" s="8"/>
    </row>
    <row r="23" spans="1:29" x14ac:dyDescent="0.35">
      <c r="A23" s="17" t="s">
        <v>181</v>
      </c>
      <c r="B23" s="18">
        <v>89</v>
      </c>
      <c r="C23" s="18">
        <v>56</v>
      </c>
      <c r="D23" s="18">
        <v>33</v>
      </c>
      <c r="E23" s="18"/>
      <c r="F23" s="18">
        <v>7</v>
      </c>
      <c r="G23" s="18">
        <v>0</v>
      </c>
      <c r="H23" s="18">
        <v>7</v>
      </c>
      <c r="I23" s="18"/>
      <c r="J23" s="18">
        <v>15</v>
      </c>
      <c r="K23" s="18">
        <v>10</v>
      </c>
      <c r="L23" s="18">
        <v>5</v>
      </c>
      <c r="M23" s="18"/>
      <c r="N23" s="18">
        <v>3</v>
      </c>
      <c r="O23" s="18">
        <v>2</v>
      </c>
      <c r="P23" s="18">
        <v>1</v>
      </c>
      <c r="Q23" s="18"/>
      <c r="R23" s="18">
        <v>21</v>
      </c>
      <c r="S23" s="18">
        <v>14</v>
      </c>
      <c r="T23" s="18">
        <v>7</v>
      </c>
      <c r="U23" s="18"/>
      <c r="V23" s="18">
        <v>32</v>
      </c>
      <c r="W23" s="18">
        <v>24</v>
      </c>
      <c r="X23" s="18">
        <v>8</v>
      </c>
      <c r="Y23" s="18"/>
      <c r="Z23" s="18">
        <v>11</v>
      </c>
      <c r="AA23" s="18">
        <v>6</v>
      </c>
      <c r="AB23" s="18">
        <v>5</v>
      </c>
      <c r="AC23" s="98"/>
    </row>
    <row r="24" spans="1:29" x14ac:dyDescent="0.35">
      <c r="A24" s="17" t="s">
        <v>182</v>
      </c>
      <c r="B24" s="18">
        <v>39</v>
      </c>
      <c r="C24" s="18">
        <v>21</v>
      </c>
      <c r="D24" s="18">
        <v>18</v>
      </c>
      <c r="E24" s="18"/>
      <c r="F24" s="18">
        <v>16</v>
      </c>
      <c r="G24" s="18">
        <v>8</v>
      </c>
      <c r="H24" s="18">
        <v>8</v>
      </c>
      <c r="I24" s="18"/>
      <c r="J24" s="18">
        <v>7</v>
      </c>
      <c r="K24" s="18">
        <v>2</v>
      </c>
      <c r="L24" s="18">
        <v>5</v>
      </c>
      <c r="M24" s="18"/>
      <c r="N24" s="18">
        <v>6</v>
      </c>
      <c r="O24" s="18">
        <v>4</v>
      </c>
      <c r="P24" s="18">
        <v>2</v>
      </c>
      <c r="Q24" s="18"/>
      <c r="R24" s="18">
        <v>4</v>
      </c>
      <c r="S24" s="18">
        <v>2</v>
      </c>
      <c r="T24" s="18">
        <v>2</v>
      </c>
      <c r="U24" s="18"/>
      <c r="V24" s="18">
        <v>6</v>
      </c>
      <c r="W24" s="18">
        <v>5</v>
      </c>
      <c r="X24" s="18">
        <v>1</v>
      </c>
      <c r="Y24" s="18"/>
      <c r="Z24" s="18">
        <v>0</v>
      </c>
      <c r="AA24" s="18">
        <v>0</v>
      </c>
      <c r="AB24" s="18">
        <v>0</v>
      </c>
      <c r="AC24" s="157"/>
    </row>
    <row r="25" spans="1:29" x14ac:dyDescent="0.35">
      <c r="A25" s="17" t="s">
        <v>183</v>
      </c>
      <c r="B25" s="18">
        <v>55</v>
      </c>
      <c r="C25" s="18">
        <v>30</v>
      </c>
      <c r="D25" s="18">
        <v>25</v>
      </c>
      <c r="E25" s="18"/>
      <c r="F25" s="18">
        <v>15</v>
      </c>
      <c r="G25" s="18">
        <v>9</v>
      </c>
      <c r="H25" s="18">
        <v>6</v>
      </c>
      <c r="I25" s="18"/>
      <c r="J25" s="18">
        <v>14</v>
      </c>
      <c r="K25" s="18">
        <v>7</v>
      </c>
      <c r="L25" s="18">
        <v>7</v>
      </c>
      <c r="M25" s="18"/>
      <c r="N25" s="18">
        <v>8</v>
      </c>
      <c r="O25" s="18">
        <v>4</v>
      </c>
      <c r="P25" s="18">
        <v>4</v>
      </c>
      <c r="Q25" s="18"/>
      <c r="R25" s="18">
        <v>14</v>
      </c>
      <c r="S25" s="18">
        <v>8</v>
      </c>
      <c r="T25" s="18">
        <v>6</v>
      </c>
      <c r="U25" s="18"/>
      <c r="V25" s="18">
        <v>4</v>
      </c>
      <c r="W25" s="18">
        <v>2</v>
      </c>
      <c r="X25" s="18">
        <v>2</v>
      </c>
      <c r="Y25" s="18"/>
      <c r="Z25" s="18">
        <v>0</v>
      </c>
      <c r="AA25" s="18">
        <v>0</v>
      </c>
      <c r="AB25" s="18">
        <v>0</v>
      </c>
      <c r="AC25" s="158"/>
    </row>
    <row r="26" spans="1:29" x14ac:dyDescent="0.35">
      <c r="A26" s="17" t="s">
        <v>184</v>
      </c>
      <c r="B26" s="18">
        <v>48</v>
      </c>
      <c r="C26" s="18">
        <v>32</v>
      </c>
      <c r="D26" s="18">
        <v>16</v>
      </c>
      <c r="E26" s="18"/>
      <c r="F26" s="18">
        <v>11</v>
      </c>
      <c r="G26" s="18">
        <v>6</v>
      </c>
      <c r="H26" s="18">
        <v>5</v>
      </c>
      <c r="I26" s="18"/>
      <c r="J26" s="18">
        <v>8</v>
      </c>
      <c r="K26" s="18">
        <v>6</v>
      </c>
      <c r="L26" s="18">
        <v>2</v>
      </c>
      <c r="M26" s="18"/>
      <c r="N26" s="18">
        <v>10</v>
      </c>
      <c r="O26" s="18">
        <v>7</v>
      </c>
      <c r="P26" s="18">
        <v>3</v>
      </c>
      <c r="Q26" s="18"/>
      <c r="R26" s="18">
        <v>11</v>
      </c>
      <c r="S26" s="18">
        <v>8</v>
      </c>
      <c r="T26" s="18">
        <v>3</v>
      </c>
      <c r="U26" s="18"/>
      <c r="V26" s="18">
        <v>2</v>
      </c>
      <c r="W26" s="18">
        <v>1</v>
      </c>
      <c r="X26" s="18">
        <v>1</v>
      </c>
      <c r="Y26" s="18"/>
      <c r="Z26" s="18">
        <v>6</v>
      </c>
      <c r="AA26" s="18">
        <v>4</v>
      </c>
      <c r="AB26" s="18">
        <v>2</v>
      </c>
      <c r="AC26" s="158"/>
    </row>
    <row r="27" spans="1:29" x14ac:dyDescent="0.35">
      <c r="A27" s="17" t="s">
        <v>185</v>
      </c>
      <c r="B27" s="18">
        <v>55</v>
      </c>
      <c r="C27" s="18">
        <v>35</v>
      </c>
      <c r="D27" s="18">
        <v>20</v>
      </c>
      <c r="E27" s="18"/>
      <c r="F27" s="18">
        <v>12</v>
      </c>
      <c r="G27" s="18">
        <v>7</v>
      </c>
      <c r="H27" s="18">
        <v>5</v>
      </c>
      <c r="I27" s="18"/>
      <c r="J27" s="18">
        <v>18</v>
      </c>
      <c r="K27" s="18">
        <v>14</v>
      </c>
      <c r="L27" s="18">
        <v>4</v>
      </c>
      <c r="M27" s="18"/>
      <c r="N27" s="18">
        <v>8</v>
      </c>
      <c r="O27" s="18">
        <v>5</v>
      </c>
      <c r="P27" s="18">
        <v>3</v>
      </c>
      <c r="Q27" s="18"/>
      <c r="R27" s="18">
        <v>3</v>
      </c>
      <c r="S27" s="18">
        <v>2</v>
      </c>
      <c r="T27" s="18">
        <v>1</v>
      </c>
      <c r="U27" s="18"/>
      <c r="V27" s="18">
        <v>1</v>
      </c>
      <c r="W27" s="18">
        <v>1</v>
      </c>
      <c r="X27" s="18">
        <v>0</v>
      </c>
      <c r="Y27" s="18"/>
      <c r="Z27" s="18">
        <v>13</v>
      </c>
      <c r="AA27" s="18">
        <v>6</v>
      </c>
      <c r="AB27" s="18">
        <v>7</v>
      </c>
      <c r="AC27" s="158"/>
    </row>
    <row r="28" spans="1:29" x14ac:dyDescent="0.35">
      <c r="A28" s="17" t="s">
        <v>186</v>
      </c>
      <c r="B28" s="18">
        <v>12</v>
      </c>
      <c r="C28" s="18">
        <v>9</v>
      </c>
      <c r="D28" s="18">
        <v>3</v>
      </c>
      <c r="E28" s="18"/>
      <c r="F28" s="18">
        <v>7</v>
      </c>
      <c r="G28" s="18">
        <v>6</v>
      </c>
      <c r="H28" s="18">
        <v>1</v>
      </c>
      <c r="I28" s="18"/>
      <c r="J28" s="18">
        <v>0</v>
      </c>
      <c r="K28" s="18">
        <v>0</v>
      </c>
      <c r="L28" s="18">
        <v>0</v>
      </c>
      <c r="M28" s="18"/>
      <c r="N28" s="18">
        <v>3</v>
      </c>
      <c r="O28" s="18">
        <v>1</v>
      </c>
      <c r="P28" s="18">
        <v>2</v>
      </c>
      <c r="Q28" s="18"/>
      <c r="R28" s="18">
        <v>2</v>
      </c>
      <c r="S28" s="18">
        <v>2</v>
      </c>
      <c r="T28" s="18">
        <v>0</v>
      </c>
      <c r="U28" s="18"/>
      <c r="V28" s="18">
        <v>0</v>
      </c>
      <c r="W28" s="18">
        <v>0</v>
      </c>
      <c r="X28" s="18">
        <v>0</v>
      </c>
      <c r="Y28" s="18"/>
      <c r="Z28" s="18">
        <v>0</v>
      </c>
      <c r="AA28" s="18">
        <v>0</v>
      </c>
      <c r="AB28" s="18">
        <v>0</v>
      </c>
      <c r="AC28" s="158"/>
    </row>
    <row r="29" spans="1:29" x14ac:dyDescent="0.35">
      <c r="A29" s="17" t="s">
        <v>187</v>
      </c>
      <c r="B29" s="18">
        <v>31</v>
      </c>
      <c r="C29" s="18">
        <v>18</v>
      </c>
      <c r="D29" s="18">
        <v>13</v>
      </c>
      <c r="E29" s="18"/>
      <c r="F29" s="18">
        <v>9</v>
      </c>
      <c r="G29" s="18">
        <v>5</v>
      </c>
      <c r="H29" s="18">
        <v>4</v>
      </c>
      <c r="I29" s="18"/>
      <c r="J29" s="18">
        <v>6</v>
      </c>
      <c r="K29" s="18">
        <v>2</v>
      </c>
      <c r="L29" s="18">
        <v>4</v>
      </c>
      <c r="M29" s="18"/>
      <c r="N29" s="18">
        <v>2</v>
      </c>
      <c r="O29" s="18">
        <v>1</v>
      </c>
      <c r="P29" s="18">
        <v>1</v>
      </c>
      <c r="Q29" s="18"/>
      <c r="R29" s="18">
        <v>7</v>
      </c>
      <c r="S29" s="18">
        <v>4</v>
      </c>
      <c r="T29" s="18">
        <v>3</v>
      </c>
      <c r="U29" s="18"/>
      <c r="V29" s="18">
        <v>7</v>
      </c>
      <c r="W29" s="18">
        <v>6</v>
      </c>
      <c r="X29" s="18">
        <v>1</v>
      </c>
      <c r="Y29" s="18"/>
      <c r="Z29" s="18">
        <v>0</v>
      </c>
      <c r="AA29" s="18">
        <v>0</v>
      </c>
      <c r="AB29" s="18">
        <v>0</v>
      </c>
      <c r="AC29" s="157"/>
    </row>
    <row r="30" spans="1:29" x14ac:dyDescent="0.35">
      <c r="A30" s="17" t="s">
        <v>188</v>
      </c>
      <c r="B30" s="18">
        <v>62</v>
      </c>
      <c r="C30" s="18">
        <v>35</v>
      </c>
      <c r="D30" s="18">
        <v>27</v>
      </c>
      <c r="E30" s="18"/>
      <c r="F30" s="18">
        <v>34</v>
      </c>
      <c r="G30" s="18">
        <v>19</v>
      </c>
      <c r="H30" s="18">
        <v>15</v>
      </c>
      <c r="I30" s="18"/>
      <c r="J30" s="18">
        <v>14</v>
      </c>
      <c r="K30" s="18">
        <v>11</v>
      </c>
      <c r="L30" s="18">
        <v>3</v>
      </c>
      <c r="M30" s="18"/>
      <c r="N30" s="18">
        <v>8</v>
      </c>
      <c r="O30" s="18">
        <v>3</v>
      </c>
      <c r="P30" s="18">
        <v>5</v>
      </c>
      <c r="Q30" s="18"/>
      <c r="R30" s="18">
        <v>3</v>
      </c>
      <c r="S30" s="18">
        <v>1</v>
      </c>
      <c r="T30" s="18">
        <v>2</v>
      </c>
      <c r="U30" s="18"/>
      <c r="V30" s="18">
        <v>1</v>
      </c>
      <c r="W30" s="18">
        <v>0</v>
      </c>
      <c r="X30" s="18">
        <v>1</v>
      </c>
      <c r="Y30" s="18"/>
      <c r="Z30" s="18">
        <v>2</v>
      </c>
      <c r="AA30" s="18">
        <v>1</v>
      </c>
      <c r="AB30" s="18">
        <v>1</v>
      </c>
      <c r="AC30" s="158"/>
    </row>
    <row r="31" spans="1:29" x14ac:dyDescent="0.35">
      <c r="A31" s="17" t="s">
        <v>189</v>
      </c>
      <c r="B31" s="18">
        <v>91</v>
      </c>
      <c r="C31" s="18">
        <v>60</v>
      </c>
      <c r="D31" s="18">
        <v>31</v>
      </c>
      <c r="E31" s="18"/>
      <c r="F31" s="18">
        <v>21</v>
      </c>
      <c r="G31" s="18">
        <v>10</v>
      </c>
      <c r="H31" s="18">
        <v>11</v>
      </c>
      <c r="I31" s="18"/>
      <c r="J31" s="18">
        <v>19</v>
      </c>
      <c r="K31" s="18">
        <v>15</v>
      </c>
      <c r="L31" s="18">
        <v>4</v>
      </c>
      <c r="M31" s="18"/>
      <c r="N31" s="18">
        <v>13</v>
      </c>
      <c r="O31" s="18">
        <v>10</v>
      </c>
      <c r="P31" s="18">
        <v>3</v>
      </c>
      <c r="Q31" s="18"/>
      <c r="R31" s="18">
        <v>17</v>
      </c>
      <c r="S31" s="18">
        <v>14</v>
      </c>
      <c r="T31" s="18">
        <v>3</v>
      </c>
      <c r="U31" s="18"/>
      <c r="V31" s="18">
        <v>21</v>
      </c>
      <c r="W31" s="18">
        <v>11</v>
      </c>
      <c r="X31" s="18">
        <v>10</v>
      </c>
      <c r="Y31" s="18"/>
      <c r="Z31" s="18">
        <v>0</v>
      </c>
      <c r="AA31" s="18">
        <v>0</v>
      </c>
      <c r="AB31" s="18">
        <v>0</v>
      </c>
      <c r="AC31" s="158"/>
    </row>
    <row r="32" spans="1:29" x14ac:dyDescent="0.35">
      <c r="A32" s="17" t="s">
        <v>190</v>
      </c>
      <c r="B32" s="18">
        <v>60</v>
      </c>
      <c r="C32" s="18">
        <v>31</v>
      </c>
      <c r="D32" s="18">
        <v>29</v>
      </c>
      <c r="E32" s="18"/>
      <c r="F32" s="18">
        <v>22</v>
      </c>
      <c r="G32" s="18">
        <v>10</v>
      </c>
      <c r="H32" s="18">
        <v>12</v>
      </c>
      <c r="I32" s="18"/>
      <c r="J32" s="18">
        <v>22</v>
      </c>
      <c r="K32" s="18">
        <v>12</v>
      </c>
      <c r="L32" s="18">
        <v>10</v>
      </c>
      <c r="M32" s="18"/>
      <c r="N32" s="18">
        <v>1</v>
      </c>
      <c r="O32" s="18">
        <v>1</v>
      </c>
      <c r="P32" s="18">
        <v>0</v>
      </c>
      <c r="Q32" s="18"/>
      <c r="R32" s="18">
        <v>12</v>
      </c>
      <c r="S32" s="18">
        <v>6</v>
      </c>
      <c r="T32" s="18">
        <v>6</v>
      </c>
      <c r="U32" s="18"/>
      <c r="V32" s="18">
        <v>1</v>
      </c>
      <c r="W32" s="18">
        <v>1</v>
      </c>
      <c r="X32" s="18">
        <v>0</v>
      </c>
      <c r="Y32" s="18"/>
      <c r="Z32" s="18">
        <v>2</v>
      </c>
      <c r="AA32" s="18">
        <v>1</v>
      </c>
      <c r="AB32" s="18">
        <v>1</v>
      </c>
      <c r="AC32" s="158"/>
    </row>
    <row r="33" spans="1:30" x14ac:dyDescent="0.35">
      <c r="A33" s="17" t="s">
        <v>191</v>
      </c>
      <c r="B33" s="18">
        <v>79</v>
      </c>
      <c r="C33" s="18">
        <v>54</v>
      </c>
      <c r="D33" s="18">
        <v>25</v>
      </c>
      <c r="E33" s="18"/>
      <c r="F33" s="18">
        <v>17</v>
      </c>
      <c r="G33" s="18">
        <v>7</v>
      </c>
      <c r="H33" s="18">
        <v>10</v>
      </c>
      <c r="I33" s="18"/>
      <c r="J33" s="18">
        <v>17</v>
      </c>
      <c r="K33" s="18">
        <v>14</v>
      </c>
      <c r="L33" s="18">
        <v>3</v>
      </c>
      <c r="M33" s="18"/>
      <c r="N33" s="18">
        <v>22</v>
      </c>
      <c r="O33" s="18">
        <v>18</v>
      </c>
      <c r="P33" s="18">
        <v>4</v>
      </c>
      <c r="Q33" s="18"/>
      <c r="R33" s="18">
        <v>10</v>
      </c>
      <c r="S33" s="18">
        <v>7</v>
      </c>
      <c r="T33" s="18">
        <v>3</v>
      </c>
      <c r="U33" s="18"/>
      <c r="V33" s="18">
        <v>12</v>
      </c>
      <c r="W33" s="18">
        <v>8</v>
      </c>
      <c r="X33" s="18">
        <v>4</v>
      </c>
      <c r="Y33" s="18"/>
      <c r="Z33" s="18">
        <v>1</v>
      </c>
      <c r="AA33" s="18">
        <v>0</v>
      </c>
      <c r="AB33" s="18">
        <v>1</v>
      </c>
      <c r="AC33" s="158"/>
    </row>
    <row r="34" spans="1:30" x14ac:dyDescent="0.35">
      <c r="A34" s="17" t="s">
        <v>192</v>
      </c>
      <c r="B34" s="18">
        <v>161</v>
      </c>
      <c r="C34" s="18">
        <v>95</v>
      </c>
      <c r="D34" s="18">
        <v>66</v>
      </c>
      <c r="E34" s="18"/>
      <c r="F34" s="18">
        <v>50</v>
      </c>
      <c r="G34" s="18">
        <v>32</v>
      </c>
      <c r="H34" s="18">
        <v>18</v>
      </c>
      <c r="I34" s="18"/>
      <c r="J34" s="18">
        <v>53</v>
      </c>
      <c r="K34" s="18">
        <v>30</v>
      </c>
      <c r="L34" s="18">
        <v>23</v>
      </c>
      <c r="M34" s="18"/>
      <c r="N34" s="18">
        <v>18</v>
      </c>
      <c r="O34" s="18">
        <v>10</v>
      </c>
      <c r="P34" s="18">
        <v>8</v>
      </c>
      <c r="Q34" s="18"/>
      <c r="R34" s="18">
        <v>32</v>
      </c>
      <c r="S34" s="18">
        <v>18</v>
      </c>
      <c r="T34" s="18">
        <v>14</v>
      </c>
      <c r="U34" s="18"/>
      <c r="V34" s="18">
        <v>6</v>
      </c>
      <c r="W34" s="18">
        <v>3</v>
      </c>
      <c r="X34" s="18">
        <v>3</v>
      </c>
      <c r="Y34" s="18"/>
      <c r="Z34" s="18">
        <v>2</v>
      </c>
      <c r="AA34" s="18">
        <v>2</v>
      </c>
      <c r="AB34" s="18">
        <v>0</v>
      </c>
      <c r="AC34" s="157"/>
    </row>
    <row r="35" spans="1:30" x14ac:dyDescent="0.35">
      <c r="A35" s="17" t="s">
        <v>193</v>
      </c>
      <c r="B35" s="18">
        <v>91</v>
      </c>
      <c r="C35" s="18">
        <v>56</v>
      </c>
      <c r="D35" s="18">
        <v>35</v>
      </c>
      <c r="E35" s="18"/>
      <c r="F35" s="18">
        <v>25</v>
      </c>
      <c r="G35" s="18">
        <v>11</v>
      </c>
      <c r="H35" s="18">
        <v>14</v>
      </c>
      <c r="I35" s="18"/>
      <c r="J35" s="18">
        <v>37</v>
      </c>
      <c r="K35" s="18">
        <v>23</v>
      </c>
      <c r="L35" s="18">
        <v>14</v>
      </c>
      <c r="M35" s="18"/>
      <c r="N35" s="18">
        <v>16</v>
      </c>
      <c r="O35" s="18">
        <v>11</v>
      </c>
      <c r="P35" s="18">
        <v>5</v>
      </c>
      <c r="Q35" s="18"/>
      <c r="R35" s="18">
        <v>7</v>
      </c>
      <c r="S35" s="18">
        <v>5</v>
      </c>
      <c r="T35" s="18">
        <v>2</v>
      </c>
      <c r="U35" s="18"/>
      <c r="V35" s="18">
        <v>4</v>
      </c>
      <c r="W35" s="18">
        <v>4</v>
      </c>
      <c r="X35" s="18">
        <v>0</v>
      </c>
      <c r="Y35" s="18"/>
      <c r="Z35" s="18">
        <v>2</v>
      </c>
      <c r="AA35" s="18">
        <v>2</v>
      </c>
      <c r="AB35" s="18">
        <v>0</v>
      </c>
      <c r="AC35" s="158"/>
    </row>
    <row r="36" spans="1:30" ht="14.5" thickBot="1" x14ac:dyDescent="0.4">
      <c r="A36" s="17" t="s">
        <v>194</v>
      </c>
      <c r="B36" s="18">
        <v>0</v>
      </c>
      <c r="C36" s="18">
        <v>0</v>
      </c>
      <c r="D36" s="18">
        <v>0</v>
      </c>
      <c r="E36" s="18"/>
      <c r="F36" s="18">
        <v>0</v>
      </c>
      <c r="G36" s="18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/>
      <c r="N36" s="18">
        <v>0</v>
      </c>
      <c r="O36" s="18">
        <v>0</v>
      </c>
      <c r="P36" s="18">
        <v>0</v>
      </c>
      <c r="Q36" s="18"/>
      <c r="R36" s="18">
        <v>0</v>
      </c>
      <c r="S36" s="18">
        <v>0</v>
      </c>
      <c r="T36" s="18">
        <v>0</v>
      </c>
      <c r="U36" s="18"/>
      <c r="V36" s="18">
        <v>0</v>
      </c>
      <c r="W36" s="18">
        <v>0</v>
      </c>
      <c r="X36" s="18">
        <v>0</v>
      </c>
      <c r="Y36" s="18"/>
      <c r="Z36" s="18">
        <v>0</v>
      </c>
      <c r="AA36" s="18">
        <v>0</v>
      </c>
      <c r="AB36" s="18">
        <v>0</v>
      </c>
      <c r="AC36" s="154"/>
    </row>
    <row r="37" spans="1:30" x14ac:dyDescent="0.3">
      <c r="A37" s="110" t="s">
        <v>398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54"/>
    </row>
    <row r="38" spans="1:30" x14ac:dyDescent="0.3">
      <c r="A38" s="2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</row>
    <row r="39" spans="1:30" x14ac:dyDescent="0.3">
      <c r="A39" s="2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8"/>
    </row>
    <row r="40" spans="1:30" ht="15.75" customHeight="1" x14ac:dyDescent="0.35">
      <c r="A40" s="345" t="s">
        <v>314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8"/>
    </row>
    <row r="41" spans="1:30" ht="15.75" customHeight="1" x14ac:dyDescent="0.35">
      <c r="A41" s="345" t="s">
        <v>207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8"/>
      <c r="AD41" s="272" t="s">
        <v>375</v>
      </c>
    </row>
    <row r="42" spans="1:30" ht="15.75" customHeight="1" x14ac:dyDescent="0.35">
      <c r="A42" s="345" t="s">
        <v>252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8"/>
    </row>
    <row r="43" spans="1:30" ht="15.75" customHeight="1" x14ac:dyDescent="0.35">
      <c r="A43" s="345" t="s">
        <v>112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8"/>
    </row>
    <row r="44" spans="1:30" s="8" customFormat="1" ht="15.75" customHeight="1" x14ac:dyDescent="0.35">
      <c r="A44" s="345" t="s">
        <v>377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D44" s="26"/>
    </row>
    <row r="45" spans="1:30" ht="21" customHeight="1" x14ac:dyDescent="0.35">
      <c r="A45" s="340" t="s">
        <v>253</v>
      </c>
      <c r="B45" s="342" t="s">
        <v>130</v>
      </c>
      <c r="C45" s="342"/>
      <c r="D45" s="342"/>
      <c r="E45" s="40"/>
      <c r="F45" s="342" t="s">
        <v>378</v>
      </c>
      <c r="G45" s="342"/>
      <c r="H45" s="342"/>
      <c r="I45" s="40"/>
      <c r="J45" s="342" t="s">
        <v>379</v>
      </c>
      <c r="K45" s="342"/>
      <c r="L45" s="342"/>
      <c r="M45" s="40"/>
      <c r="N45" s="342" t="s">
        <v>380</v>
      </c>
      <c r="O45" s="342"/>
      <c r="P45" s="342"/>
      <c r="Q45" s="40"/>
      <c r="R45" s="342" t="s">
        <v>381</v>
      </c>
      <c r="S45" s="342"/>
      <c r="T45" s="342"/>
      <c r="U45" s="40"/>
      <c r="V45" s="342" t="s">
        <v>382</v>
      </c>
      <c r="W45" s="342"/>
      <c r="X45" s="342"/>
      <c r="Y45" s="40"/>
      <c r="Z45" s="342" t="s">
        <v>383</v>
      </c>
      <c r="AA45" s="342"/>
      <c r="AB45" s="342"/>
      <c r="AC45" s="8"/>
    </row>
    <row r="46" spans="1:30" ht="21" customHeight="1" x14ac:dyDescent="0.35">
      <c r="A46" s="341"/>
      <c r="B46" s="9" t="s">
        <v>130</v>
      </c>
      <c r="C46" s="9" t="s">
        <v>233</v>
      </c>
      <c r="D46" s="9" t="s">
        <v>234</v>
      </c>
      <c r="E46" s="40"/>
      <c r="F46" s="9" t="s">
        <v>130</v>
      </c>
      <c r="G46" s="9" t="s">
        <v>233</v>
      </c>
      <c r="H46" s="9" t="s">
        <v>234</v>
      </c>
      <c r="I46" s="40"/>
      <c r="J46" s="9" t="s">
        <v>130</v>
      </c>
      <c r="K46" s="9" t="s">
        <v>233</v>
      </c>
      <c r="L46" s="9" t="s">
        <v>234</v>
      </c>
      <c r="M46" s="40"/>
      <c r="N46" s="9" t="s">
        <v>130</v>
      </c>
      <c r="O46" s="9" t="s">
        <v>233</v>
      </c>
      <c r="P46" s="9" t="s">
        <v>234</v>
      </c>
      <c r="Q46" s="40"/>
      <c r="R46" s="9" t="s">
        <v>130</v>
      </c>
      <c r="S46" s="9" t="s">
        <v>233</v>
      </c>
      <c r="T46" s="9" t="s">
        <v>234</v>
      </c>
      <c r="U46" s="40"/>
      <c r="V46" s="9" t="s">
        <v>130</v>
      </c>
      <c r="W46" s="9" t="s">
        <v>233</v>
      </c>
      <c r="X46" s="9" t="s">
        <v>234</v>
      </c>
      <c r="Y46" s="40"/>
      <c r="Z46" s="9" t="s">
        <v>130</v>
      </c>
      <c r="AA46" s="9" t="s">
        <v>233</v>
      </c>
      <c r="AB46" s="9" t="s">
        <v>234</v>
      </c>
      <c r="AC46" s="8"/>
    </row>
    <row r="47" spans="1:30" x14ac:dyDescent="0.35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8"/>
    </row>
    <row r="48" spans="1:30" s="25" customFormat="1" x14ac:dyDescent="0.35">
      <c r="A48" s="161" t="s">
        <v>130</v>
      </c>
      <c r="B48" s="20">
        <v>2.9030119340784242</v>
      </c>
      <c r="C48" s="20">
        <v>3.5531557384786758</v>
      </c>
      <c r="D48" s="20">
        <v>2.2484937182825537</v>
      </c>
      <c r="E48" s="20"/>
      <c r="F48" s="20">
        <v>3.6352240676903791</v>
      </c>
      <c r="G48" s="20">
        <v>3.9249146757679183</v>
      </c>
      <c r="H48" s="20">
        <v>3.3209930313588849</v>
      </c>
      <c r="I48" s="20"/>
      <c r="J48" s="20">
        <v>4.4592401947071005</v>
      </c>
      <c r="K48" s="20">
        <v>5.3199607543878775</v>
      </c>
      <c r="L48" s="20">
        <v>3.5517241379310347</v>
      </c>
      <c r="M48" s="20"/>
      <c r="N48" s="20">
        <v>3.1406304524834243</v>
      </c>
      <c r="O48" s="20">
        <v>3.8063477460901565</v>
      </c>
      <c r="P48" s="20">
        <v>2.4594022122852435</v>
      </c>
      <c r="Q48" s="20"/>
      <c r="R48" s="20">
        <v>3.014483852807206</v>
      </c>
      <c r="S48" s="20">
        <v>3.8061927785207281</v>
      </c>
      <c r="T48" s="20">
        <v>2.2305968629048687</v>
      </c>
      <c r="U48" s="20"/>
      <c r="V48" s="20">
        <v>2.1263742902017642</v>
      </c>
      <c r="W48" s="20">
        <v>3.041919129467046</v>
      </c>
      <c r="X48" s="20">
        <v>1.2519192157789063</v>
      </c>
      <c r="Y48" s="20"/>
      <c r="Z48" s="20">
        <v>0.59578368469294229</v>
      </c>
      <c r="AA48" s="20">
        <v>0.76419213973799127</v>
      </c>
      <c r="AB48" s="20">
        <v>0.44047319405990432</v>
      </c>
      <c r="AC48" s="8"/>
      <c r="AD48" s="26"/>
    </row>
    <row r="49" spans="1:29" x14ac:dyDescent="0.35">
      <c r="A49" s="17" t="s">
        <v>168</v>
      </c>
      <c r="B49" s="21">
        <v>2.8078163536330867</v>
      </c>
      <c r="C49" s="21">
        <v>3.2046332046332044</v>
      </c>
      <c r="D49" s="21">
        <v>2.4244684819097353</v>
      </c>
      <c r="E49" s="21"/>
      <c r="F49" s="21">
        <v>2.2339027595269383</v>
      </c>
      <c r="G49" s="21">
        <v>1.5831134564643801</v>
      </c>
      <c r="H49" s="21">
        <v>2.8795811518324608</v>
      </c>
      <c r="I49" s="21"/>
      <c r="J49" s="21">
        <v>5.3735255570117957</v>
      </c>
      <c r="K49" s="21">
        <v>6.9060773480662991</v>
      </c>
      <c r="L49" s="21">
        <v>3.9900249376558601</v>
      </c>
      <c r="M49" s="21"/>
      <c r="N49" s="21">
        <v>4.2666666666666666</v>
      </c>
      <c r="O49" s="21">
        <v>4.0106951871657754</v>
      </c>
      <c r="P49" s="21">
        <v>4.5212765957446814</v>
      </c>
      <c r="Q49" s="21"/>
      <c r="R49" s="21">
        <v>2.4456521739130435</v>
      </c>
      <c r="S49" s="21">
        <v>2.7932960893854748</v>
      </c>
      <c r="T49" s="21">
        <v>2.1164021164021163</v>
      </c>
      <c r="U49" s="21"/>
      <c r="V49" s="21">
        <v>2.9535864978902953</v>
      </c>
      <c r="W49" s="21">
        <v>4.0685224839400433</v>
      </c>
      <c r="X49" s="21">
        <v>1.8711018711018712</v>
      </c>
      <c r="Y49" s="21"/>
      <c r="Z49" s="21">
        <v>0.31746031746031744</v>
      </c>
      <c r="AA49" s="21">
        <v>0.63694267515923575</v>
      </c>
      <c r="AB49" s="21">
        <v>0</v>
      </c>
      <c r="AC49" s="8"/>
    </row>
    <row r="50" spans="1:29" x14ac:dyDescent="0.35">
      <c r="A50" s="17" t="s">
        <v>169</v>
      </c>
      <c r="B50" s="21">
        <v>8.5704939483153417</v>
      </c>
      <c r="C50" s="21">
        <v>9.9099099099099099</v>
      </c>
      <c r="D50" s="21">
        <v>7.3729863692688973</v>
      </c>
      <c r="E50" s="21"/>
      <c r="F50" s="21">
        <v>14.251781472684085</v>
      </c>
      <c r="G50" s="21">
        <v>13.901345291479823</v>
      </c>
      <c r="H50" s="21">
        <v>14.646464646464647</v>
      </c>
      <c r="I50" s="21"/>
      <c r="J50" s="21">
        <v>20.054200542005422</v>
      </c>
      <c r="K50" s="21">
        <v>20.454545454545457</v>
      </c>
      <c r="L50" s="21">
        <v>19.689119170984455</v>
      </c>
      <c r="M50" s="21"/>
      <c r="N50" s="21">
        <v>18.397626112759642</v>
      </c>
      <c r="O50" s="21">
        <v>21.153846153846153</v>
      </c>
      <c r="P50" s="21">
        <v>16.022099447513813</v>
      </c>
      <c r="Q50" s="21"/>
      <c r="R50" s="21">
        <v>5.7909604519774014</v>
      </c>
      <c r="S50" s="21">
        <v>7.8549848942598182</v>
      </c>
      <c r="T50" s="21">
        <v>3.978779840848806</v>
      </c>
      <c r="U50" s="21"/>
      <c r="V50" s="21">
        <v>2.5889967637540456</v>
      </c>
      <c r="W50" s="21">
        <v>3.8327526132404177</v>
      </c>
      <c r="X50" s="21">
        <v>1.5105740181268883</v>
      </c>
      <c r="Y50" s="21"/>
      <c r="Z50" s="21">
        <v>1.490066225165563</v>
      </c>
      <c r="AA50" s="21">
        <v>2.2222222222222223</v>
      </c>
      <c r="AB50" s="21">
        <v>0.89820359281437123</v>
      </c>
      <c r="AC50" s="8"/>
    </row>
    <row r="51" spans="1:29" x14ac:dyDescent="0.35">
      <c r="A51" s="17" t="s">
        <v>170</v>
      </c>
      <c r="B51" s="21">
        <v>5.0320670942279229</v>
      </c>
      <c r="C51" s="21">
        <v>6.9427527405602927</v>
      </c>
      <c r="D51" s="21">
        <v>3.7313432835820892</v>
      </c>
      <c r="E51" s="21"/>
      <c r="F51" s="21">
        <v>28.787878787878789</v>
      </c>
      <c r="G51" s="21">
        <v>32.5</v>
      </c>
      <c r="H51" s="21">
        <v>23.076923076923077</v>
      </c>
      <c r="I51" s="21"/>
      <c r="J51" s="21">
        <v>19.402985074626866</v>
      </c>
      <c r="K51" s="21">
        <v>26.315789473684209</v>
      </c>
      <c r="L51" s="21">
        <v>10.344827586206897</v>
      </c>
      <c r="M51" s="21"/>
      <c r="N51" s="21">
        <v>29.82456140350877</v>
      </c>
      <c r="O51" s="21">
        <v>26.923076923076923</v>
      </c>
      <c r="P51" s="21">
        <v>32.258064516129032</v>
      </c>
      <c r="Q51" s="21"/>
      <c r="R51" s="21">
        <v>5.7949479940564634</v>
      </c>
      <c r="S51" s="21">
        <v>6.9852941176470589</v>
      </c>
      <c r="T51" s="21">
        <v>4.9875311720698257</v>
      </c>
      <c r="U51" s="21"/>
      <c r="V51" s="21">
        <v>2.2292993630573248</v>
      </c>
      <c r="W51" s="21">
        <v>3.278688524590164</v>
      </c>
      <c r="X51" s="21">
        <v>1.5625</v>
      </c>
      <c r="Y51" s="21"/>
      <c r="Z51" s="21">
        <v>0</v>
      </c>
      <c r="AA51" s="21">
        <v>0</v>
      </c>
      <c r="AB51" s="21">
        <v>0</v>
      </c>
      <c r="AC51" s="8"/>
    </row>
    <row r="52" spans="1:29" x14ac:dyDescent="0.35">
      <c r="A52" s="17" t="s">
        <v>171</v>
      </c>
      <c r="B52" s="21">
        <v>3.5338418460944285</v>
      </c>
      <c r="C52" s="21">
        <v>4.6634146341463412</v>
      </c>
      <c r="D52" s="21">
        <v>2.4273700305810397</v>
      </c>
      <c r="E52" s="21"/>
      <c r="F52" s="21">
        <v>5.4404145077720205</v>
      </c>
      <c r="G52" s="21">
        <v>6.5656565656565666</v>
      </c>
      <c r="H52" s="21">
        <v>4.2553191489361701</v>
      </c>
      <c r="I52" s="21"/>
      <c r="J52" s="21">
        <v>4.85968514715948</v>
      </c>
      <c r="K52" s="21">
        <v>5.8902275769745644</v>
      </c>
      <c r="L52" s="21">
        <v>3.7815126050420167</v>
      </c>
      <c r="M52" s="21"/>
      <c r="N52" s="21">
        <v>4.5079365079365079</v>
      </c>
      <c r="O52" s="21">
        <v>5.095541401273886</v>
      </c>
      <c r="P52" s="21">
        <v>3.9240506329113924</v>
      </c>
      <c r="Q52" s="21"/>
      <c r="R52" s="21">
        <v>3.252452245740836</v>
      </c>
      <c r="S52" s="21">
        <v>3.7298387096774195</v>
      </c>
      <c r="T52" s="21">
        <v>2.7513227513227512</v>
      </c>
      <c r="U52" s="21"/>
      <c r="V52" s="21">
        <v>3.6527263102170462</v>
      </c>
      <c r="W52" s="21">
        <v>6.5482796892341852</v>
      </c>
      <c r="X52" s="21">
        <v>1.0121457489878543</v>
      </c>
      <c r="Y52" s="21"/>
      <c r="Z52" s="21">
        <v>0.41004613018964631</v>
      </c>
      <c r="AA52" s="21">
        <v>0.77092511013215859</v>
      </c>
      <c r="AB52" s="21">
        <v>9.5877277085330767E-2</v>
      </c>
      <c r="AC52" s="8"/>
    </row>
    <row r="53" spans="1:29" x14ac:dyDescent="0.35">
      <c r="A53" s="17" t="s">
        <v>172</v>
      </c>
      <c r="B53" s="21">
        <v>2.0741922616673314</v>
      </c>
      <c r="C53" s="21">
        <v>2.5</v>
      </c>
      <c r="D53" s="21">
        <v>1.6006739679865205</v>
      </c>
      <c r="E53" s="21"/>
      <c r="F53" s="21">
        <v>2.558139534883721</v>
      </c>
      <c r="G53" s="21">
        <v>2.5423728813559325</v>
      </c>
      <c r="H53" s="21">
        <v>2.5773195876288657</v>
      </c>
      <c r="I53" s="21"/>
      <c r="J53" s="21">
        <v>3.9735099337748347</v>
      </c>
      <c r="K53" s="21">
        <v>4.5643153526970952</v>
      </c>
      <c r="L53" s="21">
        <v>3.3018867924528301</v>
      </c>
      <c r="M53" s="21"/>
      <c r="N53" s="21">
        <v>1.8229166666666667</v>
      </c>
      <c r="O53" s="21">
        <v>3.5532994923857872</v>
      </c>
      <c r="P53" s="21">
        <v>0</v>
      </c>
      <c r="Q53" s="21"/>
      <c r="R53" s="21">
        <v>2.7426160337552745</v>
      </c>
      <c r="S53" s="21">
        <v>2.788844621513944</v>
      </c>
      <c r="T53" s="21">
        <v>2.6905829596412558</v>
      </c>
      <c r="U53" s="21"/>
      <c r="V53" s="21">
        <v>0.49504950495049505</v>
      </c>
      <c r="W53" s="21">
        <v>0.48076923076923078</v>
      </c>
      <c r="X53" s="21">
        <v>0.51020408163265307</v>
      </c>
      <c r="Y53" s="21"/>
      <c r="Z53" s="21">
        <v>0.27624309392265189</v>
      </c>
      <c r="AA53" s="21">
        <v>0.53475935828876997</v>
      </c>
      <c r="AB53" s="21">
        <v>0</v>
      </c>
      <c r="AC53" s="8"/>
    </row>
    <row r="54" spans="1:29" x14ac:dyDescent="0.35">
      <c r="A54" s="17" t="s">
        <v>173</v>
      </c>
      <c r="B54" s="21">
        <v>1.1567061415587994</v>
      </c>
      <c r="C54" s="21">
        <v>1.5590200445434299</v>
      </c>
      <c r="D54" s="21">
        <v>0.76294277929155307</v>
      </c>
      <c r="E54" s="21"/>
      <c r="F54" s="21">
        <v>1.7673048600883652</v>
      </c>
      <c r="G54" s="21">
        <v>1.9830028328611897</v>
      </c>
      <c r="H54" s="21">
        <v>1.5337423312883436</v>
      </c>
      <c r="I54" s="21"/>
      <c r="J54" s="21">
        <v>2.3709902370990235</v>
      </c>
      <c r="K54" s="21">
        <v>3.6723163841807911</v>
      </c>
      <c r="L54" s="21">
        <v>1.1019283746556474</v>
      </c>
      <c r="M54" s="21"/>
      <c r="N54" s="21">
        <v>0.44843049327354262</v>
      </c>
      <c r="O54" s="21">
        <v>0.30959752321981426</v>
      </c>
      <c r="P54" s="21">
        <v>0.57803468208092479</v>
      </c>
      <c r="Q54" s="21"/>
      <c r="R54" s="21">
        <v>0.88967971530249124</v>
      </c>
      <c r="S54" s="21">
        <v>1.048951048951049</v>
      </c>
      <c r="T54" s="21">
        <v>0.72463768115942029</v>
      </c>
      <c r="U54" s="21"/>
      <c r="V54" s="21">
        <v>0.94696969696969702</v>
      </c>
      <c r="W54" s="21">
        <v>1.520912547528517</v>
      </c>
      <c r="X54" s="21">
        <v>0.37735849056603776</v>
      </c>
      <c r="Y54" s="21"/>
      <c r="Z54" s="21">
        <v>0</v>
      </c>
      <c r="AA54" s="21">
        <v>0</v>
      </c>
      <c r="AB54" s="21">
        <v>0</v>
      </c>
      <c r="AC54" s="8"/>
    </row>
    <row r="55" spans="1:29" x14ac:dyDescent="0.35">
      <c r="A55" s="17" t="s">
        <v>174</v>
      </c>
      <c r="B55" s="21">
        <v>1.5091342335186657</v>
      </c>
      <c r="C55" s="21">
        <v>1.8604651162790697</v>
      </c>
      <c r="D55" s="21">
        <v>1.1400651465798046</v>
      </c>
      <c r="E55" s="21"/>
      <c r="F55" s="21">
        <v>1.7921146953405016</v>
      </c>
      <c r="G55" s="21">
        <v>2.8571428571428572</v>
      </c>
      <c r="H55" s="21">
        <v>0.71942446043165476</v>
      </c>
      <c r="I55" s="21"/>
      <c r="J55" s="21">
        <v>0.90090090090090091</v>
      </c>
      <c r="K55" s="21">
        <v>1.639344262295082</v>
      </c>
      <c r="L55" s="21">
        <v>0</v>
      </c>
      <c r="M55" s="21"/>
      <c r="N55" s="21">
        <v>0</v>
      </c>
      <c r="O55" s="21">
        <v>0</v>
      </c>
      <c r="P55" s="21">
        <v>0</v>
      </c>
      <c r="Q55" s="21"/>
      <c r="R55" s="21">
        <v>2.1834061135371177</v>
      </c>
      <c r="S55" s="21">
        <v>2.4193548387096775</v>
      </c>
      <c r="T55" s="21">
        <v>1.9047619047619049</v>
      </c>
      <c r="U55" s="21"/>
      <c r="V55" s="21">
        <v>3.870967741935484</v>
      </c>
      <c r="W55" s="21">
        <v>4.4117647058823533</v>
      </c>
      <c r="X55" s="21">
        <v>3.4482758620689653</v>
      </c>
      <c r="Y55" s="21"/>
      <c r="Z55" s="21">
        <v>0.63694267515923575</v>
      </c>
      <c r="AA55" s="21">
        <v>0</v>
      </c>
      <c r="AB55" s="21">
        <v>1.1764705882352942</v>
      </c>
      <c r="AC55" s="8"/>
    </row>
    <row r="56" spans="1:29" x14ac:dyDescent="0.35">
      <c r="A56" s="17" t="s">
        <v>175</v>
      </c>
      <c r="B56" s="21">
        <v>4.2457714877459436</v>
      </c>
      <c r="C56" s="21">
        <v>5.5568207697563192</v>
      </c>
      <c r="D56" s="21">
        <v>2.9069767441860463</v>
      </c>
      <c r="E56" s="21"/>
      <c r="F56" s="21">
        <v>5.6915949702183983</v>
      </c>
      <c r="G56" s="21">
        <v>6.5491183879093198</v>
      </c>
      <c r="H56" s="21">
        <v>4.7419804741980469</v>
      </c>
      <c r="I56" s="21"/>
      <c r="J56" s="21">
        <v>9.5272727272727273</v>
      </c>
      <c r="K56" s="21">
        <v>11.341632088520056</v>
      </c>
      <c r="L56" s="21">
        <v>7.5153374233128831</v>
      </c>
      <c r="M56" s="21"/>
      <c r="N56" s="21">
        <v>5.800293685756241</v>
      </c>
      <c r="O56" s="21">
        <v>7.8751857355126296</v>
      </c>
      <c r="P56" s="21">
        <v>3.7735849056603774</v>
      </c>
      <c r="Q56" s="21"/>
      <c r="R56" s="21">
        <v>3.2520325203252036</v>
      </c>
      <c r="S56" s="21">
        <v>5.2071005917159763</v>
      </c>
      <c r="T56" s="21">
        <v>1.3683010262257698</v>
      </c>
      <c r="U56" s="21"/>
      <c r="V56" s="21">
        <v>1.002865329512894</v>
      </c>
      <c r="W56" s="21">
        <v>1.4245014245014245</v>
      </c>
      <c r="X56" s="21">
        <v>0.57636887608069165</v>
      </c>
      <c r="Y56" s="21"/>
      <c r="Z56" s="21">
        <v>0.22641509433962265</v>
      </c>
      <c r="AA56" s="21">
        <v>0.45871559633027525</v>
      </c>
      <c r="AB56" s="21">
        <v>0</v>
      </c>
      <c r="AC56" s="8"/>
    </row>
    <row r="57" spans="1:29" x14ac:dyDescent="0.35">
      <c r="A57" s="17" t="s">
        <v>176</v>
      </c>
      <c r="B57" s="21">
        <v>2.6986128625472885</v>
      </c>
      <c r="C57" s="21">
        <v>3.1234748657881894</v>
      </c>
      <c r="D57" s="21">
        <v>2.2442588726513573</v>
      </c>
      <c r="E57" s="21"/>
      <c r="F57" s="21">
        <v>3.3492822966507179</v>
      </c>
      <c r="G57" s="21">
        <v>4.0909090909090908</v>
      </c>
      <c r="H57" s="21">
        <v>2.5252525252525251</v>
      </c>
      <c r="I57" s="21"/>
      <c r="J57" s="21">
        <v>5.8524173027989823</v>
      </c>
      <c r="K57" s="21">
        <v>5.9701492537313428</v>
      </c>
      <c r="L57" s="21">
        <v>5.7291666666666661</v>
      </c>
      <c r="M57" s="21"/>
      <c r="N57" s="21">
        <v>1.9886363636363635</v>
      </c>
      <c r="O57" s="21">
        <v>2.4128686327077746</v>
      </c>
      <c r="P57" s="21">
        <v>1.5105740181268883</v>
      </c>
      <c r="Q57" s="21"/>
      <c r="R57" s="21">
        <v>2.65625</v>
      </c>
      <c r="S57" s="21">
        <v>3.2835820895522385</v>
      </c>
      <c r="T57" s="21">
        <v>1.9672131147540985</v>
      </c>
      <c r="U57" s="21"/>
      <c r="V57" s="21">
        <v>0.20491803278688525</v>
      </c>
      <c r="W57" s="21">
        <v>0.40322580645161288</v>
      </c>
      <c r="X57" s="21">
        <v>0</v>
      </c>
      <c r="Y57" s="21"/>
      <c r="Z57" s="21">
        <v>0.19569471624266144</v>
      </c>
      <c r="AA57" s="21">
        <v>0.39840637450199201</v>
      </c>
      <c r="AB57" s="21">
        <v>0</v>
      </c>
      <c r="AC57" s="8"/>
    </row>
    <row r="58" spans="1:29" x14ac:dyDescent="0.35">
      <c r="A58" s="17" t="s">
        <v>177</v>
      </c>
      <c r="B58" s="21">
        <v>3.1344323194799162</v>
      </c>
      <c r="C58" s="21">
        <v>3.8918666977394545</v>
      </c>
      <c r="D58" s="21">
        <v>2.3826046726810084</v>
      </c>
      <c r="E58" s="21"/>
      <c r="F58" s="21">
        <v>4.1050903119868636</v>
      </c>
      <c r="G58" s="21">
        <v>4.6462513199577611</v>
      </c>
      <c r="H58" s="21">
        <v>3.5227272727272725</v>
      </c>
      <c r="I58" s="21"/>
      <c r="J58" s="21">
        <v>4.8840048840048844</v>
      </c>
      <c r="K58" s="21">
        <v>6.024096385542169</v>
      </c>
      <c r="L58" s="21">
        <v>3.7128712871287126</v>
      </c>
      <c r="M58" s="21"/>
      <c r="N58" s="21">
        <v>3.7426132632961262</v>
      </c>
      <c r="O58" s="21">
        <v>4.830287206266318</v>
      </c>
      <c r="P58" s="21">
        <v>2.6420079260237781</v>
      </c>
      <c r="Q58" s="21"/>
      <c r="R58" s="21">
        <v>2.348993288590604</v>
      </c>
      <c r="S58" s="21">
        <v>3.1506849315068495</v>
      </c>
      <c r="T58" s="21">
        <v>1.5789473684210527</v>
      </c>
      <c r="U58" s="21"/>
      <c r="V58" s="21">
        <v>1.4184397163120568</v>
      </c>
      <c r="W58" s="21">
        <v>1.893939393939394</v>
      </c>
      <c r="X58" s="21">
        <v>1</v>
      </c>
      <c r="Y58" s="21"/>
      <c r="Z58" s="21">
        <v>0.69444444444444442</v>
      </c>
      <c r="AA58" s="21">
        <v>0.61224489795918369</v>
      </c>
      <c r="AB58" s="21">
        <v>0.77220077220077221</v>
      </c>
      <c r="AC58" s="8"/>
    </row>
    <row r="59" spans="1:29" x14ac:dyDescent="0.35">
      <c r="A59" s="17" t="s">
        <v>178</v>
      </c>
      <c r="B59" s="21">
        <v>1.330704780680138</v>
      </c>
      <c r="C59" s="21">
        <v>1.4014014014014013</v>
      </c>
      <c r="D59" s="21">
        <v>1.262135922330097</v>
      </c>
      <c r="E59" s="21"/>
      <c r="F59" s="21">
        <v>2.6694045174537986</v>
      </c>
      <c r="G59" s="21">
        <v>2.7237354085603114</v>
      </c>
      <c r="H59" s="21">
        <v>2.6086956521739131</v>
      </c>
      <c r="I59" s="21"/>
      <c r="J59" s="21">
        <v>1.2254901960784315</v>
      </c>
      <c r="K59" s="21">
        <v>0.50251256281407031</v>
      </c>
      <c r="L59" s="21">
        <v>1.9138755980861244</v>
      </c>
      <c r="M59" s="21"/>
      <c r="N59" s="21">
        <v>1.0752688172043012</v>
      </c>
      <c r="O59" s="21">
        <v>2.0942408376963351</v>
      </c>
      <c r="P59" s="21">
        <v>0</v>
      </c>
      <c r="Q59" s="21"/>
      <c r="R59" s="21">
        <v>1.2658227848101267</v>
      </c>
      <c r="S59" s="21">
        <v>1.3513513513513513</v>
      </c>
      <c r="T59" s="21">
        <v>1.1904761904761905</v>
      </c>
      <c r="U59" s="21"/>
      <c r="V59" s="21">
        <v>0.42016806722689076</v>
      </c>
      <c r="W59" s="21">
        <v>0</v>
      </c>
      <c r="X59" s="21">
        <v>0.81300813008130091</v>
      </c>
      <c r="Y59" s="21"/>
      <c r="Z59" s="21">
        <v>0</v>
      </c>
      <c r="AA59" s="21">
        <v>0</v>
      </c>
      <c r="AB59" s="21">
        <v>0</v>
      </c>
      <c r="AC59" s="8"/>
    </row>
    <row r="60" spans="1:29" x14ac:dyDescent="0.35">
      <c r="A60" s="17" t="s">
        <v>179</v>
      </c>
      <c r="B60" s="21">
        <v>5.5281078915743089</v>
      </c>
      <c r="C60" s="21">
        <v>6.4662793634756257</v>
      </c>
      <c r="D60" s="21">
        <v>4.475920679886686</v>
      </c>
      <c r="E60" s="21"/>
      <c r="F60" s="21">
        <v>3.3390410958904111</v>
      </c>
      <c r="G60" s="21">
        <v>3.1397174254317108</v>
      </c>
      <c r="H60" s="21">
        <v>3.5781544256120528</v>
      </c>
      <c r="I60" s="21"/>
      <c r="J60" s="21">
        <v>6.1467889908256881</v>
      </c>
      <c r="K60" s="21">
        <v>7.216494845360824</v>
      </c>
      <c r="L60" s="21">
        <v>4.9212598425196852</v>
      </c>
      <c r="M60" s="21"/>
      <c r="N60" s="21">
        <v>6.4150943396226419</v>
      </c>
      <c r="O60" s="21">
        <v>7.625649913344887</v>
      </c>
      <c r="P60" s="21">
        <v>4.9689440993788816</v>
      </c>
      <c r="Q60" s="21"/>
      <c r="R60" s="21">
        <v>9.0967741935483879</v>
      </c>
      <c r="S60" s="21">
        <v>10.800970873786406</v>
      </c>
      <c r="T60" s="21">
        <v>7.1625344352617084</v>
      </c>
      <c r="U60" s="21"/>
      <c r="V60" s="21">
        <v>6</v>
      </c>
      <c r="W60" s="21">
        <v>7.3033707865168536</v>
      </c>
      <c r="X60" s="21">
        <v>4.5454545454545459</v>
      </c>
      <c r="Y60" s="21"/>
      <c r="Z60" s="21">
        <v>1.4162077104642015</v>
      </c>
      <c r="AA60" s="21">
        <v>1.4354066985645932</v>
      </c>
      <c r="AB60" s="21">
        <v>1.3975155279503106</v>
      </c>
      <c r="AC60" s="8"/>
    </row>
    <row r="61" spans="1:29" x14ac:dyDescent="0.35">
      <c r="A61" s="17" t="s">
        <v>180</v>
      </c>
      <c r="B61" s="21">
        <v>1.3513513513513513</v>
      </c>
      <c r="C61" s="21">
        <v>1.8656716417910446</v>
      </c>
      <c r="D61" s="21">
        <v>0.8</v>
      </c>
      <c r="E61" s="21"/>
      <c r="F61" s="21">
        <v>0.47619047619047622</v>
      </c>
      <c r="G61" s="21">
        <v>0.97087378640776689</v>
      </c>
      <c r="H61" s="21">
        <v>0</v>
      </c>
      <c r="I61" s="21"/>
      <c r="J61" s="21">
        <v>1.0050251256281406</v>
      </c>
      <c r="K61" s="21">
        <v>1.8691588785046727</v>
      </c>
      <c r="L61" s="21">
        <v>0</v>
      </c>
      <c r="M61" s="21"/>
      <c r="N61" s="21">
        <v>4.8192771084337354</v>
      </c>
      <c r="O61" s="21">
        <v>4.7619047619047619</v>
      </c>
      <c r="P61" s="21">
        <v>4.8780487804878048</v>
      </c>
      <c r="Q61" s="21"/>
      <c r="R61" s="21">
        <v>0</v>
      </c>
      <c r="S61" s="21">
        <v>0</v>
      </c>
      <c r="T61" s="21">
        <v>0</v>
      </c>
      <c r="U61" s="21"/>
      <c r="V61" s="21">
        <v>1.2121212121212122</v>
      </c>
      <c r="W61" s="21">
        <v>2.2471910112359552</v>
      </c>
      <c r="X61" s="21">
        <v>0</v>
      </c>
      <c r="Y61" s="21"/>
      <c r="Z61" s="21">
        <v>0.7142857142857143</v>
      </c>
      <c r="AA61" s="21">
        <v>1.4285714285714286</v>
      </c>
      <c r="AB61" s="21">
        <v>0</v>
      </c>
      <c r="AC61" s="8"/>
    </row>
    <row r="62" spans="1:29" x14ac:dyDescent="0.35">
      <c r="A62" s="17" t="s">
        <v>181</v>
      </c>
      <c r="B62" s="21">
        <v>1.4203638684966486</v>
      </c>
      <c r="C62" s="21">
        <v>1.8128844286176757</v>
      </c>
      <c r="D62" s="21">
        <v>1.0387157695939566</v>
      </c>
      <c r="E62" s="21"/>
      <c r="F62" s="21">
        <v>1.0416666666666665</v>
      </c>
      <c r="G62" s="21">
        <v>0</v>
      </c>
      <c r="H62" s="21">
        <v>2.2727272727272729</v>
      </c>
      <c r="I62" s="21"/>
      <c r="J62" s="21">
        <v>2.5728987993138936</v>
      </c>
      <c r="K62" s="21">
        <v>3.0769230769230771</v>
      </c>
      <c r="L62" s="21">
        <v>1.9379844961240309</v>
      </c>
      <c r="M62" s="21"/>
      <c r="N62" s="21">
        <v>0.50933786078098475</v>
      </c>
      <c r="O62" s="21">
        <v>0.6872852233676976</v>
      </c>
      <c r="P62" s="21">
        <v>0.33557046979865773</v>
      </c>
      <c r="Q62" s="21"/>
      <c r="R62" s="21">
        <v>1.338432122370937</v>
      </c>
      <c r="S62" s="21">
        <v>1.834862385321101</v>
      </c>
      <c r="T62" s="21">
        <v>0.86848635235732019</v>
      </c>
      <c r="U62" s="21"/>
      <c r="V62" s="21">
        <v>2.1709633649932156</v>
      </c>
      <c r="W62" s="21">
        <v>3.4433285509325682</v>
      </c>
      <c r="X62" s="21">
        <v>1.0296010296010296</v>
      </c>
      <c r="Y62" s="21"/>
      <c r="Z62" s="21">
        <v>0.79767947788252358</v>
      </c>
      <c r="AA62" s="21">
        <v>0.92449922958397546</v>
      </c>
      <c r="AB62" s="21">
        <v>0.68493150684931503</v>
      </c>
      <c r="AC62" s="8"/>
    </row>
    <row r="63" spans="1:29" x14ac:dyDescent="0.35">
      <c r="A63" s="17" t="s">
        <v>182</v>
      </c>
      <c r="B63" s="21">
        <v>3.5845588235294117</v>
      </c>
      <c r="C63" s="21">
        <v>3.8602941176470589</v>
      </c>
      <c r="D63" s="21">
        <v>3.3088235294117649</v>
      </c>
      <c r="E63" s="21"/>
      <c r="F63" s="21">
        <v>5.4054054054054053</v>
      </c>
      <c r="G63" s="21">
        <v>5.4794520547945202</v>
      </c>
      <c r="H63" s="21">
        <v>5.3333333333333339</v>
      </c>
      <c r="I63" s="21"/>
      <c r="J63" s="21">
        <v>3.1111111111111112</v>
      </c>
      <c r="K63" s="21">
        <v>2.0202020202020203</v>
      </c>
      <c r="L63" s="21">
        <v>3.9682539682539679</v>
      </c>
      <c r="M63" s="21"/>
      <c r="N63" s="21">
        <v>2.9268292682926833</v>
      </c>
      <c r="O63" s="21">
        <v>4.1237113402061851</v>
      </c>
      <c r="P63" s="21">
        <v>1.8518518518518516</v>
      </c>
      <c r="Q63" s="21"/>
      <c r="R63" s="21">
        <v>2.5974025974025974</v>
      </c>
      <c r="S63" s="21">
        <v>2.3529411764705883</v>
      </c>
      <c r="T63" s="21">
        <v>2.8985507246376812</v>
      </c>
      <c r="U63" s="21"/>
      <c r="V63" s="21">
        <v>4.4117647058823533</v>
      </c>
      <c r="W63" s="21">
        <v>6.1728395061728394</v>
      </c>
      <c r="X63" s="21">
        <v>1.8181818181818181</v>
      </c>
      <c r="Y63" s="21"/>
      <c r="Z63" s="21">
        <v>0</v>
      </c>
      <c r="AA63" s="21">
        <v>0</v>
      </c>
      <c r="AB63" s="21">
        <v>0</v>
      </c>
      <c r="AC63" s="8"/>
    </row>
    <row r="64" spans="1:29" x14ac:dyDescent="0.35">
      <c r="A64" s="17" t="s">
        <v>183</v>
      </c>
      <c r="B64" s="21">
        <v>2.1161985378991921</v>
      </c>
      <c r="C64" s="21">
        <v>2.3659305993690851</v>
      </c>
      <c r="D64" s="21">
        <v>1.8782870022539442</v>
      </c>
      <c r="E64" s="21"/>
      <c r="F64" s="21">
        <v>2.7522935779816518</v>
      </c>
      <c r="G64" s="21">
        <v>3.2608695652173911</v>
      </c>
      <c r="H64" s="21">
        <v>2.2304832713754648</v>
      </c>
      <c r="I64" s="21"/>
      <c r="J64" s="21">
        <v>2.7722772277227725</v>
      </c>
      <c r="K64" s="21">
        <v>2.7450980392156863</v>
      </c>
      <c r="L64" s="21">
        <v>2.8000000000000003</v>
      </c>
      <c r="M64" s="21"/>
      <c r="N64" s="21">
        <v>1.680672268907563</v>
      </c>
      <c r="O64" s="21">
        <v>1.7021276595744681</v>
      </c>
      <c r="P64" s="21">
        <v>1.6597510373443984</v>
      </c>
      <c r="Q64" s="21"/>
      <c r="R64" s="21">
        <v>3.3254156769596199</v>
      </c>
      <c r="S64" s="21">
        <v>4.0609137055837561</v>
      </c>
      <c r="T64" s="21">
        <v>2.6785714285714284</v>
      </c>
      <c r="U64" s="21"/>
      <c r="V64" s="21">
        <v>1.098901098901099</v>
      </c>
      <c r="W64" s="21">
        <v>1.2121212121212122</v>
      </c>
      <c r="X64" s="21">
        <v>1.0050251256281406</v>
      </c>
      <c r="Y64" s="21"/>
      <c r="Z64" s="21">
        <v>0</v>
      </c>
      <c r="AA64" s="21">
        <v>0</v>
      </c>
      <c r="AB64" s="21">
        <v>0</v>
      </c>
      <c r="AC64" s="8"/>
    </row>
    <row r="65" spans="1:29" x14ac:dyDescent="0.35">
      <c r="A65" s="17" t="s">
        <v>184</v>
      </c>
      <c r="B65" s="21">
        <v>1.6150740242261103</v>
      </c>
      <c r="C65" s="21">
        <v>2.0113136392206159</v>
      </c>
      <c r="D65" s="21">
        <v>1.1585807385952207</v>
      </c>
      <c r="E65" s="21"/>
      <c r="F65" s="21">
        <v>2.0446096654275094</v>
      </c>
      <c r="G65" s="21">
        <v>2.0761245674740483</v>
      </c>
      <c r="H65" s="21">
        <v>2.0080321285140563</v>
      </c>
      <c r="I65" s="21"/>
      <c r="J65" s="21">
        <v>1.4336917562724014</v>
      </c>
      <c r="K65" s="21">
        <v>2</v>
      </c>
      <c r="L65" s="21">
        <v>0.77519379844961245</v>
      </c>
      <c r="M65" s="21"/>
      <c r="N65" s="21">
        <v>1.8975332068311195</v>
      </c>
      <c r="O65" s="21">
        <v>2.5735294117647056</v>
      </c>
      <c r="P65" s="21">
        <v>1.1764705882352942</v>
      </c>
      <c r="Q65" s="21"/>
      <c r="R65" s="21">
        <v>2.1825396825396823</v>
      </c>
      <c r="S65" s="21">
        <v>2.8368794326241136</v>
      </c>
      <c r="T65" s="21">
        <v>1.3513513513513513</v>
      </c>
      <c r="U65" s="21"/>
      <c r="V65" s="21">
        <v>0.44444444444444442</v>
      </c>
      <c r="W65" s="21">
        <v>0.44052863436123352</v>
      </c>
      <c r="X65" s="21">
        <v>0.44843049327354262</v>
      </c>
      <c r="Y65" s="21"/>
      <c r="Z65" s="21">
        <v>1.5189873417721518</v>
      </c>
      <c r="AA65" s="21">
        <v>1.809954751131222</v>
      </c>
      <c r="AB65" s="21">
        <v>1.1494252873563218</v>
      </c>
      <c r="AC65" s="8"/>
    </row>
    <row r="66" spans="1:29" x14ac:dyDescent="0.35">
      <c r="A66" s="17" t="s">
        <v>185</v>
      </c>
      <c r="B66" s="21">
        <v>1.4523369421705836</v>
      </c>
      <c r="C66" s="21">
        <v>1.7848036715961242</v>
      </c>
      <c r="D66" s="21">
        <v>1.095290251916758</v>
      </c>
      <c r="E66" s="21"/>
      <c r="F66" s="21">
        <v>1.4851485148514851</v>
      </c>
      <c r="G66" s="21">
        <v>1.6055045871559634</v>
      </c>
      <c r="H66" s="21">
        <v>1.3440860215053763</v>
      </c>
      <c r="I66" s="21"/>
      <c r="J66" s="21">
        <v>2.4258760107816713</v>
      </c>
      <c r="K66" s="21">
        <v>3.5087719298245612</v>
      </c>
      <c r="L66" s="21">
        <v>1.1661807580174928</v>
      </c>
      <c r="M66" s="21"/>
      <c r="N66" s="21">
        <v>1.0540184453227932</v>
      </c>
      <c r="O66" s="21">
        <v>1.3054830287206265</v>
      </c>
      <c r="P66" s="21">
        <v>0.7978723404255319</v>
      </c>
      <c r="Q66" s="21"/>
      <c r="R66" s="21">
        <v>0.5067567567567568</v>
      </c>
      <c r="S66" s="21">
        <v>0.66225165562913912</v>
      </c>
      <c r="T66" s="21">
        <v>0.34482758620689657</v>
      </c>
      <c r="U66" s="21"/>
      <c r="V66" s="21">
        <v>0.20920502092050208</v>
      </c>
      <c r="W66" s="21">
        <v>0.41152263374485598</v>
      </c>
      <c r="X66" s="21">
        <v>0</v>
      </c>
      <c r="Y66" s="21"/>
      <c r="Z66" s="21">
        <v>3.1862745098039214</v>
      </c>
      <c r="AA66" s="21">
        <v>3.0303030303030303</v>
      </c>
      <c r="AB66" s="21">
        <v>3.3333333333333335</v>
      </c>
      <c r="AC66" s="8"/>
    </row>
    <row r="67" spans="1:29" x14ac:dyDescent="0.35">
      <c r="A67" s="17" t="s">
        <v>186</v>
      </c>
      <c r="B67" s="21">
        <v>0.66740823136818694</v>
      </c>
      <c r="C67" s="21">
        <v>0.98360655737704927</v>
      </c>
      <c r="D67" s="21">
        <v>0.33975084937712347</v>
      </c>
      <c r="E67" s="21"/>
      <c r="F67" s="21">
        <v>1.8518518518518516</v>
      </c>
      <c r="G67" s="21">
        <v>3.1578947368421053</v>
      </c>
      <c r="H67" s="21">
        <v>0.53191489361702127</v>
      </c>
      <c r="I67" s="21"/>
      <c r="J67" s="21">
        <v>0</v>
      </c>
      <c r="K67" s="21">
        <v>0</v>
      </c>
      <c r="L67" s="21">
        <v>0</v>
      </c>
      <c r="M67" s="21"/>
      <c r="N67" s="21">
        <v>0.86455331412103753</v>
      </c>
      <c r="O67" s="21">
        <v>0.52356020942408377</v>
      </c>
      <c r="P67" s="21">
        <v>1.2820512820512819</v>
      </c>
      <c r="Q67" s="21"/>
      <c r="R67" s="21">
        <v>0.65146579804560267</v>
      </c>
      <c r="S67" s="21">
        <v>1.2903225806451613</v>
      </c>
      <c r="T67" s="21">
        <v>0</v>
      </c>
      <c r="U67" s="21"/>
      <c r="V67" s="21">
        <v>0</v>
      </c>
      <c r="W67" s="21">
        <v>0</v>
      </c>
      <c r="X67" s="21">
        <v>0</v>
      </c>
      <c r="Y67" s="21"/>
      <c r="Z67" s="21">
        <v>0</v>
      </c>
      <c r="AA67" s="21">
        <v>0</v>
      </c>
      <c r="AB67" s="21">
        <v>0</v>
      </c>
      <c r="AC67" s="8"/>
    </row>
    <row r="68" spans="1:29" x14ac:dyDescent="0.35">
      <c r="A68" s="17" t="s">
        <v>187</v>
      </c>
      <c r="B68" s="21">
        <v>1.3025210084033614</v>
      </c>
      <c r="C68" s="21">
        <v>1.4481094127111827</v>
      </c>
      <c r="D68" s="21">
        <v>1.1433597185576077</v>
      </c>
      <c r="E68" s="21"/>
      <c r="F68" s="21">
        <v>1.8907563025210083</v>
      </c>
      <c r="G68" s="21">
        <v>1.9230769230769231</v>
      </c>
      <c r="H68" s="21">
        <v>1.8518518518518516</v>
      </c>
      <c r="I68" s="21"/>
      <c r="J68" s="21">
        <v>1.2295081967213115</v>
      </c>
      <c r="K68" s="21">
        <v>0.81300813008130091</v>
      </c>
      <c r="L68" s="21">
        <v>1.6528925619834711</v>
      </c>
      <c r="M68" s="21"/>
      <c r="N68" s="21">
        <v>0.49504950495049505</v>
      </c>
      <c r="O68" s="21">
        <v>0.49504950495049505</v>
      </c>
      <c r="P68" s="21">
        <v>0.49504950495049505</v>
      </c>
      <c r="Q68" s="21"/>
      <c r="R68" s="21">
        <v>1.6241299303944314</v>
      </c>
      <c r="S68" s="21">
        <v>1.7467248908296942</v>
      </c>
      <c r="T68" s="21">
        <v>1.4851485148514851</v>
      </c>
      <c r="U68" s="21"/>
      <c r="V68" s="21">
        <v>2.3333333333333335</v>
      </c>
      <c r="W68" s="21">
        <v>3.8216560509554141</v>
      </c>
      <c r="X68" s="21">
        <v>0.69930069930069927</v>
      </c>
      <c r="Y68" s="21"/>
      <c r="Z68" s="21">
        <v>0</v>
      </c>
      <c r="AA68" s="21">
        <v>0</v>
      </c>
      <c r="AB68" s="21">
        <v>0</v>
      </c>
      <c r="AC68" s="8"/>
    </row>
    <row r="69" spans="1:29" x14ac:dyDescent="0.35">
      <c r="A69" s="17" t="s">
        <v>188</v>
      </c>
      <c r="B69" s="21">
        <v>1.2154479513820819</v>
      </c>
      <c r="C69" s="21">
        <v>1.370399373531715</v>
      </c>
      <c r="D69" s="21">
        <v>1.0600706713780919</v>
      </c>
      <c r="E69" s="21"/>
      <c r="F69" s="21">
        <v>3.2045240339302548</v>
      </c>
      <c r="G69" s="21">
        <v>3.3628318584070795</v>
      </c>
      <c r="H69" s="21">
        <v>3.024193548387097</v>
      </c>
      <c r="I69" s="21"/>
      <c r="J69" s="21">
        <v>1.3487475915221581</v>
      </c>
      <c r="K69" s="21">
        <v>2.0599250936329585</v>
      </c>
      <c r="L69" s="21">
        <v>0.59523809523809523</v>
      </c>
      <c r="M69" s="21"/>
      <c r="N69" s="21">
        <v>0.84835630965005315</v>
      </c>
      <c r="O69" s="21">
        <v>0.64377682403433478</v>
      </c>
      <c r="P69" s="21">
        <v>1.0482180293501049</v>
      </c>
      <c r="Q69" s="21"/>
      <c r="R69" s="21">
        <v>0.37037037037037041</v>
      </c>
      <c r="S69" s="21">
        <v>0.26595744680851063</v>
      </c>
      <c r="T69" s="21">
        <v>0.46082949308755761</v>
      </c>
      <c r="U69" s="21"/>
      <c r="V69" s="21">
        <v>0.13280212483399734</v>
      </c>
      <c r="W69" s="21">
        <v>0</v>
      </c>
      <c r="X69" s="21">
        <v>0.26385224274406333</v>
      </c>
      <c r="Y69" s="21"/>
      <c r="Z69" s="21">
        <v>0.40322580645161288</v>
      </c>
      <c r="AA69" s="21">
        <v>0.41841004184100417</v>
      </c>
      <c r="AB69" s="21">
        <v>0.38910505836575876</v>
      </c>
      <c r="AC69" s="8"/>
    </row>
    <row r="70" spans="1:29" x14ac:dyDescent="0.35">
      <c r="A70" s="17" t="s">
        <v>189</v>
      </c>
      <c r="B70" s="21">
        <v>2.0861989912883998</v>
      </c>
      <c r="C70" s="21">
        <v>2.7235587834770767</v>
      </c>
      <c r="D70" s="21">
        <v>1.4358499305233905</v>
      </c>
      <c r="E70" s="21"/>
      <c r="F70" s="21">
        <v>2.2245762711864407</v>
      </c>
      <c r="G70" s="21">
        <v>2.0964360587002098</v>
      </c>
      <c r="H70" s="21">
        <v>2.3554603854389722</v>
      </c>
      <c r="I70" s="21"/>
      <c r="J70" s="21">
        <v>2.1205357142857144</v>
      </c>
      <c r="K70" s="21">
        <v>3.1120331950207469</v>
      </c>
      <c r="L70" s="21">
        <v>0.96618357487922701</v>
      </c>
      <c r="M70" s="21"/>
      <c r="N70" s="21">
        <v>1.4908256880733946</v>
      </c>
      <c r="O70" s="21">
        <v>2.2883295194508007</v>
      </c>
      <c r="P70" s="21">
        <v>0.68965517241379315</v>
      </c>
      <c r="Q70" s="21"/>
      <c r="R70" s="21">
        <v>2.3578363384188625</v>
      </c>
      <c r="S70" s="21">
        <v>3.943661971830986</v>
      </c>
      <c r="T70" s="21">
        <v>0.81967213114754101</v>
      </c>
      <c r="U70" s="21"/>
      <c r="V70" s="21">
        <v>4.2682926829268295</v>
      </c>
      <c r="W70" s="21">
        <v>4.5454545454545459</v>
      </c>
      <c r="X70" s="21">
        <v>4</v>
      </c>
      <c r="Y70" s="21"/>
      <c r="Z70" s="21">
        <v>0</v>
      </c>
      <c r="AA70" s="21">
        <v>0</v>
      </c>
      <c r="AB70" s="21">
        <v>0</v>
      </c>
      <c r="AC70" s="8"/>
    </row>
    <row r="71" spans="1:29" x14ac:dyDescent="0.35">
      <c r="A71" s="17" t="s">
        <v>190</v>
      </c>
      <c r="B71" s="21">
        <v>4.3509789702683106</v>
      </c>
      <c r="C71" s="21">
        <v>4.512372634643377</v>
      </c>
      <c r="D71" s="21">
        <v>4.1907514450867049</v>
      </c>
      <c r="E71" s="21"/>
      <c r="F71" s="21">
        <v>6.9182389937106921</v>
      </c>
      <c r="G71" s="21">
        <v>6.5789473684210522</v>
      </c>
      <c r="H71" s="21">
        <v>7.2289156626506017</v>
      </c>
      <c r="I71" s="21"/>
      <c r="J71" s="21">
        <v>8.5603112840466924</v>
      </c>
      <c r="K71" s="21">
        <v>10.16949152542373</v>
      </c>
      <c r="L71" s="21">
        <v>7.1942446043165464</v>
      </c>
      <c r="M71" s="21"/>
      <c r="N71" s="21">
        <v>0.44247787610619471</v>
      </c>
      <c r="O71" s="21">
        <v>0.86206896551724133</v>
      </c>
      <c r="P71" s="21">
        <v>0</v>
      </c>
      <c r="Q71" s="21"/>
      <c r="R71" s="21">
        <v>4.9586776859504136</v>
      </c>
      <c r="S71" s="21">
        <v>5.0847457627118651</v>
      </c>
      <c r="T71" s="21">
        <v>4.838709677419355</v>
      </c>
      <c r="U71" s="21"/>
      <c r="V71" s="21">
        <v>0.5494505494505495</v>
      </c>
      <c r="W71" s="21">
        <v>0.96153846153846156</v>
      </c>
      <c r="X71" s="21">
        <v>0</v>
      </c>
      <c r="Y71" s="21"/>
      <c r="Z71" s="21">
        <v>1.2987012987012987</v>
      </c>
      <c r="AA71" s="21">
        <v>1.2658227848101267</v>
      </c>
      <c r="AB71" s="21">
        <v>1.3333333333333335</v>
      </c>
      <c r="AC71" s="8"/>
    </row>
    <row r="72" spans="1:29" x14ac:dyDescent="0.35">
      <c r="A72" s="17" t="s">
        <v>191</v>
      </c>
      <c r="B72" s="21">
        <v>4.9560853199498123</v>
      </c>
      <c r="C72" s="21">
        <v>6.3010501750291716</v>
      </c>
      <c r="D72" s="21">
        <v>3.3921302578018993</v>
      </c>
      <c r="E72" s="21"/>
      <c r="F72" s="21">
        <v>5.6666666666666661</v>
      </c>
      <c r="G72" s="21">
        <v>4.3478260869565215</v>
      </c>
      <c r="H72" s="21">
        <v>7.1942446043165464</v>
      </c>
      <c r="I72" s="21"/>
      <c r="J72" s="21">
        <v>5.3125</v>
      </c>
      <c r="K72" s="21">
        <v>8.3333333333333321</v>
      </c>
      <c r="L72" s="21">
        <v>1.9736842105263157</v>
      </c>
      <c r="M72" s="21"/>
      <c r="N72" s="21">
        <v>6.4705882352941186</v>
      </c>
      <c r="O72" s="21">
        <v>9.4736842105263168</v>
      </c>
      <c r="P72" s="21">
        <v>2.666666666666667</v>
      </c>
      <c r="Q72" s="21"/>
      <c r="R72" s="21">
        <v>4.2918454935622314</v>
      </c>
      <c r="S72" s="21">
        <v>5.9322033898305087</v>
      </c>
      <c r="T72" s="21">
        <v>2.6086956521739131</v>
      </c>
      <c r="U72" s="21"/>
      <c r="V72" s="21">
        <v>5.5299539170506913</v>
      </c>
      <c r="W72" s="21">
        <v>6.4</v>
      </c>
      <c r="X72" s="21">
        <v>4.3478260869565215</v>
      </c>
      <c r="Y72" s="21"/>
      <c r="Z72" s="21">
        <v>0.54347826086956519</v>
      </c>
      <c r="AA72" s="21">
        <v>0</v>
      </c>
      <c r="AB72" s="21">
        <v>1.1235955056179776</v>
      </c>
      <c r="AC72" s="8"/>
    </row>
    <row r="73" spans="1:29" x14ac:dyDescent="0.35">
      <c r="A73" s="17" t="s">
        <v>192</v>
      </c>
      <c r="B73" s="21">
        <v>2.5211399937362979</v>
      </c>
      <c r="C73" s="21">
        <v>3.0053780449224932</v>
      </c>
      <c r="D73" s="21">
        <v>2.0465116279069764</v>
      </c>
      <c r="E73" s="21"/>
      <c r="F73" s="21">
        <v>3.7481259370314843</v>
      </c>
      <c r="G73" s="21">
        <v>4.6444121915820027</v>
      </c>
      <c r="H73" s="21">
        <v>2.7906976744186047</v>
      </c>
      <c r="I73" s="21"/>
      <c r="J73" s="21">
        <v>4.4314381270903009</v>
      </c>
      <c r="K73" s="21">
        <v>4.8309178743961354</v>
      </c>
      <c r="L73" s="21">
        <v>4</v>
      </c>
      <c r="M73" s="21"/>
      <c r="N73" s="21">
        <v>1.5126050420168067</v>
      </c>
      <c r="O73" s="21">
        <v>1.6891891891891893</v>
      </c>
      <c r="P73" s="21">
        <v>1.3377926421404682</v>
      </c>
      <c r="Q73" s="21"/>
      <c r="R73" s="21">
        <v>3.0103480714957667</v>
      </c>
      <c r="S73" s="21">
        <v>3.5502958579881656</v>
      </c>
      <c r="T73" s="21">
        <v>2.5179856115107913</v>
      </c>
      <c r="U73" s="21"/>
      <c r="V73" s="21">
        <v>0.73439412484700128</v>
      </c>
      <c r="W73" s="21">
        <v>0.79365079365079361</v>
      </c>
      <c r="X73" s="21">
        <v>0.68337129840546695</v>
      </c>
      <c r="Y73" s="21"/>
      <c r="Z73" s="21">
        <v>0.2544529262086514</v>
      </c>
      <c r="AA73" s="21">
        <v>0.53475935828876997</v>
      </c>
      <c r="AB73" s="21">
        <v>0</v>
      </c>
      <c r="AC73" s="8"/>
    </row>
    <row r="74" spans="1:29" x14ac:dyDescent="0.35">
      <c r="A74" s="17" t="s">
        <v>193</v>
      </c>
      <c r="B74" s="21">
        <v>1.9921190893169878</v>
      </c>
      <c r="C74" s="21">
        <v>2.4844720496894408</v>
      </c>
      <c r="D74" s="21">
        <v>1.5125324114088159</v>
      </c>
      <c r="E74" s="21"/>
      <c r="F74" s="21">
        <v>2.6288117770767614</v>
      </c>
      <c r="G74" s="21">
        <v>2.3255813953488373</v>
      </c>
      <c r="H74" s="21">
        <v>2.9288702928870292</v>
      </c>
      <c r="I74" s="21"/>
      <c r="J74" s="21">
        <v>4.1997729852440404</v>
      </c>
      <c r="K74" s="21">
        <v>5.39906103286385</v>
      </c>
      <c r="L74" s="21">
        <v>3.0769230769230771</v>
      </c>
      <c r="M74" s="21"/>
      <c r="N74" s="21">
        <v>1.8285714285714287</v>
      </c>
      <c r="O74" s="21">
        <v>2.4719101123595504</v>
      </c>
      <c r="P74" s="21">
        <v>1.1627906976744187</v>
      </c>
      <c r="Q74" s="21"/>
      <c r="R74" s="21">
        <v>0.99009900990099009</v>
      </c>
      <c r="S74" s="21">
        <v>1.3850415512465373</v>
      </c>
      <c r="T74" s="21">
        <v>0.57803468208092479</v>
      </c>
      <c r="U74" s="21"/>
      <c r="V74" s="21">
        <v>0.67681895093062605</v>
      </c>
      <c r="W74" s="21">
        <v>1.4492753623188406</v>
      </c>
      <c r="X74" s="21">
        <v>0</v>
      </c>
      <c r="Y74" s="21"/>
      <c r="Z74" s="21">
        <v>0.35523978685612789</v>
      </c>
      <c r="AA74" s="21">
        <v>0.73260073260073255</v>
      </c>
      <c r="AB74" s="21">
        <v>0</v>
      </c>
      <c r="AC74" s="8"/>
    </row>
    <row r="75" spans="1:29" ht="14.5" thickBot="1" x14ac:dyDescent="0.4">
      <c r="A75" s="17" t="s">
        <v>194</v>
      </c>
      <c r="B75" s="21">
        <v>0</v>
      </c>
      <c r="C75" s="21">
        <v>0</v>
      </c>
      <c r="D75" s="21">
        <v>0</v>
      </c>
      <c r="E75" s="21"/>
      <c r="F75" s="21">
        <v>0</v>
      </c>
      <c r="G75" s="21">
        <v>0</v>
      </c>
      <c r="H75" s="21">
        <v>0</v>
      </c>
      <c r="I75" s="21"/>
      <c r="J75" s="21">
        <v>0</v>
      </c>
      <c r="K75" s="21">
        <v>0</v>
      </c>
      <c r="L75" s="21">
        <v>0</v>
      </c>
      <c r="M75" s="21"/>
      <c r="N75" s="21">
        <v>0</v>
      </c>
      <c r="O75" s="21">
        <v>0</v>
      </c>
      <c r="P75" s="21">
        <v>0</v>
      </c>
      <c r="Q75" s="21"/>
      <c r="R75" s="21">
        <v>0</v>
      </c>
      <c r="S75" s="21">
        <v>0</v>
      </c>
      <c r="T75" s="21">
        <v>0</v>
      </c>
      <c r="U75" s="21"/>
      <c r="V75" s="21">
        <v>0</v>
      </c>
      <c r="W75" s="21">
        <v>0</v>
      </c>
      <c r="X75" s="21">
        <v>0</v>
      </c>
      <c r="Y75" s="21"/>
      <c r="Z75" s="21">
        <v>0</v>
      </c>
      <c r="AA75" s="21">
        <v>0</v>
      </c>
      <c r="AB75" s="21">
        <v>0</v>
      </c>
      <c r="AC75" s="8"/>
    </row>
    <row r="76" spans="1:29" x14ac:dyDescent="0.3">
      <c r="A76" s="110" t="s">
        <v>398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8"/>
    </row>
    <row r="77" spans="1:2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9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9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9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9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9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9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</sheetData>
  <mergeCells count="26"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  <mergeCell ref="A40:AB40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R6:T6"/>
    <mergeCell ref="V6:X6"/>
    <mergeCell ref="Z6:AB6"/>
    <mergeCell ref="A5:AB5"/>
  </mergeCells>
  <hyperlinks>
    <hyperlink ref="AD2" location="Contenido!A1" display="Contenido" xr:uid="{90E2B97B-4732-4812-9CE0-89A64B0EE73C}"/>
    <hyperlink ref="AD41" location="Contenido!A1" display="Contenido" xr:uid="{1F63C129-86C2-4B5B-9AEB-1AF385744EA9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39" max="27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D261-1F87-434D-B2B7-AFE2A57A6072}">
  <sheetPr>
    <tabColor theme="0" tint="-0.14999847407452621"/>
  </sheetPr>
  <dimension ref="A1:AF259"/>
  <sheetViews>
    <sheetView showGridLines="0" topLeftCell="C1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4.7265625" style="120" bestFit="1" customWidth="1"/>
    <col min="2" max="4" width="7.54296875" style="85" customWidth="1"/>
    <col min="5" max="5" width="1.7265625" style="85" customWidth="1"/>
    <col min="6" max="8" width="7.54296875" style="85" customWidth="1"/>
    <col min="9" max="9" width="1.7265625" style="85" customWidth="1"/>
    <col min="10" max="12" width="7.54296875" style="85" customWidth="1"/>
    <col min="13" max="13" width="1.7265625" style="85" customWidth="1"/>
    <col min="14" max="16" width="7.54296875" style="85" customWidth="1"/>
    <col min="17" max="17" width="1.7265625" style="85" customWidth="1"/>
    <col min="18" max="20" width="7.54296875" style="85" customWidth="1"/>
    <col min="21" max="21" width="1.7265625" style="85" customWidth="1"/>
    <col min="22" max="24" width="7.54296875" style="85" customWidth="1"/>
    <col min="25" max="25" width="1.7265625" style="85" customWidth="1"/>
    <col min="26" max="28" width="7.54296875" style="85" customWidth="1"/>
    <col min="29" max="29" width="5.7265625" style="3" customWidth="1"/>
    <col min="30" max="30" width="13.453125" style="26" customWidth="1"/>
    <col min="31" max="16384" width="11.453125" style="3"/>
  </cols>
  <sheetData>
    <row r="1" spans="1:32" ht="15.75" customHeight="1" x14ac:dyDescent="0.35">
      <c r="A1" s="347" t="s">
        <v>315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7"/>
      <c r="AD1" s="29"/>
      <c r="AE1" s="129"/>
      <c r="AF1" s="129"/>
    </row>
    <row r="2" spans="1:32" ht="15.75" customHeight="1" x14ac:dyDescent="0.35">
      <c r="A2" s="345" t="s">
        <v>206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7"/>
      <c r="AD2" s="272" t="s">
        <v>375</v>
      </c>
      <c r="AE2" s="129"/>
      <c r="AF2" s="129"/>
    </row>
    <row r="3" spans="1:32" ht="15.75" customHeight="1" x14ac:dyDescent="0.35">
      <c r="A3" s="347" t="s">
        <v>263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7"/>
      <c r="AD3" s="29"/>
      <c r="AE3" s="129"/>
      <c r="AF3" s="129"/>
    </row>
    <row r="4" spans="1:32" ht="15.75" customHeight="1" x14ac:dyDescent="0.35">
      <c r="A4" s="347" t="s">
        <v>112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7"/>
      <c r="AE4" s="129"/>
      <c r="AF4" s="129"/>
    </row>
    <row r="5" spans="1:32" s="8" customFormat="1" ht="15.75" customHeight="1" thickBot="1" x14ac:dyDescent="0.4">
      <c r="A5" s="351" t="s">
        <v>377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6"/>
      <c r="AD5" s="26"/>
      <c r="AE5" s="152"/>
      <c r="AF5" s="152"/>
    </row>
    <row r="6" spans="1:32" ht="21" customHeight="1" x14ac:dyDescent="0.3">
      <c r="A6" s="340" t="s">
        <v>264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40"/>
      <c r="Z6" s="342" t="s">
        <v>383</v>
      </c>
      <c r="AA6" s="342"/>
      <c r="AB6" s="342"/>
      <c r="AC6" s="10"/>
      <c r="AE6" s="2"/>
      <c r="AF6" s="2"/>
    </row>
    <row r="7" spans="1:32" ht="21" customHeight="1" x14ac:dyDescent="0.3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40"/>
      <c r="Z7" s="9" t="s">
        <v>130</v>
      </c>
      <c r="AA7" s="9" t="s">
        <v>233</v>
      </c>
      <c r="AB7" s="9" t="s">
        <v>234</v>
      </c>
      <c r="AC7" s="96"/>
      <c r="AE7" s="2"/>
      <c r="AF7" s="2"/>
    </row>
    <row r="8" spans="1:32" x14ac:dyDescent="0.3">
      <c r="A8" s="115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98"/>
    </row>
    <row r="9" spans="1:32" x14ac:dyDescent="0.3">
      <c r="A9" s="100" t="s">
        <v>130</v>
      </c>
      <c r="B9" s="16">
        <v>3065</v>
      </c>
      <c r="C9" s="16">
        <v>1882</v>
      </c>
      <c r="D9" s="16">
        <v>1183</v>
      </c>
      <c r="E9" s="16"/>
      <c r="F9" s="16">
        <v>696</v>
      </c>
      <c r="G9" s="16">
        <v>391</v>
      </c>
      <c r="H9" s="16">
        <v>305</v>
      </c>
      <c r="I9" s="16"/>
      <c r="J9" s="16">
        <v>797</v>
      </c>
      <c r="K9" s="16">
        <v>488</v>
      </c>
      <c r="L9" s="16">
        <v>309</v>
      </c>
      <c r="M9" s="16"/>
      <c r="N9" s="16">
        <v>540</v>
      </c>
      <c r="O9" s="16">
        <v>331</v>
      </c>
      <c r="P9" s="16">
        <v>209</v>
      </c>
      <c r="Q9" s="16"/>
      <c r="R9" s="16">
        <v>589</v>
      </c>
      <c r="S9" s="16">
        <v>370</v>
      </c>
      <c r="T9" s="16">
        <v>219</v>
      </c>
      <c r="U9" s="16"/>
      <c r="V9" s="16">
        <v>352</v>
      </c>
      <c r="W9" s="16">
        <v>246</v>
      </c>
      <c r="X9" s="16">
        <v>106</v>
      </c>
      <c r="Y9" s="16"/>
      <c r="Z9" s="16">
        <v>91</v>
      </c>
      <c r="AA9" s="16">
        <v>56</v>
      </c>
      <c r="AB9" s="16">
        <v>35</v>
      </c>
      <c r="AC9" s="153"/>
    </row>
    <row r="10" spans="1:32" x14ac:dyDescent="0.35">
      <c r="A10" s="17" t="s">
        <v>299</v>
      </c>
      <c r="B10" s="18">
        <v>989</v>
      </c>
      <c r="C10" s="18">
        <v>593</v>
      </c>
      <c r="D10" s="18">
        <v>396</v>
      </c>
      <c r="E10" s="18"/>
      <c r="F10" s="18">
        <v>208</v>
      </c>
      <c r="G10" s="18">
        <v>119</v>
      </c>
      <c r="H10" s="18">
        <v>89</v>
      </c>
      <c r="I10" s="18"/>
      <c r="J10" s="18">
        <v>236</v>
      </c>
      <c r="K10" s="18">
        <v>141</v>
      </c>
      <c r="L10" s="18">
        <v>95</v>
      </c>
      <c r="M10" s="18"/>
      <c r="N10" s="18">
        <v>191</v>
      </c>
      <c r="O10" s="18">
        <v>102</v>
      </c>
      <c r="P10" s="18">
        <v>89</v>
      </c>
      <c r="Q10" s="18"/>
      <c r="R10" s="18">
        <v>192</v>
      </c>
      <c r="S10" s="18">
        <v>109</v>
      </c>
      <c r="T10" s="18">
        <v>83</v>
      </c>
      <c r="U10" s="18"/>
      <c r="V10" s="18">
        <v>140</v>
      </c>
      <c r="W10" s="18">
        <v>105</v>
      </c>
      <c r="X10" s="18">
        <v>35</v>
      </c>
      <c r="Y10" s="18"/>
      <c r="Z10" s="18">
        <v>22</v>
      </c>
      <c r="AA10" s="18">
        <v>17</v>
      </c>
      <c r="AB10" s="18">
        <v>5</v>
      </c>
      <c r="AC10" s="154"/>
    </row>
    <row r="11" spans="1:32" x14ac:dyDescent="0.35">
      <c r="A11" s="17" t="s">
        <v>175</v>
      </c>
      <c r="B11" s="18">
        <v>773</v>
      </c>
      <c r="C11" s="18">
        <v>489</v>
      </c>
      <c r="D11" s="18">
        <v>284</v>
      </c>
      <c r="E11" s="18"/>
      <c r="F11" s="18">
        <v>202</v>
      </c>
      <c r="G11" s="18">
        <v>121</v>
      </c>
      <c r="H11" s="18">
        <v>81</v>
      </c>
      <c r="I11" s="18"/>
      <c r="J11" s="18">
        <v>262</v>
      </c>
      <c r="K11" s="18">
        <v>157</v>
      </c>
      <c r="L11" s="18">
        <v>105</v>
      </c>
      <c r="M11" s="18"/>
      <c r="N11" s="18">
        <v>154</v>
      </c>
      <c r="O11" s="18">
        <v>103</v>
      </c>
      <c r="P11" s="18">
        <v>51</v>
      </c>
      <c r="Q11" s="18"/>
      <c r="R11" s="18">
        <v>112</v>
      </c>
      <c r="S11" s="18">
        <v>80</v>
      </c>
      <c r="T11" s="18">
        <v>32</v>
      </c>
      <c r="U11" s="18"/>
      <c r="V11" s="18">
        <v>32</v>
      </c>
      <c r="W11" s="18">
        <v>21</v>
      </c>
      <c r="X11" s="18">
        <v>11</v>
      </c>
      <c r="Y11" s="18"/>
      <c r="Z11" s="18">
        <v>11</v>
      </c>
      <c r="AA11" s="18">
        <v>7</v>
      </c>
      <c r="AB11" s="18">
        <v>4</v>
      </c>
      <c r="AC11" s="154"/>
    </row>
    <row r="12" spans="1:32" x14ac:dyDescent="0.35">
      <c r="A12" s="17" t="s">
        <v>179</v>
      </c>
      <c r="B12" s="18">
        <v>430</v>
      </c>
      <c r="C12" s="18">
        <v>268</v>
      </c>
      <c r="D12" s="18">
        <v>162</v>
      </c>
      <c r="E12" s="18"/>
      <c r="F12" s="18">
        <v>40</v>
      </c>
      <c r="G12" s="18">
        <v>21</v>
      </c>
      <c r="H12" s="18">
        <v>19</v>
      </c>
      <c r="I12" s="18"/>
      <c r="J12" s="18">
        <v>69</v>
      </c>
      <c r="K12" s="18">
        <v>44</v>
      </c>
      <c r="L12" s="18">
        <v>25</v>
      </c>
      <c r="M12" s="18"/>
      <c r="N12" s="18">
        <v>77</v>
      </c>
      <c r="O12" s="18">
        <v>49</v>
      </c>
      <c r="P12" s="18">
        <v>28</v>
      </c>
      <c r="Q12" s="18"/>
      <c r="R12" s="18">
        <v>142</v>
      </c>
      <c r="S12" s="18">
        <v>90</v>
      </c>
      <c r="T12" s="18">
        <v>52</v>
      </c>
      <c r="U12" s="18"/>
      <c r="V12" s="18">
        <v>83</v>
      </c>
      <c r="W12" s="18">
        <v>54</v>
      </c>
      <c r="X12" s="18">
        <v>29</v>
      </c>
      <c r="Y12" s="18"/>
      <c r="Z12" s="18">
        <v>19</v>
      </c>
      <c r="AA12" s="18">
        <v>10</v>
      </c>
      <c r="AB12" s="18">
        <v>9</v>
      </c>
      <c r="AC12" s="154"/>
    </row>
    <row r="13" spans="1:32" x14ac:dyDescent="0.35">
      <c r="A13" s="17" t="s">
        <v>181</v>
      </c>
      <c r="B13" s="18">
        <v>128</v>
      </c>
      <c r="C13" s="18">
        <v>77</v>
      </c>
      <c r="D13" s="18">
        <v>51</v>
      </c>
      <c r="E13" s="18"/>
      <c r="F13" s="18">
        <v>23</v>
      </c>
      <c r="G13" s="18">
        <v>8</v>
      </c>
      <c r="H13" s="18">
        <v>15</v>
      </c>
      <c r="I13" s="18"/>
      <c r="J13" s="18">
        <v>22</v>
      </c>
      <c r="K13" s="18">
        <v>12</v>
      </c>
      <c r="L13" s="18">
        <v>10</v>
      </c>
      <c r="M13" s="18"/>
      <c r="N13" s="18">
        <v>9</v>
      </c>
      <c r="O13" s="18">
        <v>6</v>
      </c>
      <c r="P13" s="18">
        <v>3</v>
      </c>
      <c r="Q13" s="18"/>
      <c r="R13" s="18">
        <v>25</v>
      </c>
      <c r="S13" s="18">
        <v>16</v>
      </c>
      <c r="T13" s="18">
        <v>9</v>
      </c>
      <c r="U13" s="18"/>
      <c r="V13" s="18">
        <v>38</v>
      </c>
      <c r="W13" s="18">
        <v>29</v>
      </c>
      <c r="X13" s="18">
        <v>9</v>
      </c>
      <c r="Y13" s="18"/>
      <c r="Z13" s="18">
        <v>11</v>
      </c>
      <c r="AA13" s="18">
        <v>6</v>
      </c>
      <c r="AB13" s="18">
        <v>5</v>
      </c>
      <c r="AC13" s="154"/>
    </row>
    <row r="14" spans="1:32" x14ac:dyDescent="0.35">
      <c r="A14" s="17" t="s">
        <v>300</v>
      </c>
      <c r="B14" s="18">
        <v>170</v>
      </c>
      <c r="C14" s="18">
        <v>106</v>
      </c>
      <c r="D14" s="18">
        <v>64</v>
      </c>
      <c r="E14" s="18"/>
      <c r="F14" s="18">
        <v>45</v>
      </c>
      <c r="G14" s="18">
        <v>28</v>
      </c>
      <c r="H14" s="18">
        <v>17</v>
      </c>
      <c r="I14" s="18"/>
      <c r="J14" s="18">
        <v>40</v>
      </c>
      <c r="K14" s="18">
        <v>27</v>
      </c>
      <c r="L14" s="18">
        <v>13</v>
      </c>
      <c r="M14" s="18"/>
      <c r="N14" s="18">
        <v>29</v>
      </c>
      <c r="O14" s="18">
        <v>17</v>
      </c>
      <c r="P14" s="18">
        <v>12</v>
      </c>
      <c r="Q14" s="18"/>
      <c r="R14" s="18">
        <v>30</v>
      </c>
      <c r="S14" s="18">
        <v>20</v>
      </c>
      <c r="T14" s="18">
        <v>10</v>
      </c>
      <c r="U14" s="18"/>
      <c r="V14" s="18">
        <v>7</v>
      </c>
      <c r="W14" s="18">
        <v>4</v>
      </c>
      <c r="X14" s="18">
        <v>3</v>
      </c>
      <c r="Y14" s="18"/>
      <c r="Z14" s="18">
        <v>19</v>
      </c>
      <c r="AA14" s="18">
        <v>10</v>
      </c>
      <c r="AB14" s="18">
        <v>9</v>
      </c>
      <c r="AC14" s="153"/>
    </row>
    <row r="15" spans="1:32" x14ac:dyDescent="0.3">
      <c r="A15" s="17" t="s">
        <v>187</v>
      </c>
      <c r="B15" s="18">
        <v>323</v>
      </c>
      <c r="C15" s="18">
        <v>198</v>
      </c>
      <c r="D15" s="18">
        <v>125</v>
      </c>
      <c r="E15" s="18"/>
      <c r="F15" s="18">
        <v>103</v>
      </c>
      <c r="G15" s="18">
        <v>51</v>
      </c>
      <c r="H15" s="18">
        <v>52</v>
      </c>
      <c r="I15" s="18"/>
      <c r="J15" s="18">
        <v>78</v>
      </c>
      <c r="K15" s="18">
        <v>54</v>
      </c>
      <c r="L15" s="18">
        <v>24</v>
      </c>
      <c r="M15" s="18"/>
      <c r="N15" s="18">
        <v>46</v>
      </c>
      <c r="O15" s="18">
        <v>33</v>
      </c>
      <c r="P15" s="18">
        <v>13</v>
      </c>
      <c r="Q15" s="18"/>
      <c r="R15" s="18">
        <v>49</v>
      </c>
      <c r="S15" s="18">
        <v>32</v>
      </c>
      <c r="T15" s="18">
        <v>17</v>
      </c>
      <c r="U15" s="18"/>
      <c r="V15" s="18">
        <v>42</v>
      </c>
      <c r="W15" s="18">
        <v>26</v>
      </c>
      <c r="X15" s="18">
        <v>16</v>
      </c>
      <c r="Y15" s="18"/>
      <c r="Z15" s="18">
        <v>5</v>
      </c>
      <c r="AA15" s="18">
        <v>2</v>
      </c>
      <c r="AB15" s="18">
        <v>3</v>
      </c>
      <c r="AC15" s="155"/>
    </row>
    <row r="16" spans="1:32" x14ac:dyDescent="0.3">
      <c r="A16" s="17" t="s">
        <v>192</v>
      </c>
      <c r="B16" s="18">
        <v>252</v>
      </c>
      <c r="C16" s="18">
        <v>151</v>
      </c>
      <c r="D16" s="18">
        <v>101</v>
      </c>
      <c r="E16" s="18"/>
      <c r="F16" s="18">
        <v>75</v>
      </c>
      <c r="G16" s="18">
        <v>43</v>
      </c>
      <c r="H16" s="18">
        <v>32</v>
      </c>
      <c r="I16" s="18"/>
      <c r="J16" s="18">
        <v>90</v>
      </c>
      <c r="K16" s="18">
        <v>53</v>
      </c>
      <c r="L16" s="18">
        <v>37</v>
      </c>
      <c r="M16" s="18"/>
      <c r="N16" s="18">
        <v>34</v>
      </c>
      <c r="O16" s="18">
        <v>21</v>
      </c>
      <c r="P16" s="18">
        <v>13</v>
      </c>
      <c r="Q16" s="18"/>
      <c r="R16" s="18">
        <v>39</v>
      </c>
      <c r="S16" s="18">
        <v>23</v>
      </c>
      <c r="T16" s="18">
        <v>16</v>
      </c>
      <c r="U16" s="18"/>
      <c r="V16" s="18">
        <v>10</v>
      </c>
      <c r="W16" s="18">
        <v>7</v>
      </c>
      <c r="X16" s="18">
        <v>3</v>
      </c>
      <c r="Y16" s="18"/>
      <c r="Z16" s="18">
        <v>4</v>
      </c>
      <c r="AA16" s="18">
        <v>4</v>
      </c>
      <c r="AB16" s="18">
        <v>0</v>
      </c>
      <c r="AC16" s="155"/>
    </row>
    <row r="17" spans="1:30" x14ac:dyDescent="0.3">
      <c r="A17" s="7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55"/>
    </row>
    <row r="18" spans="1:30" x14ac:dyDescent="0.3">
      <c r="A18" s="100" t="s">
        <v>238</v>
      </c>
      <c r="B18" s="16">
        <v>2147</v>
      </c>
      <c r="C18" s="16">
        <v>1305</v>
      </c>
      <c r="D18" s="16">
        <v>842</v>
      </c>
      <c r="E18" s="16"/>
      <c r="F18" s="16">
        <v>396</v>
      </c>
      <c r="G18" s="16">
        <v>215</v>
      </c>
      <c r="H18" s="16">
        <v>181</v>
      </c>
      <c r="I18" s="16"/>
      <c r="J18" s="16">
        <v>523</v>
      </c>
      <c r="K18" s="16">
        <v>321</v>
      </c>
      <c r="L18" s="16">
        <v>202</v>
      </c>
      <c r="M18" s="16"/>
      <c r="N18" s="16">
        <v>397</v>
      </c>
      <c r="O18" s="16">
        <v>237</v>
      </c>
      <c r="P18" s="16">
        <v>160</v>
      </c>
      <c r="Q18" s="16"/>
      <c r="R18" s="16">
        <v>471</v>
      </c>
      <c r="S18" s="16">
        <v>288</v>
      </c>
      <c r="T18" s="16">
        <v>183</v>
      </c>
      <c r="U18" s="16"/>
      <c r="V18" s="16">
        <v>287</v>
      </c>
      <c r="W18" s="16">
        <v>198</v>
      </c>
      <c r="X18" s="16">
        <v>89</v>
      </c>
      <c r="Y18" s="16"/>
      <c r="Z18" s="16">
        <v>73</v>
      </c>
      <c r="AA18" s="16">
        <v>46</v>
      </c>
      <c r="AB18" s="16">
        <v>27</v>
      </c>
      <c r="AC18" s="156"/>
    </row>
    <row r="19" spans="1:30" x14ac:dyDescent="0.35">
      <c r="A19" s="17" t="s">
        <v>299</v>
      </c>
      <c r="B19" s="18">
        <v>828</v>
      </c>
      <c r="C19" s="18">
        <v>480</v>
      </c>
      <c r="D19" s="18">
        <v>348</v>
      </c>
      <c r="E19" s="18"/>
      <c r="F19" s="18">
        <v>155</v>
      </c>
      <c r="G19" s="18">
        <v>86</v>
      </c>
      <c r="H19" s="18">
        <v>69</v>
      </c>
      <c r="I19" s="18"/>
      <c r="J19" s="18">
        <v>184</v>
      </c>
      <c r="K19" s="18">
        <v>104</v>
      </c>
      <c r="L19" s="18">
        <v>80</v>
      </c>
      <c r="M19" s="18"/>
      <c r="N19" s="18">
        <v>180</v>
      </c>
      <c r="O19" s="18">
        <v>94</v>
      </c>
      <c r="P19" s="18">
        <v>86</v>
      </c>
      <c r="Q19" s="18"/>
      <c r="R19" s="18">
        <v>165</v>
      </c>
      <c r="S19" s="18">
        <v>90</v>
      </c>
      <c r="T19" s="18">
        <v>75</v>
      </c>
      <c r="U19" s="18"/>
      <c r="V19" s="18">
        <v>123</v>
      </c>
      <c r="W19" s="18">
        <v>90</v>
      </c>
      <c r="X19" s="18">
        <v>33</v>
      </c>
      <c r="Y19" s="18"/>
      <c r="Z19" s="18">
        <v>21</v>
      </c>
      <c r="AA19" s="18">
        <v>16</v>
      </c>
      <c r="AB19" s="18">
        <v>5</v>
      </c>
      <c r="AC19" s="153"/>
    </row>
    <row r="20" spans="1:30" x14ac:dyDescent="0.35">
      <c r="A20" s="17" t="s">
        <v>175</v>
      </c>
      <c r="B20" s="18">
        <v>359</v>
      </c>
      <c r="C20" s="18">
        <v>237</v>
      </c>
      <c r="D20" s="18">
        <v>122</v>
      </c>
      <c r="E20" s="18"/>
      <c r="F20" s="18">
        <v>74</v>
      </c>
      <c r="G20" s="18">
        <v>47</v>
      </c>
      <c r="H20" s="18">
        <v>27</v>
      </c>
      <c r="I20" s="18"/>
      <c r="J20" s="18">
        <v>132</v>
      </c>
      <c r="K20" s="18">
        <v>85</v>
      </c>
      <c r="L20" s="18">
        <v>47</v>
      </c>
      <c r="M20" s="18"/>
      <c r="N20" s="18">
        <v>85</v>
      </c>
      <c r="O20" s="18">
        <v>56</v>
      </c>
      <c r="P20" s="18">
        <v>29</v>
      </c>
      <c r="Q20" s="18"/>
      <c r="R20" s="18">
        <v>53</v>
      </c>
      <c r="S20" s="18">
        <v>39</v>
      </c>
      <c r="T20" s="18">
        <v>14</v>
      </c>
      <c r="U20" s="18"/>
      <c r="V20" s="18">
        <v>12</v>
      </c>
      <c r="W20" s="18">
        <v>7</v>
      </c>
      <c r="X20" s="18">
        <v>5</v>
      </c>
      <c r="Y20" s="18"/>
      <c r="Z20" s="18">
        <v>3</v>
      </c>
      <c r="AA20" s="18">
        <v>3</v>
      </c>
      <c r="AB20" s="18">
        <v>0</v>
      </c>
      <c r="AC20" s="156"/>
    </row>
    <row r="21" spans="1:30" x14ac:dyDescent="0.35">
      <c r="A21" s="17" t="s">
        <v>179</v>
      </c>
      <c r="B21" s="18">
        <v>428</v>
      </c>
      <c r="C21" s="18">
        <v>266</v>
      </c>
      <c r="D21" s="18">
        <v>162</v>
      </c>
      <c r="E21" s="18"/>
      <c r="F21" s="18">
        <v>40</v>
      </c>
      <c r="G21" s="18">
        <v>21</v>
      </c>
      <c r="H21" s="18">
        <v>19</v>
      </c>
      <c r="I21" s="18"/>
      <c r="J21" s="18">
        <v>69</v>
      </c>
      <c r="K21" s="18">
        <v>44</v>
      </c>
      <c r="L21" s="18">
        <v>25</v>
      </c>
      <c r="M21" s="18"/>
      <c r="N21" s="18">
        <v>76</v>
      </c>
      <c r="O21" s="18">
        <v>48</v>
      </c>
      <c r="P21" s="18">
        <v>28</v>
      </c>
      <c r="Q21" s="18"/>
      <c r="R21" s="18">
        <v>141</v>
      </c>
      <c r="S21" s="18">
        <v>89</v>
      </c>
      <c r="T21" s="18">
        <v>52</v>
      </c>
      <c r="U21" s="18"/>
      <c r="V21" s="18">
        <v>83</v>
      </c>
      <c r="W21" s="18">
        <v>54</v>
      </c>
      <c r="X21" s="18">
        <v>29</v>
      </c>
      <c r="Y21" s="18"/>
      <c r="Z21" s="18">
        <v>19</v>
      </c>
      <c r="AA21" s="18">
        <v>10</v>
      </c>
      <c r="AB21" s="18">
        <v>9</v>
      </c>
      <c r="AC21" s="156"/>
    </row>
    <row r="22" spans="1:30" x14ac:dyDescent="0.35">
      <c r="A22" s="17" t="s">
        <v>181</v>
      </c>
      <c r="B22" s="18">
        <v>89</v>
      </c>
      <c r="C22" s="18">
        <v>56</v>
      </c>
      <c r="D22" s="18">
        <v>33</v>
      </c>
      <c r="E22" s="18"/>
      <c r="F22" s="18">
        <v>7</v>
      </c>
      <c r="G22" s="18">
        <v>0</v>
      </c>
      <c r="H22" s="18">
        <v>7</v>
      </c>
      <c r="I22" s="18"/>
      <c r="J22" s="18">
        <v>15</v>
      </c>
      <c r="K22" s="18">
        <v>10</v>
      </c>
      <c r="L22" s="18">
        <v>5</v>
      </c>
      <c r="M22" s="18"/>
      <c r="N22" s="18">
        <v>3</v>
      </c>
      <c r="O22" s="18">
        <v>2</v>
      </c>
      <c r="P22" s="18">
        <v>1</v>
      </c>
      <c r="Q22" s="18"/>
      <c r="R22" s="18">
        <v>21</v>
      </c>
      <c r="S22" s="18">
        <v>14</v>
      </c>
      <c r="T22" s="18">
        <v>7</v>
      </c>
      <c r="U22" s="18"/>
      <c r="V22" s="18">
        <v>32</v>
      </c>
      <c r="W22" s="18">
        <v>24</v>
      </c>
      <c r="X22" s="18">
        <v>8</v>
      </c>
      <c r="Y22" s="18"/>
      <c r="Z22" s="18">
        <v>11</v>
      </c>
      <c r="AA22" s="18">
        <v>6</v>
      </c>
      <c r="AB22" s="18">
        <v>5</v>
      </c>
      <c r="AC22" s="154"/>
    </row>
    <row r="23" spans="1:30" x14ac:dyDescent="0.35">
      <c r="A23" s="17" t="s">
        <v>300</v>
      </c>
      <c r="B23" s="18">
        <v>127</v>
      </c>
      <c r="C23" s="18">
        <v>77</v>
      </c>
      <c r="D23" s="18">
        <v>50</v>
      </c>
      <c r="E23" s="18"/>
      <c r="F23" s="18">
        <v>31</v>
      </c>
      <c r="G23" s="18">
        <v>18</v>
      </c>
      <c r="H23" s="18">
        <v>13</v>
      </c>
      <c r="I23" s="18"/>
      <c r="J23" s="18">
        <v>31</v>
      </c>
      <c r="K23" s="18">
        <v>20</v>
      </c>
      <c r="L23" s="18">
        <v>11</v>
      </c>
      <c r="M23" s="18"/>
      <c r="N23" s="18">
        <v>17</v>
      </c>
      <c r="O23" s="18">
        <v>11</v>
      </c>
      <c r="P23" s="18">
        <v>6</v>
      </c>
      <c r="Q23" s="18"/>
      <c r="R23" s="18">
        <v>27</v>
      </c>
      <c r="S23" s="18">
        <v>17</v>
      </c>
      <c r="T23" s="18">
        <v>10</v>
      </c>
      <c r="U23" s="18"/>
      <c r="V23" s="18">
        <v>6</v>
      </c>
      <c r="W23" s="18">
        <v>4</v>
      </c>
      <c r="X23" s="18">
        <v>2</v>
      </c>
      <c r="Y23" s="18"/>
      <c r="Z23" s="18">
        <v>15</v>
      </c>
      <c r="AA23" s="18">
        <v>7</v>
      </c>
      <c r="AB23" s="18">
        <v>8</v>
      </c>
      <c r="AC23" s="8"/>
    </row>
    <row r="24" spans="1:30" x14ac:dyDescent="0.35">
      <c r="A24" s="17" t="s">
        <v>187</v>
      </c>
      <c r="B24" s="18">
        <v>167</v>
      </c>
      <c r="C24" s="18">
        <v>98</v>
      </c>
      <c r="D24" s="18">
        <v>69</v>
      </c>
      <c r="E24" s="18"/>
      <c r="F24" s="18">
        <v>53</v>
      </c>
      <c r="G24" s="18">
        <v>22</v>
      </c>
      <c r="H24" s="18">
        <v>31</v>
      </c>
      <c r="I24" s="18"/>
      <c r="J24" s="18">
        <v>41</v>
      </c>
      <c r="K24" s="18">
        <v>28</v>
      </c>
      <c r="L24" s="18">
        <v>13</v>
      </c>
      <c r="M24" s="18"/>
      <c r="N24" s="18">
        <v>16</v>
      </c>
      <c r="O24" s="18">
        <v>12</v>
      </c>
      <c r="P24" s="18">
        <v>4</v>
      </c>
      <c r="Q24" s="18"/>
      <c r="R24" s="18">
        <v>29</v>
      </c>
      <c r="S24" s="18">
        <v>19</v>
      </c>
      <c r="T24" s="18">
        <v>10</v>
      </c>
      <c r="U24" s="18"/>
      <c r="V24" s="18">
        <v>28</v>
      </c>
      <c r="W24" s="18">
        <v>17</v>
      </c>
      <c r="X24" s="18">
        <v>11</v>
      </c>
      <c r="Y24" s="18"/>
      <c r="Z24" s="18">
        <v>0</v>
      </c>
      <c r="AA24" s="18">
        <v>0</v>
      </c>
      <c r="AB24" s="18">
        <v>0</v>
      </c>
      <c r="AC24" s="98"/>
    </row>
    <row r="25" spans="1:30" x14ac:dyDescent="0.35">
      <c r="A25" s="17" t="s">
        <v>192</v>
      </c>
      <c r="B25" s="18">
        <v>149</v>
      </c>
      <c r="C25" s="18">
        <v>91</v>
      </c>
      <c r="D25" s="18">
        <v>58</v>
      </c>
      <c r="E25" s="18"/>
      <c r="F25" s="18">
        <v>36</v>
      </c>
      <c r="G25" s="18">
        <v>21</v>
      </c>
      <c r="H25" s="18">
        <v>15</v>
      </c>
      <c r="I25" s="18"/>
      <c r="J25" s="18">
        <v>51</v>
      </c>
      <c r="K25" s="18">
        <v>30</v>
      </c>
      <c r="L25" s="18">
        <v>21</v>
      </c>
      <c r="M25" s="18"/>
      <c r="N25" s="18">
        <v>20</v>
      </c>
      <c r="O25" s="18">
        <v>14</v>
      </c>
      <c r="P25" s="18">
        <v>6</v>
      </c>
      <c r="Q25" s="18"/>
      <c r="R25" s="18">
        <v>35</v>
      </c>
      <c r="S25" s="18">
        <v>20</v>
      </c>
      <c r="T25" s="18">
        <v>15</v>
      </c>
      <c r="U25" s="18"/>
      <c r="V25" s="18">
        <v>3</v>
      </c>
      <c r="W25" s="18">
        <v>2</v>
      </c>
      <c r="X25" s="18">
        <v>1</v>
      </c>
      <c r="Y25" s="18"/>
      <c r="Z25" s="18">
        <v>4</v>
      </c>
      <c r="AA25" s="18">
        <v>4</v>
      </c>
      <c r="AB25" s="18">
        <v>0</v>
      </c>
      <c r="AC25" s="157"/>
    </row>
    <row r="26" spans="1:30" x14ac:dyDescent="0.3">
      <c r="A26" s="7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58"/>
    </row>
    <row r="27" spans="1:30" s="25" customFormat="1" x14ac:dyDescent="0.3">
      <c r="A27" s="100" t="s">
        <v>239</v>
      </c>
      <c r="B27" s="16">
        <v>918</v>
      </c>
      <c r="C27" s="16">
        <v>577</v>
      </c>
      <c r="D27" s="16">
        <v>341</v>
      </c>
      <c r="E27" s="16"/>
      <c r="F27" s="16">
        <v>300</v>
      </c>
      <c r="G27" s="16">
        <v>176</v>
      </c>
      <c r="H27" s="16">
        <v>124</v>
      </c>
      <c r="I27" s="16"/>
      <c r="J27" s="16">
        <v>274</v>
      </c>
      <c r="K27" s="16">
        <v>167</v>
      </c>
      <c r="L27" s="16">
        <v>107</v>
      </c>
      <c r="M27" s="16"/>
      <c r="N27" s="16">
        <v>143</v>
      </c>
      <c r="O27" s="16">
        <v>94</v>
      </c>
      <c r="P27" s="16">
        <v>49</v>
      </c>
      <c r="Q27" s="16"/>
      <c r="R27" s="16">
        <v>118</v>
      </c>
      <c r="S27" s="16">
        <v>82</v>
      </c>
      <c r="T27" s="16">
        <v>36</v>
      </c>
      <c r="U27" s="16"/>
      <c r="V27" s="16">
        <v>65</v>
      </c>
      <c r="W27" s="16">
        <v>48</v>
      </c>
      <c r="X27" s="16">
        <v>17</v>
      </c>
      <c r="Y27" s="16"/>
      <c r="Z27" s="16">
        <v>18</v>
      </c>
      <c r="AA27" s="16">
        <v>10</v>
      </c>
      <c r="AB27" s="16">
        <v>8</v>
      </c>
      <c r="AC27" s="158"/>
      <c r="AD27" s="26"/>
    </row>
    <row r="28" spans="1:30" x14ac:dyDescent="0.35">
      <c r="A28" s="17" t="s">
        <v>299</v>
      </c>
      <c r="B28" s="18">
        <v>161</v>
      </c>
      <c r="C28" s="18">
        <v>113</v>
      </c>
      <c r="D28" s="18">
        <v>48</v>
      </c>
      <c r="E28" s="18"/>
      <c r="F28" s="18">
        <v>53</v>
      </c>
      <c r="G28" s="18">
        <v>33</v>
      </c>
      <c r="H28" s="18">
        <v>20</v>
      </c>
      <c r="I28" s="18"/>
      <c r="J28" s="18">
        <v>52</v>
      </c>
      <c r="K28" s="18">
        <v>37</v>
      </c>
      <c r="L28" s="18">
        <v>15</v>
      </c>
      <c r="M28" s="18"/>
      <c r="N28" s="18">
        <v>11</v>
      </c>
      <c r="O28" s="18">
        <v>8</v>
      </c>
      <c r="P28" s="18">
        <v>3</v>
      </c>
      <c r="Q28" s="18"/>
      <c r="R28" s="18">
        <v>27</v>
      </c>
      <c r="S28" s="18">
        <v>19</v>
      </c>
      <c r="T28" s="18">
        <v>8</v>
      </c>
      <c r="U28" s="18"/>
      <c r="V28" s="18">
        <v>17</v>
      </c>
      <c r="W28" s="18">
        <v>15</v>
      </c>
      <c r="X28" s="18">
        <v>2</v>
      </c>
      <c r="Y28" s="18"/>
      <c r="Z28" s="18">
        <v>1</v>
      </c>
      <c r="AA28" s="18">
        <v>1</v>
      </c>
      <c r="AB28" s="18">
        <v>0</v>
      </c>
      <c r="AC28" s="158"/>
    </row>
    <row r="29" spans="1:30" x14ac:dyDescent="0.35">
      <c r="A29" s="17" t="s">
        <v>175</v>
      </c>
      <c r="B29" s="18">
        <v>414</v>
      </c>
      <c r="C29" s="18">
        <v>252</v>
      </c>
      <c r="D29" s="18">
        <v>162</v>
      </c>
      <c r="E29" s="18"/>
      <c r="F29" s="18">
        <v>128</v>
      </c>
      <c r="G29" s="18">
        <v>74</v>
      </c>
      <c r="H29" s="18">
        <v>54</v>
      </c>
      <c r="I29" s="18"/>
      <c r="J29" s="18">
        <v>130</v>
      </c>
      <c r="K29" s="18">
        <v>72</v>
      </c>
      <c r="L29" s="18">
        <v>58</v>
      </c>
      <c r="M29" s="18"/>
      <c r="N29" s="18">
        <v>69</v>
      </c>
      <c r="O29" s="18">
        <v>47</v>
      </c>
      <c r="P29" s="18">
        <v>22</v>
      </c>
      <c r="Q29" s="18"/>
      <c r="R29" s="18">
        <v>59</v>
      </c>
      <c r="S29" s="18">
        <v>41</v>
      </c>
      <c r="T29" s="18">
        <v>18</v>
      </c>
      <c r="U29" s="18"/>
      <c r="V29" s="18">
        <v>20</v>
      </c>
      <c r="W29" s="18">
        <v>14</v>
      </c>
      <c r="X29" s="18">
        <v>6</v>
      </c>
      <c r="Y29" s="18"/>
      <c r="Z29" s="18">
        <v>8</v>
      </c>
      <c r="AA29" s="18">
        <v>4</v>
      </c>
      <c r="AB29" s="18">
        <v>4</v>
      </c>
      <c r="AC29" s="158"/>
    </row>
    <row r="30" spans="1:30" x14ac:dyDescent="0.35">
      <c r="A30" s="17" t="s">
        <v>179</v>
      </c>
      <c r="B30" s="18">
        <v>2</v>
      </c>
      <c r="C30" s="18">
        <v>2</v>
      </c>
      <c r="D30" s="18">
        <v>0</v>
      </c>
      <c r="E30" s="18"/>
      <c r="F30" s="18">
        <v>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/>
      <c r="N30" s="18">
        <v>1</v>
      </c>
      <c r="O30" s="18">
        <v>1</v>
      </c>
      <c r="P30" s="18">
        <v>0</v>
      </c>
      <c r="Q30" s="18"/>
      <c r="R30" s="18">
        <v>1</v>
      </c>
      <c r="S30" s="18">
        <v>1</v>
      </c>
      <c r="T30" s="18">
        <v>0</v>
      </c>
      <c r="U30" s="18"/>
      <c r="V30" s="18">
        <v>0</v>
      </c>
      <c r="W30" s="18">
        <v>0</v>
      </c>
      <c r="X30" s="18">
        <v>0</v>
      </c>
      <c r="Y30" s="18"/>
      <c r="Z30" s="18">
        <v>0</v>
      </c>
      <c r="AA30" s="18">
        <v>0</v>
      </c>
      <c r="AB30" s="18">
        <v>0</v>
      </c>
      <c r="AC30" s="157"/>
    </row>
    <row r="31" spans="1:30" x14ac:dyDescent="0.35">
      <c r="A31" s="17" t="s">
        <v>181</v>
      </c>
      <c r="B31" s="18">
        <v>39</v>
      </c>
      <c r="C31" s="18">
        <v>21</v>
      </c>
      <c r="D31" s="18">
        <v>18</v>
      </c>
      <c r="E31" s="18"/>
      <c r="F31" s="18">
        <v>16</v>
      </c>
      <c r="G31" s="18">
        <v>8</v>
      </c>
      <c r="H31" s="18">
        <v>8</v>
      </c>
      <c r="I31" s="18"/>
      <c r="J31" s="18">
        <v>7</v>
      </c>
      <c r="K31" s="18">
        <v>2</v>
      </c>
      <c r="L31" s="18">
        <v>5</v>
      </c>
      <c r="M31" s="18"/>
      <c r="N31" s="18">
        <v>6</v>
      </c>
      <c r="O31" s="18">
        <v>4</v>
      </c>
      <c r="P31" s="18">
        <v>2</v>
      </c>
      <c r="Q31" s="18"/>
      <c r="R31" s="18">
        <v>4</v>
      </c>
      <c r="S31" s="18">
        <v>2</v>
      </c>
      <c r="T31" s="18">
        <v>2</v>
      </c>
      <c r="U31" s="18"/>
      <c r="V31" s="18">
        <v>6</v>
      </c>
      <c r="W31" s="18">
        <v>5</v>
      </c>
      <c r="X31" s="18">
        <v>1</v>
      </c>
      <c r="Y31" s="18"/>
      <c r="Z31" s="18">
        <v>0</v>
      </c>
      <c r="AA31" s="18">
        <v>0</v>
      </c>
      <c r="AB31" s="18">
        <v>0</v>
      </c>
      <c r="AC31" s="158"/>
    </row>
    <row r="32" spans="1:30" x14ac:dyDescent="0.35">
      <c r="A32" s="17" t="s">
        <v>300</v>
      </c>
      <c r="B32" s="18">
        <v>43</v>
      </c>
      <c r="C32" s="18">
        <v>29</v>
      </c>
      <c r="D32" s="18">
        <v>14</v>
      </c>
      <c r="E32" s="18"/>
      <c r="F32" s="18">
        <v>14</v>
      </c>
      <c r="G32" s="18">
        <v>10</v>
      </c>
      <c r="H32" s="18">
        <v>4</v>
      </c>
      <c r="I32" s="18"/>
      <c r="J32" s="18">
        <v>9</v>
      </c>
      <c r="K32" s="18">
        <v>7</v>
      </c>
      <c r="L32" s="18">
        <v>2</v>
      </c>
      <c r="M32" s="18"/>
      <c r="N32" s="18">
        <v>12</v>
      </c>
      <c r="O32" s="18">
        <v>6</v>
      </c>
      <c r="P32" s="18">
        <v>6</v>
      </c>
      <c r="Q32" s="18"/>
      <c r="R32" s="18">
        <v>3</v>
      </c>
      <c r="S32" s="18">
        <v>3</v>
      </c>
      <c r="T32" s="18">
        <v>0</v>
      </c>
      <c r="U32" s="18"/>
      <c r="V32" s="18">
        <v>1</v>
      </c>
      <c r="W32" s="18">
        <v>0</v>
      </c>
      <c r="X32" s="18">
        <v>1</v>
      </c>
      <c r="Y32" s="18"/>
      <c r="Z32" s="18">
        <v>4</v>
      </c>
      <c r="AA32" s="18">
        <v>3</v>
      </c>
      <c r="AB32" s="18">
        <v>1</v>
      </c>
      <c r="AC32" s="158"/>
    </row>
    <row r="33" spans="1:32" x14ac:dyDescent="0.35">
      <c r="A33" s="17" t="s">
        <v>187</v>
      </c>
      <c r="B33" s="18">
        <v>156</v>
      </c>
      <c r="C33" s="18">
        <v>100</v>
      </c>
      <c r="D33" s="18">
        <v>56</v>
      </c>
      <c r="E33" s="18"/>
      <c r="F33" s="18">
        <v>50</v>
      </c>
      <c r="G33" s="18">
        <v>29</v>
      </c>
      <c r="H33" s="18">
        <v>21</v>
      </c>
      <c r="I33" s="18"/>
      <c r="J33" s="18">
        <v>37</v>
      </c>
      <c r="K33" s="18">
        <v>26</v>
      </c>
      <c r="L33" s="18">
        <v>11</v>
      </c>
      <c r="M33" s="18"/>
      <c r="N33" s="18">
        <v>30</v>
      </c>
      <c r="O33" s="18">
        <v>21</v>
      </c>
      <c r="P33" s="18">
        <v>9</v>
      </c>
      <c r="Q33" s="18"/>
      <c r="R33" s="18">
        <v>20</v>
      </c>
      <c r="S33" s="18">
        <v>13</v>
      </c>
      <c r="T33" s="18">
        <v>7</v>
      </c>
      <c r="U33" s="18"/>
      <c r="V33" s="18">
        <v>14</v>
      </c>
      <c r="W33" s="18">
        <v>9</v>
      </c>
      <c r="X33" s="18">
        <v>5</v>
      </c>
      <c r="Y33" s="18"/>
      <c r="Z33" s="18">
        <v>5</v>
      </c>
      <c r="AA33" s="18">
        <v>2</v>
      </c>
      <c r="AB33" s="18">
        <v>3</v>
      </c>
      <c r="AC33" s="158"/>
    </row>
    <row r="34" spans="1:32" ht="14.5" thickBot="1" x14ac:dyDescent="0.4">
      <c r="A34" s="17" t="s">
        <v>192</v>
      </c>
      <c r="B34" s="18">
        <v>103</v>
      </c>
      <c r="C34" s="18">
        <v>60</v>
      </c>
      <c r="D34" s="18">
        <v>43</v>
      </c>
      <c r="E34" s="18"/>
      <c r="F34" s="18">
        <v>39</v>
      </c>
      <c r="G34" s="18">
        <v>22</v>
      </c>
      <c r="H34" s="18">
        <v>17</v>
      </c>
      <c r="I34" s="18"/>
      <c r="J34" s="18">
        <v>39</v>
      </c>
      <c r="K34" s="18">
        <v>23</v>
      </c>
      <c r="L34" s="18">
        <v>16</v>
      </c>
      <c r="M34" s="18"/>
      <c r="N34" s="18">
        <v>14</v>
      </c>
      <c r="O34" s="18">
        <v>7</v>
      </c>
      <c r="P34" s="18">
        <v>7</v>
      </c>
      <c r="Q34" s="18"/>
      <c r="R34" s="18">
        <v>4</v>
      </c>
      <c r="S34" s="18">
        <v>3</v>
      </c>
      <c r="T34" s="18">
        <v>1</v>
      </c>
      <c r="U34" s="18"/>
      <c r="V34" s="18">
        <v>7</v>
      </c>
      <c r="W34" s="18">
        <v>5</v>
      </c>
      <c r="X34" s="18">
        <v>2</v>
      </c>
      <c r="Y34" s="18"/>
      <c r="Z34" s="18">
        <v>0</v>
      </c>
      <c r="AA34" s="18">
        <v>0</v>
      </c>
      <c r="AB34" s="18">
        <v>0</v>
      </c>
      <c r="AC34" s="158"/>
    </row>
    <row r="35" spans="1:32" x14ac:dyDescent="0.3">
      <c r="A35" s="110" t="s">
        <v>398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  <c r="AE35" s="129"/>
      <c r="AF35" s="160"/>
    </row>
    <row r="36" spans="1:32" x14ac:dyDescent="0.3">
      <c r="A36" s="115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58"/>
      <c r="AE36" s="129"/>
      <c r="AF36" s="160"/>
    </row>
    <row r="37" spans="1:32" x14ac:dyDescent="0.3">
      <c r="A37" s="115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54"/>
      <c r="AE37" s="129"/>
      <c r="AF37" s="160"/>
    </row>
    <row r="38" spans="1:32" ht="15.75" customHeight="1" x14ac:dyDescent="0.35">
      <c r="A38" s="347" t="s">
        <v>316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154"/>
      <c r="AE38" s="129"/>
      <c r="AF38" s="129"/>
    </row>
    <row r="39" spans="1:32" ht="15.75" customHeight="1" x14ac:dyDescent="0.35">
      <c r="A39" s="345" t="s">
        <v>207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65"/>
      <c r="AD39" s="272" t="s">
        <v>375</v>
      </c>
      <c r="AE39" s="129"/>
      <c r="AF39" s="129"/>
    </row>
    <row r="40" spans="1:32" ht="15.75" customHeight="1" x14ac:dyDescent="0.35">
      <c r="A40" s="347" t="s">
        <v>263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8"/>
      <c r="AE40" s="129"/>
      <c r="AF40" s="129"/>
    </row>
    <row r="41" spans="1:32" ht="15.75" customHeight="1" x14ac:dyDescent="0.35">
      <c r="A41" s="347" t="s">
        <v>112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8"/>
      <c r="AE41" s="129"/>
      <c r="AF41" s="129"/>
    </row>
    <row r="42" spans="1:32" s="8" customFormat="1" ht="15.75" customHeight="1" thickBot="1" x14ac:dyDescent="0.4">
      <c r="A42" s="351" t="s">
        <v>377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D42" s="165"/>
      <c r="AE42" s="152"/>
      <c r="AF42" s="152"/>
    </row>
    <row r="43" spans="1:32" ht="21" customHeight="1" x14ac:dyDescent="0.3">
      <c r="A43" s="340" t="s">
        <v>264</v>
      </c>
      <c r="B43" s="342" t="s">
        <v>130</v>
      </c>
      <c r="C43" s="342"/>
      <c r="D43" s="342"/>
      <c r="E43" s="40"/>
      <c r="F43" s="342" t="s">
        <v>378</v>
      </c>
      <c r="G43" s="342"/>
      <c r="H43" s="342"/>
      <c r="I43" s="40"/>
      <c r="J43" s="342" t="s">
        <v>379</v>
      </c>
      <c r="K43" s="342"/>
      <c r="L43" s="342"/>
      <c r="M43" s="40"/>
      <c r="N43" s="342" t="s">
        <v>380</v>
      </c>
      <c r="O43" s="342"/>
      <c r="P43" s="342"/>
      <c r="Q43" s="40"/>
      <c r="R43" s="342" t="s">
        <v>381</v>
      </c>
      <c r="S43" s="342"/>
      <c r="T43" s="342"/>
      <c r="U43" s="40"/>
      <c r="V43" s="342" t="s">
        <v>382</v>
      </c>
      <c r="W43" s="342"/>
      <c r="X43" s="342"/>
      <c r="Y43" s="40"/>
      <c r="Z43" s="342" t="s">
        <v>383</v>
      </c>
      <c r="AA43" s="342"/>
      <c r="AB43" s="342"/>
      <c r="AC43" s="8"/>
      <c r="AE43" s="2"/>
      <c r="AF43" s="2"/>
    </row>
    <row r="44" spans="1:32" ht="21" customHeight="1" x14ac:dyDescent="0.3">
      <c r="A44" s="341"/>
      <c r="B44" s="9" t="s">
        <v>130</v>
      </c>
      <c r="C44" s="9" t="s">
        <v>233</v>
      </c>
      <c r="D44" s="9" t="s">
        <v>234</v>
      </c>
      <c r="E44" s="40"/>
      <c r="F44" s="9" t="s">
        <v>130</v>
      </c>
      <c r="G44" s="9" t="s">
        <v>233</v>
      </c>
      <c r="H44" s="9" t="s">
        <v>234</v>
      </c>
      <c r="I44" s="40"/>
      <c r="J44" s="9" t="s">
        <v>130</v>
      </c>
      <c r="K44" s="9" t="s">
        <v>233</v>
      </c>
      <c r="L44" s="9" t="s">
        <v>234</v>
      </c>
      <c r="M44" s="40"/>
      <c r="N44" s="9" t="s">
        <v>130</v>
      </c>
      <c r="O44" s="9" t="s">
        <v>233</v>
      </c>
      <c r="P44" s="9" t="s">
        <v>234</v>
      </c>
      <c r="Q44" s="40"/>
      <c r="R44" s="9" t="s">
        <v>130</v>
      </c>
      <c r="S44" s="9" t="s">
        <v>233</v>
      </c>
      <c r="T44" s="9" t="s">
        <v>234</v>
      </c>
      <c r="U44" s="40"/>
      <c r="V44" s="9" t="s">
        <v>130</v>
      </c>
      <c r="W44" s="9" t="s">
        <v>233</v>
      </c>
      <c r="X44" s="9" t="s">
        <v>234</v>
      </c>
      <c r="Y44" s="40"/>
      <c r="Z44" s="9" t="s">
        <v>130</v>
      </c>
      <c r="AA44" s="9" t="s">
        <v>233</v>
      </c>
      <c r="AB44" s="9" t="s">
        <v>234</v>
      </c>
      <c r="AC44" s="8"/>
      <c r="AE44" s="2"/>
      <c r="AF44" s="2"/>
    </row>
    <row r="45" spans="1:32" x14ac:dyDescent="0.3">
      <c r="A45" s="115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8"/>
    </row>
    <row r="46" spans="1:32" s="25" customFormat="1" x14ac:dyDescent="0.3">
      <c r="A46" s="100" t="s">
        <v>130</v>
      </c>
      <c r="B46" s="20">
        <v>2.9030119340784242</v>
      </c>
      <c r="C46" s="20">
        <v>3.5531557384786758</v>
      </c>
      <c r="D46" s="20">
        <v>2.2484937182825537</v>
      </c>
      <c r="E46" s="20" t="s">
        <v>273</v>
      </c>
      <c r="F46" s="20">
        <v>3.6352240676903791</v>
      </c>
      <c r="G46" s="20">
        <v>3.9249146757679183</v>
      </c>
      <c r="H46" s="20">
        <v>3.3209930313588849</v>
      </c>
      <c r="I46" s="20" t="s">
        <v>273</v>
      </c>
      <c r="J46" s="20">
        <v>4.4592401947071005</v>
      </c>
      <c r="K46" s="20">
        <v>5.3199607543878775</v>
      </c>
      <c r="L46" s="20">
        <v>3.5517241379310347</v>
      </c>
      <c r="M46" s="20" t="s">
        <v>273</v>
      </c>
      <c r="N46" s="20">
        <v>3.1406304524834243</v>
      </c>
      <c r="O46" s="20">
        <v>3.8063477460901565</v>
      </c>
      <c r="P46" s="20">
        <v>2.4594022122852435</v>
      </c>
      <c r="Q46" s="20" t="s">
        <v>273</v>
      </c>
      <c r="R46" s="20">
        <v>3.014483852807206</v>
      </c>
      <c r="S46" s="20">
        <v>3.8061927785207281</v>
      </c>
      <c r="T46" s="20">
        <v>2.2305968629048687</v>
      </c>
      <c r="U46" s="20" t="s">
        <v>273</v>
      </c>
      <c r="V46" s="20">
        <v>2.1263742902017642</v>
      </c>
      <c r="W46" s="20">
        <v>3.041919129467046</v>
      </c>
      <c r="X46" s="20">
        <v>1.2519192157789063</v>
      </c>
      <c r="Y46" s="20" t="s">
        <v>273</v>
      </c>
      <c r="Z46" s="20">
        <v>0.59578368469294229</v>
      </c>
      <c r="AA46" s="20">
        <v>0.76419213973799127</v>
      </c>
      <c r="AB46" s="20">
        <v>0.44047319405990432</v>
      </c>
      <c r="AC46" s="8"/>
      <c r="AD46" s="26"/>
    </row>
    <row r="47" spans="1:32" x14ac:dyDescent="0.35">
      <c r="A47" s="17" t="s">
        <v>299</v>
      </c>
      <c r="B47" s="21">
        <v>3.6310900613136541</v>
      </c>
      <c r="C47" s="21">
        <v>4.4687264506405429</v>
      </c>
      <c r="D47" s="21">
        <v>2.8352545285315385</v>
      </c>
      <c r="E47" s="21" t="s">
        <v>273</v>
      </c>
      <c r="F47" s="21">
        <v>5.1664182811723798</v>
      </c>
      <c r="G47" s="21">
        <v>5.6992337164750957</v>
      </c>
      <c r="H47" s="21">
        <v>4.5923632610939107</v>
      </c>
      <c r="I47" s="21" t="s">
        <v>273</v>
      </c>
      <c r="J47" s="21">
        <v>6.0280970625798211</v>
      </c>
      <c r="K47" s="21">
        <v>7.1646341463414629</v>
      </c>
      <c r="L47" s="21">
        <v>4.879301489470981</v>
      </c>
      <c r="M47" s="21" t="s">
        <v>273</v>
      </c>
      <c r="N47" s="21">
        <v>4.9804432855280316</v>
      </c>
      <c r="O47" s="21">
        <v>5.3968253968253972</v>
      </c>
      <c r="P47" s="21">
        <v>4.5758354755784065</v>
      </c>
      <c r="Q47" s="21" t="s">
        <v>273</v>
      </c>
      <c r="R47" s="21">
        <v>3.4675817229546686</v>
      </c>
      <c r="S47" s="21">
        <v>4.0295748613678368</v>
      </c>
      <c r="T47" s="21">
        <v>2.9307909604519775</v>
      </c>
      <c r="U47" s="21" t="s">
        <v>273</v>
      </c>
      <c r="V47" s="21">
        <v>2.788844621513944</v>
      </c>
      <c r="W47" s="21">
        <v>4.4623884402889926</v>
      </c>
      <c r="X47" s="21">
        <v>1.3123359580052494</v>
      </c>
      <c r="Y47" s="21" t="s">
        <v>273</v>
      </c>
      <c r="Z47" s="21">
        <v>0.4486133768352365</v>
      </c>
      <c r="AA47" s="21">
        <v>0.75022065313327446</v>
      </c>
      <c r="AB47" s="21">
        <v>0.18953752843062927</v>
      </c>
      <c r="AC47" s="8"/>
    </row>
    <row r="48" spans="1:32" x14ac:dyDescent="0.35">
      <c r="A48" s="17" t="s">
        <v>175</v>
      </c>
      <c r="B48" s="21">
        <v>3.3177389587535946</v>
      </c>
      <c r="C48" s="21">
        <v>4.1687979539641944</v>
      </c>
      <c r="D48" s="21">
        <v>2.4548362001901634</v>
      </c>
      <c r="E48" s="21" t="s">
        <v>273</v>
      </c>
      <c r="F48" s="21">
        <v>4.3338339412143316</v>
      </c>
      <c r="G48" s="21">
        <v>4.963084495488105</v>
      </c>
      <c r="H48" s="21">
        <v>3.6437246963562751</v>
      </c>
      <c r="I48" s="21" t="s">
        <v>273</v>
      </c>
      <c r="J48" s="21">
        <v>6.227715711908723</v>
      </c>
      <c r="K48" s="21">
        <v>7.2887650882079855</v>
      </c>
      <c r="L48" s="21">
        <v>5.1144666341938629</v>
      </c>
      <c r="M48" s="21" t="s">
        <v>273</v>
      </c>
      <c r="N48" s="21">
        <v>3.8879070941681393</v>
      </c>
      <c r="O48" s="21">
        <v>5.1422865701447833</v>
      </c>
      <c r="P48" s="21">
        <v>2.6046986721144023</v>
      </c>
      <c r="Q48" s="21" t="s">
        <v>273</v>
      </c>
      <c r="R48" s="21">
        <v>2.6871401151631478</v>
      </c>
      <c r="S48" s="21">
        <v>3.8872691933916426</v>
      </c>
      <c r="T48" s="21">
        <v>1.5165876777251186</v>
      </c>
      <c r="U48" s="21" t="s">
        <v>273</v>
      </c>
      <c r="V48" s="21">
        <v>0.98461538461538467</v>
      </c>
      <c r="W48" s="21">
        <v>1.3182674199623352</v>
      </c>
      <c r="X48" s="21">
        <v>0.66385033192516596</v>
      </c>
      <c r="Y48" s="21" t="s">
        <v>273</v>
      </c>
      <c r="Z48" s="21">
        <v>0.36041939711664484</v>
      </c>
      <c r="AA48" s="21">
        <v>0.47169811320754718</v>
      </c>
      <c r="AB48" s="21">
        <v>0.25510204081632654</v>
      </c>
      <c r="AC48" s="8"/>
    </row>
    <row r="49" spans="1:30" x14ac:dyDescent="0.35">
      <c r="A49" s="17" t="s">
        <v>179</v>
      </c>
      <c r="B49" s="21">
        <v>4.5759284878152604</v>
      </c>
      <c r="C49" s="21">
        <v>5.3977844914400812</v>
      </c>
      <c r="D49" s="21">
        <v>3.6552346570397112</v>
      </c>
      <c r="E49" s="21" t="s">
        <v>273</v>
      </c>
      <c r="F49" s="21">
        <v>2.610966057441253</v>
      </c>
      <c r="G49" s="21">
        <v>2.5766871165644174</v>
      </c>
      <c r="H49" s="21">
        <v>2.6499302649930265</v>
      </c>
      <c r="I49" s="21" t="s">
        <v>273</v>
      </c>
      <c r="J49" s="21">
        <v>4.838709677419355</v>
      </c>
      <c r="K49" s="21">
        <v>5.7818659658344282</v>
      </c>
      <c r="L49" s="21">
        <v>3.7593984962406015</v>
      </c>
      <c r="M49" s="21" t="s">
        <v>273</v>
      </c>
      <c r="N49" s="21">
        <v>5.5797101449275361</v>
      </c>
      <c r="O49" s="21">
        <v>6.5246338215712383</v>
      </c>
      <c r="P49" s="21">
        <v>4.4515103338632747</v>
      </c>
      <c r="Q49" s="21" t="s">
        <v>273</v>
      </c>
      <c r="R49" s="21">
        <v>7.6508620689655169</v>
      </c>
      <c r="S49" s="21">
        <v>9.0452261306532673</v>
      </c>
      <c r="T49" s="21">
        <v>6.0394889663182347</v>
      </c>
      <c r="U49" s="21" t="s">
        <v>273</v>
      </c>
      <c r="V49" s="21">
        <v>4.984984984984985</v>
      </c>
      <c r="W49" s="21">
        <v>6.0948081264108351</v>
      </c>
      <c r="X49" s="21">
        <v>3.7227214377406934</v>
      </c>
      <c r="Y49" s="21" t="s">
        <v>273</v>
      </c>
      <c r="Z49" s="21">
        <v>1.2353706111833551</v>
      </c>
      <c r="AA49" s="21">
        <v>1.321003963011889</v>
      </c>
      <c r="AB49" s="21">
        <v>1.1523687580025608</v>
      </c>
      <c r="AC49" s="8"/>
    </row>
    <row r="50" spans="1:30" x14ac:dyDescent="0.35">
      <c r="A50" s="17" t="s">
        <v>181</v>
      </c>
      <c r="B50" s="21">
        <v>1.7405493608920315</v>
      </c>
      <c r="C50" s="21">
        <v>2.1194605009633909</v>
      </c>
      <c r="D50" s="21">
        <v>1.3705993012631015</v>
      </c>
      <c r="E50" s="21" t="s">
        <v>273</v>
      </c>
      <c r="F50" s="21">
        <v>2.3760330578512399</v>
      </c>
      <c r="G50" s="21">
        <v>1.5686274509803921</v>
      </c>
      <c r="H50" s="21">
        <v>3.2751091703056767</v>
      </c>
      <c r="I50" s="21" t="s">
        <v>273</v>
      </c>
      <c r="J50" s="21">
        <v>2.722772277227723</v>
      </c>
      <c r="K50" s="21">
        <v>2.8301886792452833</v>
      </c>
      <c r="L50" s="21">
        <v>2.604166666666667</v>
      </c>
      <c r="M50" s="21" t="s">
        <v>273</v>
      </c>
      <c r="N50" s="21">
        <v>1.1335012594458438</v>
      </c>
      <c r="O50" s="21">
        <v>1.5463917525773196</v>
      </c>
      <c r="P50" s="21">
        <v>0.73891625615763545</v>
      </c>
      <c r="Q50" s="21" t="s">
        <v>273</v>
      </c>
      <c r="R50" s="21">
        <v>1.4509576320371445</v>
      </c>
      <c r="S50" s="21">
        <v>1.8867924528301887</v>
      </c>
      <c r="T50" s="21">
        <v>1.0285714285714285</v>
      </c>
      <c r="U50" s="21" t="s">
        <v>273</v>
      </c>
      <c r="V50" s="21">
        <v>2.360248447204969</v>
      </c>
      <c r="W50" s="21">
        <v>3.7275064267352187</v>
      </c>
      <c r="X50" s="21">
        <v>1.0817307692307692</v>
      </c>
      <c r="Y50" s="21" t="s">
        <v>273</v>
      </c>
      <c r="Z50" s="21">
        <v>0.75809786354238462</v>
      </c>
      <c r="AA50" s="21">
        <v>0.87591240875912413</v>
      </c>
      <c r="AB50" s="21">
        <v>0.65274151436031325</v>
      </c>
      <c r="AC50" s="8"/>
    </row>
    <row r="51" spans="1:30" x14ac:dyDescent="0.35">
      <c r="A51" s="17" t="s">
        <v>300</v>
      </c>
      <c r="B51" s="21">
        <v>1.52384367156687</v>
      </c>
      <c r="C51" s="21">
        <v>1.848299912816042</v>
      </c>
      <c r="D51" s="21">
        <v>1.180593986349382</v>
      </c>
      <c r="E51" s="21" t="s">
        <v>273</v>
      </c>
      <c r="F51" s="21">
        <v>1.9832525341560159</v>
      </c>
      <c r="G51" s="21">
        <v>2.3509655751469354</v>
      </c>
      <c r="H51" s="21">
        <v>1.5769944341372915</v>
      </c>
      <c r="I51" s="21" t="s">
        <v>273</v>
      </c>
      <c r="J51" s="21">
        <v>1.8561484918793503</v>
      </c>
      <c r="K51" s="21">
        <v>2.3914968999114263</v>
      </c>
      <c r="L51" s="21">
        <v>1.267056530214425</v>
      </c>
      <c r="M51" s="21" t="s">
        <v>273</v>
      </c>
      <c r="N51" s="21">
        <v>1.3750592697961119</v>
      </c>
      <c r="O51" s="21">
        <v>1.572617946345976</v>
      </c>
      <c r="P51" s="21">
        <v>1.1673151750972763</v>
      </c>
      <c r="Q51" s="21" t="s">
        <v>273</v>
      </c>
      <c r="R51" s="21">
        <v>1.6447368421052631</v>
      </c>
      <c r="S51" s="21">
        <v>2.1367521367521367</v>
      </c>
      <c r="T51" s="21">
        <v>1.1261261261261262</v>
      </c>
      <c r="U51" s="21" t="s">
        <v>273</v>
      </c>
      <c r="V51" s="21">
        <v>0.46542553191489361</v>
      </c>
      <c r="W51" s="21">
        <v>0.53547523427041499</v>
      </c>
      <c r="X51" s="21">
        <v>0.39630118890356669</v>
      </c>
      <c r="Y51" s="21" t="s">
        <v>273</v>
      </c>
      <c r="Z51" s="21">
        <v>1.4671814671814671</v>
      </c>
      <c r="AA51" s="21">
        <v>1.5360983102918586</v>
      </c>
      <c r="AB51" s="21">
        <v>1.3975155279503106</v>
      </c>
      <c r="AC51" s="8"/>
    </row>
    <row r="52" spans="1:30" x14ac:dyDescent="0.35">
      <c r="A52" s="17" t="s">
        <v>187</v>
      </c>
      <c r="B52" s="21">
        <v>2.1800755939524836</v>
      </c>
      <c r="C52" s="21">
        <v>2.6246023329798516</v>
      </c>
      <c r="D52" s="21">
        <v>1.7189218921892191</v>
      </c>
      <c r="E52" s="21" t="s">
        <v>273</v>
      </c>
      <c r="F52" s="21">
        <v>3.3236527912229752</v>
      </c>
      <c r="G52" s="21">
        <v>3.1578947368421053</v>
      </c>
      <c r="H52" s="21">
        <v>3.5040431266846364</v>
      </c>
      <c r="I52" s="21" t="s">
        <v>273</v>
      </c>
      <c r="J52" s="21">
        <v>2.6008669556518837</v>
      </c>
      <c r="K52" s="21">
        <v>3.4883720930232558</v>
      </c>
      <c r="L52" s="21">
        <v>1.6540317022742934</v>
      </c>
      <c r="M52" s="21" t="s">
        <v>273</v>
      </c>
      <c r="N52" s="21">
        <v>1.6517055655296229</v>
      </c>
      <c r="O52" s="21">
        <v>2.3387668320340187</v>
      </c>
      <c r="P52" s="21">
        <v>0.94614264919941782</v>
      </c>
      <c r="Q52" s="21" t="s">
        <v>273</v>
      </c>
      <c r="R52" s="21">
        <v>2.0106688551497744</v>
      </c>
      <c r="S52" s="21">
        <v>2.6755852842809364</v>
      </c>
      <c r="T52" s="21">
        <v>1.3698630136986301</v>
      </c>
      <c r="U52" s="21" t="s">
        <v>273</v>
      </c>
      <c r="V52" s="21">
        <v>2.1604938271604937</v>
      </c>
      <c r="W52" s="21">
        <v>2.5948103792415167</v>
      </c>
      <c r="X52" s="21">
        <v>1.6985138004246285</v>
      </c>
      <c r="Y52" s="21" t="s">
        <v>273</v>
      </c>
      <c r="Z52" s="21">
        <v>0.32216494845360821</v>
      </c>
      <c r="AA52" s="21">
        <v>0.2590673575129534</v>
      </c>
      <c r="AB52" s="21">
        <v>0.38461538461538464</v>
      </c>
      <c r="AC52" s="8"/>
    </row>
    <row r="53" spans="1:30" x14ac:dyDescent="0.35">
      <c r="A53" s="17" t="s">
        <v>192</v>
      </c>
      <c r="B53" s="21">
        <v>2.0452885317750185</v>
      </c>
      <c r="C53" s="21">
        <v>2.479474548440066</v>
      </c>
      <c r="D53" s="21">
        <v>1.6209276199646925</v>
      </c>
      <c r="E53" s="21" t="s">
        <v>273</v>
      </c>
      <c r="F53" s="21">
        <v>2.8946352759552298</v>
      </c>
      <c r="G53" s="21">
        <v>3.2950191570881229</v>
      </c>
      <c r="H53" s="21">
        <v>2.4883359253499222</v>
      </c>
      <c r="I53" s="21" t="s">
        <v>273</v>
      </c>
      <c r="J53" s="21">
        <v>3.8087177316969951</v>
      </c>
      <c r="K53" s="21">
        <v>4.4575273338940287</v>
      </c>
      <c r="L53" s="21">
        <v>3.1516183986371376</v>
      </c>
      <c r="M53" s="21" t="s">
        <v>273</v>
      </c>
      <c r="N53" s="21">
        <v>1.4592274678111588</v>
      </c>
      <c r="O53" s="21">
        <v>1.7918088737201365</v>
      </c>
      <c r="P53" s="21">
        <v>1.1226252158894647</v>
      </c>
      <c r="Q53" s="21" t="s">
        <v>273</v>
      </c>
      <c r="R53" s="21">
        <v>1.9558676028084254</v>
      </c>
      <c r="S53" s="21">
        <v>2.3397761953204474</v>
      </c>
      <c r="T53" s="21">
        <v>1.5825914935707219</v>
      </c>
      <c r="U53" s="21" t="s">
        <v>273</v>
      </c>
      <c r="V53" s="21">
        <v>0.64061499039077519</v>
      </c>
      <c r="W53" s="21">
        <v>0.96153846153846156</v>
      </c>
      <c r="X53" s="21">
        <v>0.36014405762304924</v>
      </c>
      <c r="Y53" s="21" t="s">
        <v>273</v>
      </c>
      <c r="Z53" s="21">
        <v>0.26990553306342779</v>
      </c>
      <c r="AA53" s="21">
        <v>0.56100981767180924</v>
      </c>
      <c r="AB53" s="21">
        <v>0</v>
      </c>
      <c r="AC53" s="8"/>
    </row>
    <row r="54" spans="1:30" x14ac:dyDescent="0.3">
      <c r="A54" s="72"/>
      <c r="B54" s="21" t="s">
        <v>273</v>
      </c>
      <c r="C54" s="21" t="s">
        <v>273</v>
      </c>
      <c r="D54" s="21" t="s">
        <v>273</v>
      </c>
      <c r="E54" s="21" t="s">
        <v>273</v>
      </c>
      <c r="F54" s="21" t="s">
        <v>273</v>
      </c>
      <c r="G54" s="21" t="s">
        <v>273</v>
      </c>
      <c r="H54" s="21" t="s">
        <v>273</v>
      </c>
      <c r="I54" s="21" t="s">
        <v>273</v>
      </c>
      <c r="J54" s="21" t="s">
        <v>273</v>
      </c>
      <c r="K54" s="21" t="s">
        <v>273</v>
      </c>
      <c r="L54" s="21" t="s">
        <v>273</v>
      </c>
      <c r="M54" s="21" t="s">
        <v>273</v>
      </c>
      <c r="N54" s="21" t="s">
        <v>273</v>
      </c>
      <c r="O54" s="21" t="s">
        <v>273</v>
      </c>
      <c r="P54" s="21" t="s">
        <v>273</v>
      </c>
      <c r="Q54" s="21" t="s">
        <v>273</v>
      </c>
      <c r="R54" s="21" t="s">
        <v>273</v>
      </c>
      <c r="S54" s="21" t="s">
        <v>273</v>
      </c>
      <c r="T54" s="21" t="s">
        <v>273</v>
      </c>
      <c r="U54" s="21" t="s">
        <v>273</v>
      </c>
      <c r="V54" s="21" t="s">
        <v>273</v>
      </c>
      <c r="W54" s="21" t="s">
        <v>273</v>
      </c>
      <c r="X54" s="21" t="s">
        <v>273</v>
      </c>
      <c r="Y54" s="21" t="s">
        <v>273</v>
      </c>
      <c r="Z54" s="21" t="s">
        <v>273</v>
      </c>
      <c r="AA54" s="21" t="s">
        <v>273</v>
      </c>
      <c r="AB54" s="21" t="s">
        <v>273</v>
      </c>
      <c r="AC54" s="8"/>
    </row>
    <row r="55" spans="1:30" s="25" customFormat="1" x14ac:dyDescent="0.3">
      <c r="A55" s="100" t="s">
        <v>238</v>
      </c>
      <c r="B55" s="20">
        <v>3.0421968430300113</v>
      </c>
      <c r="C55" s="20">
        <v>3.7073863636363633</v>
      </c>
      <c r="D55" s="20">
        <v>2.380279301181659</v>
      </c>
      <c r="E55" s="20" t="s">
        <v>273</v>
      </c>
      <c r="F55" s="20">
        <v>3.3437473613104784</v>
      </c>
      <c r="G55" s="20">
        <v>3.4778388870915564</v>
      </c>
      <c r="H55" s="20">
        <v>3.1973149620208448</v>
      </c>
      <c r="I55" s="20" t="s">
        <v>273</v>
      </c>
      <c r="J55" s="20">
        <v>4.7381772060155827</v>
      </c>
      <c r="K55" s="20">
        <v>5.6385034252590902</v>
      </c>
      <c r="L55" s="20">
        <v>3.7792329279700656</v>
      </c>
      <c r="M55" s="20" t="s">
        <v>273</v>
      </c>
      <c r="N55" s="20">
        <v>3.6950856291883842</v>
      </c>
      <c r="O55" s="20">
        <v>4.375923190546529</v>
      </c>
      <c r="P55" s="20">
        <v>3.0030030030030028</v>
      </c>
      <c r="Q55" s="20" t="s">
        <v>273</v>
      </c>
      <c r="R55" s="20">
        <v>3.4093376764386534</v>
      </c>
      <c r="S55" s="20">
        <v>4.2062217029355917</v>
      </c>
      <c r="T55" s="20">
        <v>2.6262916188289323</v>
      </c>
      <c r="U55" s="20" t="s">
        <v>273</v>
      </c>
      <c r="V55" s="20">
        <v>2.4004683840749412</v>
      </c>
      <c r="W55" s="20">
        <v>3.4404865334491745</v>
      </c>
      <c r="X55" s="20">
        <v>1.4352523786486051</v>
      </c>
      <c r="Y55" s="20" t="s">
        <v>273</v>
      </c>
      <c r="Z55" s="20">
        <v>0.65306852746466271</v>
      </c>
      <c r="AA55" s="20">
        <v>0.86677972489165256</v>
      </c>
      <c r="AB55" s="20">
        <v>0.45988758303525806</v>
      </c>
      <c r="AC55" s="8"/>
      <c r="AD55" s="26"/>
    </row>
    <row r="56" spans="1:30" x14ac:dyDescent="0.35">
      <c r="A56" s="17" t="s">
        <v>299</v>
      </c>
      <c r="B56" s="21">
        <v>3.761413710080407</v>
      </c>
      <c r="C56" s="21">
        <v>4.5133991537376588</v>
      </c>
      <c r="D56" s="21">
        <v>3.0585340130075584</v>
      </c>
      <c r="E56" s="21" t="s">
        <v>273</v>
      </c>
      <c r="F56" s="21">
        <v>5.1273569302017856</v>
      </c>
      <c r="G56" s="21">
        <v>5.4987212276214841</v>
      </c>
      <c r="H56" s="21">
        <v>4.7292666209732692</v>
      </c>
      <c r="I56" s="21" t="s">
        <v>273</v>
      </c>
      <c r="J56" s="21">
        <v>6.247877758913412</v>
      </c>
      <c r="K56" s="21">
        <v>7.0508474576271185</v>
      </c>
      <c r="L56" s="21">
        <v>5.4421768707482991</v>
      </c>
      <c r="M56" s="21" t="s">
        <v>273</v>
      </c>
      <c r="N56" s="21">
        <v>6.2326869806094187</v>
      </c>
      <c r="O56" s="21">
        <v>6.6619418851878098</v>
      </c>
      <c r="P56" s="21">
        <v>5.8226134055517944</v>
      </c>
      <c r="Q56" s="21" t="s">
        <v>273</v>
      </c>
      <c r="R56" s="21">
        <v>3.4928027095681622</v>
      </c>
      <c r="S56" s="21">
        <v>3.9301310043668125</v>
      </c>
      <c r="T56" s="21">
        <v>3.0813475760065736</v>
      </c>
      <c r="U56" s="21" t="s">
        <v>273</v>
      </c>
      <c r="V56" s="21">
        <v>2.8711484593837535</v>
      </c>
      <c r="W56" s="21">
        <v>4.497751124437781</v>
      </c>
      <c r="X56" s="21">
        <v>1.4454664914586071</v>
      </c>
      <c r="Y56" s="21" t="s">
        <v>273</v>
      </c>
      <c r="Z56" s="21">
        <v>0.50614605929139556</v>
      </c>
      <c r="AA56" s="21">
        <v>0.84477296726504747</v>
      </c>
      <c r="AB56" s="21">
        <v>0.22172949002217296</v>
      </c>
      <c r="AC56" s="8"/>
    </row>
    <row r="57" spans="1:30" x14ac:dyDescent="0.35">
      <c r="A57" s="17" t="s">
        <v>175</v>
      </c>
      <c r="B57" s="21">
        <v>3.7893181338399833</v>
      </c>
      <c r="C57" s="21">
        <v>4.9509087110925423</v>
      </c>
      <c r="D57" s="21">
        <v>2.6029443140601667</v>
      </c>
      <c r="E57" s="21" t="s">
        <v>273</v>
      </c>
      <c r="F57" s="21">
        <v>4.3376318874560376</v>
      </c>
      <c r="G57" s="21">
        <v>5.1933701657458569</v>
      </c>
      <c r="H57" s="21">
        <v>3.3707865168539324</v>
      </c>
      <c r="I57" s="21" t="s">
        <v>273</v>
      </c>
      <c r="J57" s="21">
        <v>8.7301587301587293</v>
      </c>
      <c r="K57" s="21">
        <v>10.911424903722722</v>
      </c>
      <c r="L57" s="21">
        <v>6.4120054570259208</v>
      </c>
      <c r="M57" s="21" t="s">
        <v>273</v>
      </c>
      <c r="N57" s="21">
        <v>6.0541310541310542</v>
      </c>
      <c r="O57" s="21">
        <v>7.8103207810320781</v>
      </c>
      <c r="P57" s="21">
        <v>4.2212518195050945</v>
      </c>
      <c r="Q57" s="21" t="s">
        <v>273</v>
      </c>
      <c r="R57" s="21">
        <v>2.8617710583153344</v>
      </c>
      <c r="S57" s="21">
        <v>4.2622950819672125</v>
      </c>
      <c r="T57" s="21">
        <v>1.4941302027748131</v>
      </c>
      <c r="U57" s="21" t="s">
        <v>273</v>
      </c>
      <c r="V57" s="21">
        <v>0.78431372549019607</v>
      </c>
      <c r="W57" s="21">
        <v>0.94212651413189774</v>
      </c>
      <c r="X57" s="21">
        <v>0.63532401524777637</v>
      </c>
      <c r="Y57" s="21" t="s">
        <v>273</v>
      </c>
      <c r="Z57" s="21">
        <v>0.20408163265306123</v>
      </c>
      <c r="AA57" s="21">
        <v>0.41208791208791212</v>
      </c>
      <c r="AB57" s="21">
        <v>0</v>
      </c>
      <c r="AC57" s="8"/>
    </row>
    <row r="58" spans="1:30" x14ac:dyDescent="0.35">
      <c r="A58" s="17" t="s">
        <v>179</v>
      </c>
      <c r="B58" s="21">
        <v>5.0205278592375366</v>
      </c>
      <c r="C58" s="21">
        <v>5.9176863181312571</v>
      </c>
      <c r="D58" s="21">
        <v>4.0198511166253104</v>
      </c>
      <c r="E58" s="21" t="s">
        <v>273</v>
      </c>
      <c r="F58" s="21">
        <v>2.9027576197387517</v>
      </c>
      <c r="G58" s="21">
        <v>2.8378378378378382</v>
      </c>
      <c r="H58" s="21">
        <v>2.9780564263322882</v>
      </c>
      <c r="I58" s="21" t="s">
        <v>273</v>
      </c>
      <c r="J58" s="21">
        <v>5.3529868114817694</v>
      </c>
      <c r="K58" s="21">
        <v>6.3860667634252533</v>
      </c>
      <c r="L58" s="21">
        <v>4.1666666666666661</v>
      </c>
      <c r="M58" s="21" t="s">
        <v>273</v>
      </c>
      <c r="N58" s="21">
        <v>6.1990212071778146</v>
      </c>
      <c r="O58" s="21">
        <v>7.2617246596066565</v>
      </c>
      <c r="P58" s="21">
        <v>4.9557522123893802</v>
      </c>
      <c r="Q58" s="21" t="s">
        <v>273</v>
      </c>
      <c r="R58" s="21">
        <v>8.264947245017586</v>
      </c>
      <c r="S58" s="21">
        <v>9.812568908489526</v>
      </c>
      <c r="T58" s="21">
        <v>6.5081351689612017</v>
      </c>
      <c r="U58" s="21" t="s">
        <v>273</v>
      </c>
      <c r="V58" s="21">
        <v>5.4785478547854787</v>
      </c>
      <c r="W58" s="21">
        <v>6.7415730337078648</v>
      </c>
      <c r="X58" s="21">
        <v>4.0616246498599438</v>
      </c>
      <c r="Y58" s="21" t="s">
        <v>273</v>
      </c>
      <c r="Z58" s="21">
        <v>1.3465627214741318</v>
      </c>
      <c r="AA58" s="21">
        <v>1.4347202295552368</v>
      </c>
      <c r="AB58" s="21">
        <v>1.2605042016806722</v>
      </c>
      <c r="AC58" s="8"/>
    </row>
    <row r="59" spans="1:30" x14ac:dyDescent="0.35">
      <c r="A59" s="17" t="s">
        <v>181</v>
      </c>
      <c r="B59" s="21">
        <v>1.4203638684966486</v>
      </c>
      <c r="C59" s="21">
        <v>1.8128844286176757</v>
      </c>
      <c r="D59" s="21">
        <v>1.0387157695939566</v>
      </c>
      <c r="E59" s="21" t="s">
        <v>273</v>
      </c>
      <c r="F59" s="21">
        <v>1.0416666666666665</v>
      </c>
      <c r="G59" s="21">
        <v>0</v>
      </c>
      <c r="H59" s="21">
        <v>2.2727272727272729</v>
      </c>
      <c r="I59" s="21" t="s">
        <v>273</v>
      </c>
      <c r="J59" s="21">
        <v>2.5728987993138936</v>
      </c>
      <c r="K59" s="21">
        <v>3.0769230769230771</v>
      </c>
      <c r="L59" s="21">
        <v>1.9379844961240309</v>
      </c>
      <c r="M59" s="21" t="s">
        <v>273</v>
      </c>
      <c r="N59" s="21">
        <v>0.50933786078098475</v>
      </c>
      <c r="O59" s="21">
        <v>0.6872852233676976</v>
      </c>
      <c r="P59" s="21">
        <v>0.33557046979865773</v>
      </c>
      <c r="Q59" s="21" t="s">
        <v>273</v>
      </c>
      <c r="R59" s="21">
        <v>1.338432122370937</v>
      </c>
      <c r="S59" s="21">
        <v>1.834862385321101</v>
      </c>
      <c r="T59" s="21">
        <v>0.86848635235732019</v>
      </c>
      <c r="U59" s="21" t="s">
        <v>273</v>
      </c>
      <c r="V59" s="21">
        <v>2.1709633649932156</v>
      </c>
      <c r="W59" s="21">
        <v>3.4433285509325682</v>
      </c>
      <c r="X59" s="21">
        <v>1.0296010296010296</v>
      </c>
      <c r="Y59" s="21" t="s">
        <v>273</v>
      </c>
      <c r="Z59" s="21">
        <v>0.79767947788252358</v>
      </c>
      <c r="AA59" s="21">
        <v>0.92449922958397546</v>
      </c>
      <c r="AB59" s="21">
        <v>0.68493150684931503</v>
      </c>
      <c r="AC59" s="8"/>
    </row>
    <row r="60" spans="1:30" x14ac:dyDescent="0.35">
      <c r="A60" s="17" t="s">
        <v>300</v>
      </c>
      <c r="B60" s="21">
        <v>1.7290673927842071</v>
      </c>
      <c r="C60" s="21">
        <v>2.0721205597416579</v>
      </c>
      <c r="D60" s="21">
        <v>1.3777900248002204</v>
      </c>
      <c r="E60" s="21" t="s">
        <v>273</v>
      </c>
      <c r="F60" s="21">
        <v>2.0287958115183247</v>
      </c>
      <c r="G60" s="21">
        <v>2.2304832713754648</v>
      </c>
      <c r="H60" s="21">
        <v>1.8030513176144243</v>
      </c>
      <c r="I60" s="21" t="s">
        <v>273</v>
      </c>
      <c r="J60" s="21">
        <v>2.2064056939501779</v>
      </c>
      <c r="K60" s="21">
        <v>2.7063599458728009</v>
      </c>
      <c r="L60" s="21">
        <v>1.6516516516516515</v>
      </c>
      <c r="M60" s="21" t="s">
        <v>273</v>
      </c>
      <c r="N60" s="21">
        <v>1.2022630834512023</v>
      </c>
      <c r="O60" s="21">
        <v>1.544943820224719</v>
      </c>
      <c r="P60" s="21">
        <v>0.85470085470085477</v>
      </c>
      <c r="Q60" s="21" t="s">
        <v>273</v>
      </c>
      <c r="R60" s="21">
        <v>2.2804054054054053</v>
      </c>
      <c r="S60" s="21">
        <v>2.8475711892797317</v>
      </c>
      <c r="T60" s="21">
        <v>1.7035775127768313</v>
      </c>
      <c r="U60" s="21" t="s">
        <v>273</v>
      </c>
      <c r="V60" s="21">
        <v>0.59760956175298807</v>
      </c>
      <c r="W60" s="21">
        <v>0.83507306889352806</v>
      </c>
      <c r="X60" s="21">
        <v>0.38095238095238093</v>
      </c>
      <c r="Y60" s="21" t="s">
        <v>273</v>
      </c>
      <c r="Z60" s="21">
        <v>1.8518518518518516</v>
      </c>
      <c r="AA60" s="21">
        <v>1.832460732984293</v>
      </c>
      <c r="AB60" s="21">
        <v>1.8691588785046727</v>
      </c>
      <c r="AC60" s="8"/>
    </row>
    <row r="61" spans="1:30" x14ac:dyDescent="0.35">
      <c r="A61" s="17" t="s">
        <v>187</v>
      </c>
      <c r="B61" s="21">
        <v>2.0230163537250152</v>
      </c>
      <c r="C61" s="21">
        <v>2.3518118550515958</v>
      </c>
      <c r="D61" s="21">
        <v>1.687866927592955</v>
      </c>
      <c r="E61" s="21" t="s">
        <v>273</v>
      </c>
      <c r="F61" s="21">
        <v>3.0062393647192285</v>
      </c>
      <c r="G61" s="21">
        <v>2.430939226519337</v>
      </c>
      <c r="H61" s="21">
        <v>3.6130536130536131</v>
      </c>
      <c r="I61" s="21" t="s">
        <v>273</v>
      </c>
      <c r="J61" s="21">
        <v>2.4203069657615113</v>
      </c>
      <c r="K61" s="21">
        <v>3.2036613272311212</v>
      </c>
      <c r="L61" s="21">
        <v>1.5853658536585367</v>
      </c>
      <c r="M61" s="21" t="s">
        <v>273</v>
      </c>
      <c r="N61" s="21">
        <v>1.0256410256410255</v>
      </c>
      <c r="O61" s="21">
        <v>1.5306122448979591</v>
      </c>
      <c r="P61" s="21">
        <v>0.51546391752577314</v>
      </c>
      <c r="Q61" s="21" t="s">
        <v>273</v>
      </c>
      <c r="R61" s="21">
        <v>2.1276595744680851</v>
      </c>
      <c r="S61" s="21">
        <v>2.7982326951399119</v>
      </c>
      <c r="T61" s="21">
        <v>1.4619883040935671</v>
      </c>
      <c r="U61" s="21" t="s">
        <v>273</v>
      </c>
      <c r="V61" s="21">
        <v>2.8084252758274824</v>
      </c>
      <c r="W61" s="21">
        <v>3.4068136272545089</v>
      </c>
      <c r="X61" s="21">
        <v>2.2088353413654618</v>
      </c>
      <c r="Y61" s="21" t="s">
        <v>273</v>
      </c>
      <c r="Z61" s="21">
        <v>0</v>
      </c>
      <c r="AA61" s="21">
        <v>0</v>
      </c>
      <c r="AB61" s="21">
        <v>0</v>
      </c>
      <c r="AC61" s="8"/>
    </row>
    <row r="62" spans="1:30" x14ac:dyDescent="0.35">
      <c r="A62" s="17" t="s">
        <v>192</v>
      </c>
      <c r="B62" s="21">
        <v>1.7134314627414902</v>
      </c>
      <c r="C62" s="21">
        <v>2.110879146369752</v>
      </c>
      <c r="D62" s="21">
        <v>1.3226909920182441</v>
      </c>
      <c r="E62" s="21" t="s">
        <v>273</v>
      </c>
      <c r="F62" s="21">
        <v>2.030456852791878</v>
      </c>
      <c r="G62" s="21">
        <v>2.3411371237458192</v>
      </c>
      <c r="H62" s="21">
        <v>1.7123287671232876</v>
      </c>
      <c r="I62" s="21" t="s">
        <v>273</v>
      </c>
      <c r="J62" s="21">
        <v>3.1677018633540373</v>
      </c>
      <c r="K62" s="21">
        <v>3.6945812807881775</v>
      </c>
      <c r="L62" s="21">
        <v>2.6315789473684208</v>
      </c>
      <c r="M62" s="21" t="s">
        <v>273</v>
      </c>
      <c r="N62" s="21">
        <v>1.2026458208057726</v>
      </c>
      <c r="O62" s="21">
        <v>1.6666666666666667</v>
      </c>
      <c r="P62" s="21">
        <v>0.72904009720534624</v>
      </c>
      <c r="Q62" s="21" t="s">
        <v>273</v>
      </c>
      <c r="R62" s="21">
        <v>2.4700070571630208</v>
      </c>
      <c r="S62" s="21">
        <v>2.8735632183908044</v>
      </c>
      <c r="T62" s="21">
        <v>2.0804438280166435</v>
      </c>
      <c r="U62" s="21" t="s">
        <v>273</v>
      </c>
      <c r="V62" s="21">
        <v>0.26041666666666663</v>
      </c>
      <c r="W62" s="21">
        <v>0.37383177570093462</v>
      </c>
      <c r="X62" s="21">
        <v>0.16207455429497569</v>
      </c>
      <c r="Y62" s="21" t="s">
        <v>273</v>
      </c>
      <c r="Z62" s="21">
        <v>0.37002775208140615</v>
      </c>
      <c r="AA62" s="21">
        <v>0.75329566854990582</v>
      </c>
      <c r="AB62" s="21">
        <v>0</v>
      </c>
      <c r="AC62" s="8"/>
    </row>
    <row r="63" spans="1:30" x14ac:dyDescent="0.3">
      <c r="A63" s="72"/>
      <c r="B63" s="21" t="s">
        <v>273</v>
      </c>
      <c r="C63" s="21" t="s">
        <v>273</v>
      </c>
      <c r="D63" s="21" t="s">
        <v>273</v>
      </c>
      <c r="E63" s="21" t="s">
        <v>273</v>
      </c>
      <c r="F63" s="21" t="s">
        <v>273</v>
      </c>
      <c r="G63" s="21" t="s">
        <v>273</v>
      </c>
      <c r="H63" s="21" t="s">
        <v>273</v>
      </c>
      <c r="I63" s="21" t="s">
        <v>273</v>
      </c>
      <c r="J63" s="21" t="s">
        <v>273</v>
      </c>
      <c r="K63" s="21" t="s">
        <v>273</v>
      </c>
      <c r="L63" s="21" t="s">
        <v>273</v>
      </c>
      <c r="M63" s="21" t="s">
        <v>273</v>
      </c>
      <c r="N63" s="21" t="s">
        <v>273</v>
      </c>
      <c r="O63" s="21" t="s">
        <v>273</v>
      </c>
      <c r="P63" s="21" t="s">
        <v>273</v>
      </c>
      <c r="Q63" s="21" t="s">
        <v>273</v>
      </c>
      <c r="R63" s="21" t="s">
        <v>273</v>
      </c>
      <c r="S63" s="21" t="s">
        <v>273</v>
      </c>
      <c r="T63" s="21" t="s">
        <v>273</v>
      </c>
      <c r="U63" s="21" t="s">
        <v>273</v>
      </c>
      <c r="V63" s="21" t="s">
        <v>273</v>
      </c>
      <c r="W63" s="21" t="s">
        <v>273</v>
      </c>
      <c r="X63" s="21" t="s">
        <v>273</v>
      </c>
      <c r="Y63" s="21" t="s">
        <v>273</v>
      </c>
      <c r="Z63" s="21" t="s">
        <v>273</v>
      </c>
      <c r="AA63" s="21" t="s">
        <v>273</v>
      </c>
      <c r="AB63" s="21" t="s">
        <v>273</v>
      </c>
      <c r="AC63" s="8"/>
    </row>
    <row r="64" spans="1:30" s="25" customFormat="1" x14ac:dyDescent="0.3">
      <c r="A64" s="100" t="s">
        <v>239</v>
      </c>
      <c r="B64" s="20">
        <v>2.6224075872707533</v>
      </c>
      <c r="C64" s="20">
        <v>3.24759385377385</v>
      </c>
      <c r="D64" s="20">
        <v>1.9780729740704217</v>
      </c>
      <c r="E64" s="20" t="s">
        <v>273</v>
      </c>
      <c r="F64" s="20">
        <v>4.1079008626591813</v>
      </c>
      <c r="G64" s="20">
        <v>4.6560846560846558</v>
      </c>
      <c r="H64" s="20">
        <v>3.5197275049673573</v>
      </c>
      <c r="I64" s="20" t="s">
        <v>273</v>
      </c>
      <c r="J64" s="20">
        <v>4.0087783467446965</v>
      </c>
      <c r="K64" s="20">
        <v>4.7988505747126435</v>
      </c>
      <c r="L64" s="20">
        <v>3.1892697466467959</v>
      </c>
      <c r="M64" s="20" t="s">
        <v>273</v>
      </c>
      <c r="N64" s="20">
        <v>2.2170542635658914</v>
      </c>
      <c r="O64" s="20">
        <v>2.8658536585365857</v>
      </c>
      <c r="P64" s="20">
        <v>1.5457413249211356</v>
      </c>
      <c r="Q64" s="20" t="s">
        <v>273</v>
      </c>
      <c r="R64" s="20">
        <v>2.0614954577218727</v>
      </c>
      <c r="S64" s="20">
        <v>2.8531663187195546</v>
      </c>
      <c r="T64" s="20">
        <v>1.263157894736842</v>
      </c>
      <c r="U64" s="20" t="s">
        <v>273</v>
      </c>
      <c r="V64" s="20">
        <v>1.4136581122227054</v>
      </c>
      <c r="W64" s="20">
        <v>2.0583190394511153</v>
      </c>
      <c r="X64" s="20">
        <v>0.75022065313327446</v>
      </c>
      <c r="Y64" s="20" t="s">
        <v>273</v>
      </c>
      <c r="Z64" s="20">
        <v>0.439453125</v>
      </c>
      <c r="AA64" s="20">
        <v>0.49480455220188024</v>
      </c>
      <c r="AB64" s="20">
        <v>0.38554216867469876</v>
      </c>
      <c r="AC64" s="8"/>
      <c r="AD64" s="26"/>
    </row>
    <row r="65" spans="1:29" x14ac:dyDescent="0.35">
      <c r="A65" s="17" t="s">
        <v>299</v>
      </c>
      <c r="B65" s="21">
        <v>3.0819295558958655</v>
      </c>
      <c r="C65" s="21">
        <v>4.2884250474383299</v>
      </c>
      <c r="D65" s="21">
        <v>1.8539976825028968</v>
      </c>
      <c r="E65" s="21" t="s">
        <v>273</v>
      </c>
      <c r="F65" s="21">
        <v>5.2841475573280157</v>
      </c>
      <c r="G65" s="21">
        <v>6.2977099236641214</v>
      </c>
      <c r="H65" s="21">
        <v>4.1753653444676413</v>
      </c>
      <c r="I65" s="21" t="s">
        <v>273</v>
      </c>
      <c r="J65" s="21">
        <v>5.3608247422680408</v>
      </c>
      <c r="K65" s="21">
        <v>7.5050709939148073</v>
      </c>
      <c r="L65" s="21">
        <v>3.1446540880503147</v>
      </c>
      <c r="M65" s="21" t="s">
        <v>273</v>
      </c>
      <c r="N65" s="21">
        <v>1.1615628299894403</v>
      </c>
      <c r="O65" s="21">
        <v>1.6701461377870561</v>
      </c>
      <c r="P65" s="21">
        <v>0.64102564102564097</v>
      </c>
      <c r="Q65" s="21" t="s">
        <v>273</v>
      </c>
      <c r="R65" s="21">
        <v>3.3210332103321036</v>
      </c>
      <c r="S65" s="21">
        <v>4.5783132530120483</v>
      </c>
      <c r="T65" s="21">
        <v>2.0100502512562812</v>
      </c>
      <c r="U65" s="21" t="s">
        <v>273</v>
      </c>
      <c r="V65" s="21">
        <v>2.3097826086956519</v>
      </c>
      <c r="W65" s="21">
        <v>4.2613636363636358</v>
      </c>
      <c r="X65" s="21">
        <v>0.52083333333333326</v>
      </c>
      <c r="Y65" s="21" t="s">
        <v>273</v>
      </c>
      <c r="Z65" s="21">
        <v>0.13245033112582782</v>
      </c>
      <c r="AA65" s="21">
        <v>0.26881720430107531</v>
      </c>
      <c r="AB65" s="21">
        <v>0</v>
      </c>
      <c r="AC65" s="8"/>
    </row>
    <row r="66" spans="1:29" x14ac:dyDescent="0.35">
      <c r="A66" s="17" t="s">
        <v>175</v>
      </c>
      <c r="B66" s="21">
        <v>2.9945750452079567</v>
      </c>
      <c r="C66" s="21">
        <v>3.6295549474290651</v>
      </c>
      <c r="D66" s="21">
        <v>2.3539668700959022</v>
      </c>
      <c r="E66" s="21" t="s">
        <v>273</v>
      </c>
      <c r="F66" s="21">
        <v>4.3316412859560067</v>
      </c>
      <c r="G66" s="21">
        <v>4.8271363339856492</v>
      </c>
      <c r="H66" s="21">
        <v>3.79746835443038</v>
      </c>
      <c r="I66" s="21" t="s">
        <v>273</v>
      </c>
      <c r="J66" s="21">
        <v>4.8237476808905377</v>
      </c>
      <c r="K66" s="21">
        <v>5.2363636363636363</v>
      </c>
      <c r="L66" s="21">
        <v>4.3939393939393936</v>
      </c>
      <c r="M66" s="21" t="s">
        <v>273</v>
      </c>
      <c r="N66" s="21">
        <v>2.6984747751271021</v>
      </c>
      <c r="O66" s="21">
        <v>3.654743390357698</v>
      </c>
      <c r="P66" s="21">
        <v>1.730920535011802</v>
      </c>
      <c r="Q66" s="21" t="s">
        <v>273</v>
      </c>
      <c r="R66" s="21">
        <v>2.547495682210708</v>
      </c>
      <c r="S66" s="21">
        <v>3.5870516185476813</v>
      </c>
      <c r="T66" s="21">
        <v>1.5345268542199488</v>
      </c>
      <c r="U66" s="21" t="s">
        <v>273</v>
      </c>
      <c r="V66" s="21">
        <v>1.1627906976744187</v>
      </c>
      <c r="W66" s="21">
        <v>1.6470588235294119</v>
      </c>
      <c r="X66" s="21">
        <v>0.68965517241379315</v>
      </c>
      <c r="Y66" s="21" t="s">
        <v>273</v>
      </c>
      <c r="Z66" s="21">
        <v>0.50568900126422256</v>
      </c>
      <c r="AA66" s="21">
        <v>0.52910052910052907</v>
      </c>
      <c r="AB66" s="21">
        <v>0.48426150121065376</v>
      </c>
      <c r="AC66" s="8"/>
    </row>
    <row r="67" spans="1:29" x14ac:dyDescent="0.35">
      <c r="A67" s="17" t="s">
        <v>179</v>
      </c>
      <c r="B67" s="21">
        <v>0.22935779816513763</v>
      </c>
      <c r="C67" s="21">
        <v>0.42553191489361702</v>
      </c>
      <c r="D67" s="21">
        <v>0</v>
      </c>
      <c r="E67" s="21" t="s">
        <v>273</v>
      </c>
      <c r="F67" s="21">
        <v>0</v>
      </c>
      <c r="G67" s="21">
        <v>0</v>
      </c>
      <c r="H67" s="21">
        <v>0</v>
      </c>
      <c r="I67" s="21" t="s">
        <v>273</v>
      </c>
      <c r="J67" s="21">
        <v>0</v>
      </c>
      <c r="K67" s="21">
        <v>0</v>
      </c>
      <c r="L67" s="21">
        <v>0</v>
      </c>
      <c r="M67" s="21" t="s">
        <v>273</v>
      </c>
      <c r="N67" s="21">
        <v>0.64935064935064934</v>
      </c>
      <c r="O67" s="21">
        <v>1.1111111111111112</v>
      </c>
      <c r="P67" s="21">
        <v>0</v>
      </c>
      <c r="Q67" s="21" t="s">
        <v>273</v>
      </c>
      <c r="R67" s="21">
        <v>0.66666666666666674</v>
      </c>
      <c r="S67" s="21">
        <v>1.1363636363636365</v>
      </c>
      <c r="T67" s="21">
        <v>0</v>
      </c>
      <c r="U67" s="21" t="s">
        <v>273</v>
      </c>
      <c r="V67" s="21">
        <v>0</v>
      </c>
      <c r="W67" s="21">
        <v>0</v>
      </c>
      <c r="X67" s="21">
        <v>0</v>
      </c>
      <c r="Y67" s="21" t="s">
        <v>273</v>
      </c>
      <c r="Z67" s="21">
        <v>0</v>
      </c>
      <c r="AA67" s="21">
        <v>0</v>
      </c>
      <c r="AB67" s="21">
        <v>0</v>
      </c>
      <c r="AC67" s="8"/>
    </row>
    <row r="68" spans="1:29" x14ac:dyDescent="0.35">
      <c r="A68" s="17" t="s">
        <v>181</v>
      </c>
      <c r="B68" s="21">
        <v>3.5845588235294117</v>
      </c>
      <c r="C68" s="21">
        <v>3.8602941176470589</v>
      </c>
      <c r="D68" s="21">
        <v>3.3088235294117649</v>
      </c>
      <c r="E68" s="21" t="s">
        <v>273</v>
      </c>
      <c r="F68" s="21">
        <v>5.4054054054054053</v>
      </c>
      <c r="G68" s="21">
        <v>5.4794520547945202</v>
      </c>
      <c r="H68" s="21">
        <v>5.3333333333333339</v>
      </c>
      <c r="I68" s="21" t="s">
        <v>273</v>
      </c>
      <c r="J68" s="21">
        <v>3.1111111111111112</v>
      </c>
      <c r="K68" s="21">
        <v>2.0202020202020203</v>
      </c>
      <c r="L68" s="21">
        <v>3.9682539682539679</v>
      </c>
      <c r="M68" s="21" t="s">
        <v>273</v>
      </c>
      <c r="N68" s="21">
        <v>2.9268292682926833</v>
      </c>
      <c r="O68" s="21">
        <v>4.1237113402061851</v>
      </c>
      <c r="P68" s="21">
        <v>1.8518518518518516</v>
      </c>
      <c r="Q68" s="21" t="s">
        <v>273</v>
      </c>
      <c r="R68" s="21">
        <v>2.5974025974025974</v>
      </c>
      <c r="S68" s="21">
        <v>2.3529411764705883</v>
      </c>
      <c r="T68" s="21">
        <v>2.8985507246376812</v>
      </c>
      <c r="U68" s="21" t="s">
        <v>273</v>
      </c>
      <c r="V68" s="21">
        <v>4.4117647058823533</v>
      </c>
      <c r="W68" s="21">
        <v>6.1728395061728394</v>
      </c>
      <c r="X68" s="21">
        <v>1.8181818181818181</v>
      </c>
      <c r="Y68" s="21" t="s">
        <v>273</v>
      </c>
      <c r="Z68" s="21">
        <v>0</v>
      </c>
      <c r="AA68" s="21">
        <v>0</v>
      </c>
      <c r="AB68" s="21">
        <v>0</v>
      </c>
      <c r="AC68" s="8"/>
    </row>
    <row r="69" spans="1:29" x14ac:dyDescent="0.35">
      <c r="A69" s="17" t="s">
        <v>300</v>
      </c>
      <c r="B69" s="21">
        <v>1.1283127787982157</v>
      </c>
      <c r="C69" s="21">
        <v>1.4363546310054482</v>
      </c>
      <c r="D69" s="21">
        <v>0.78125</v>
      </c>
      <c r="E69" s="21" t="s">
        <v>273</v>
      </c>
      <c r="F69" s="21">
        <v>1.8893387314439947</v>
      </c>
      <c r="G69" s="21">
        <v>2.604166666666667</v>
      </c>
      <c r="H69" s="21">
        <v>1.1204481792717087</v>
      </c>
      <c r="I69" s="21" t="s">
        <v>273</v>
      </c>
      <c r="J69" s="21">
        <v>1.2</v>
      </c>
      <c r="K69" s="21">
        <v>1.7948717948717947</v>
      </c>
      <c r="L69" s="21">
        <v>0.55555555555555558</v>
      </c>
      <c r="M69" s="21" t="s">
        <v>273</v>
      </c>
      <c r="N69" s="21">
        <v>1.7266187050359711</v>
      </c>
      <c r="O69" s="21">
        <v>1.6260162601626018</v>
      </c>
      <c r="P69" s="21">
        <v>1.8404907975460123</v>
      </c>
      <c r="Q69" s="21" t="s">
        <v>273</v>
      </c>
      <c r="R69" s="21">
        <v>0.46875</v>
      </c>
      <c r="S69" s="21">
        <v>0.88495575221238942</v>
      </c>
      <c r="T69" s="21">
        <v>0</v>
      </c>
      <c r="U69" s="21" t="s">
        <v>273</v>
      </c>
      <c r="V69" s="21">
        <v>0.2</v>
      </c>
      <c r="W69" s="21">
        <v>0</v>
      </c>
      <c r="X69" s="21">
        <v>0.43103448275862066</v>
      </c>
      <c r="Y69" s="21" t="s">
        <v>273</v>
      </c>
      <c r="Z69" s="21">
        <v>0.82474226804123718</v>
      </c>
      <c r="AA69" s="21">
        <v>1.1152416356877324</v>
      </c>
      <c r="AB69" s="21">
        <v>0.46296296296296291</v>
      </c>
      <c r="AC69" s="8"/>
    </row>
    <row r="70" spans="1:29" x14ac:dyDescent="0.35">
      <c r="A70" s="17" t="s">
        <v>187</v>
      </c>
      <c r="B70" s="21">
        <v>2.377686328303612</v>
      </c>
      <c r="C70" s="21">
        <v>2.9612081729345574</v>
      </c>
      <c r="D70" s="21">
        <v>1.7587939698492463</v>
      </c>
      <c r="E70" s="21" t="s">
        <v>273</v>
      </c>
      <c r="F70" s="21">
        <v>3.7425149700598799</v>
      </c>
      <c r="G70" s="21">
        <v>4.084507042253521</v>
      </c>
      <c r="H70" s="21">
        <v>3.3546325878594248</v>
      </c>
      <c r="I70" s="21" t="s">
        <v>273</v>
      </c>
      <c r="J70" s="21">
        <v>2.8352490421455938</v>
      </c>
      <c r="K70" s="21">
        <v>3.857566765578635</v>
      </c>
      <c r="L70" s="21">
        <v>1.7432646592709984</v>
      </c>
      <c r="M70" s="21" t="s">
        <v>273</v>
      </c>
      <c r="N70" s="21">
        <v>2.4489795918367347</v>
      </c>
      <c r="O70" s="21">
        <v>3.3492822966507179</v>
      </c>
      <c r="P70" s="21">
        <v>1.5050167224080269</v>
      </c>
      <c r="Q70" s="21" t="s">
        <v>273</v>
      </c>
      <c r="R70" s="21">
        <v>1.8621973929236499</v>
      </c>
      <c r="S70" s="21">
        <v>2.5145067698259185</v>
      </c>
      <c r="T70" s="21">
        <v>1.2567324955116697</v>
      </c>
      <c r="U70" s="21" t="s">
        <v>273</v>
      </c>
      <c r="V70" s="21">
        <v>1.4783526927138331</v>
      </c>
      <c r="W70" s="21">
        <v>1.7892644135188867</v>
      </c>
      <c r="X70" s="21">
        <v>1.1261261261261262</v>
      </c>
      <c r="Y70" s="21" t="s">
        <v>273</v>
      </c>
      <c r="Z70" s="21">
        <v>0.74183976261127604</v>
      </c>
      <c r="AA70" s="21">
        <v>0.57803468208092479</v>
      </c>
      <c r="AB70" s="21">
        <v>0.91463414634146334</v>
      </c>
      <c r="AC70" s="8"/>
    </row>
    <row r="71" spans="1:29" ht="14.5" thickBot="1" x14ac:dyDescent="0.4">
      <c r="A71" s="17" t="s">
        <v>192</v>
      </c>
      <c r="B71" s="21">
        <v>2.8413793103448279</v>
      </c>
      <c r="C71" s="21">
        <v>3.3726812816188869</v>
      </c>
      <c r="D71" s="21">
        <v>2.3293607800650054</v>
      </c>
      <c r="E71" s="21" t="s">
        <v>273</v>
      </c>
      <c r="F71" s="21">
        <v>4.7677261613691932</v>
      </c>
      <c r="G71" s="21">
        <v>5.3921568627450984</v>
      </c>
      <c r="H71" s="21">
        <v>4.1463414634146343</v>
      </c>
      <c r="I71" s="21" t="s">
        <v>273</v>
      </c>
      <c r="J71" s="21">
        <v>5.1792828685258963</v>
      </c>
      <c r="K71" s="21">
        <v>6.1007957559681696</v>
      </c>
      <c r="L71" s="21">
        <v>4.2553191489361701</v>
      </c>
      <c r="M71" s="21" t="s">
        <v>273</v>
      </c>
      <c r="N71" s="21">
        <v>2.0989505247376314</v>
      </c>
      <c r="O71" s="21">
        <v>2.1084337349397591</v>
      </c>
      <c r="P71" s="21">
        <v>2.0895522388059704</v>
      </c>
      <c r="Q71" s="21" t="s">
        <v>273</v>
      </c>
      <c r="R71" s="21">
        <v>0.6932409012131715</v>
      </c>
      <c r="S71" s="21">
        <v>1.0452961672473868</v>
      </c>
      <c r="T71" s="21">
        <v>0.34482758620689657</v>
      </c>
      <c r="U71" s="21" t="s">
        <v>273</v>
      </c>
      <c r="V71" s="21">
        <v>1.7114914425427872</v>
      </c>
      <c r="W71" s="21">
        <v>2.5906735751295336</v>
      </c>
      <c r="X71" s="21">
        <v>0.92592592592592582</v>
      </c>
      <c r="Y71" s="21" t="s">
        <v>273</v>
      </c>
      <c r="Z71" s="21">
        <v>0</v>
      </c>
      <c r="AA71" s="21">
        <v>0</v>
      </c>
      <c r="AB71" s="21">
        <v>0</v>
      </c>
      <c r="AC71" s="8"/>
    </row>
    <row r="72" spans="1:29" x14ac:dyDescent="0.3">
      <c r="A72" s="110" t="s">
        <v>398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8"/>
    </row>
    <row r="73" spans="1:29" x14ac:dyDescent="0.3">
      <c r="A73" s="115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8"/>
    </row>
    <row r="74" spans="1:29" x14ac:dyDescent="0.3">
      <c r="A74" s="115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8"/>
    </row>
    <row r="75" spans="1:29" x14ac:dyDescent="0.3">
      <c r="A75" s="115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8"/>
    </row>
    <row r="76" spans="1:29" x14ac:dyDescent="0.3">
      <c r="A76" s="115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8"/>
    </row>
    <row r="77" spans="1:29" x14ac:dyDescent="0.3">
      <c r="A77" s="115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8"/>
    </row>
    <row r="78" spans="1:29" x14ac:dyDescent="0.3">
      <c r="A78" s="115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8"/>
    </row>
    <row r="79" spans="1:29" x14ac:dyDescent="0.3">
      <c r="A79" s="115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8"/>
    </row>
    <row r="80" spans="1:29" x14ac:dyDescent="0.3">
      <c r="A80" s="115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8"/>
    </row>
    <row r="81" spans="1:29" x14ac:dyDescent="0.3">
      <c r="A81" s="115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8"/>
    </row>
    <row r="82" spans="1:29" x14ac:dyDescent="0.3">
      <c r="A82" s="115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8"/>
    </row>
    <row r="83" spans="1:29" x14ac:dyDescent="0.3">
      <c r="A83" s="115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8"/>
    </row>
    <row r="84" spans="1:29" x14ac:dyDescent="0.3">
      <c r="A84" s="115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8"/>
    </row>
    <row r="85" spans="1:29" x14ac:dyDescent="0.3">
      <c r="A85" s="115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8"/>
    </row>
    <row r="86" spans="1:29" x14ac:dyDescent="0.3">
      <c r="A86" s="115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8"/>
    </row>
    <row r="87" spans="1:29" x14ac:dyDescent="0.3">
      <c r="A87" s="115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8"/>
    </row>
    <row r="88" spans="1:29" x14ac:dyDescent="0.3">
      <c r="A88" s="115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8"/>
    </row>
    <row r="89" spans="1:29" x14ac:dyDescent="0.3">
      <c r="A89" s="115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8"/>
    </row>
    <row r="90" spans="1:29" x14ac:dyDescent="0.3">
      <c r="A90" s="115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8"/>
    </row>
    <row r="91" spans="1:29" x14ac:dyDescent="0.3">
      <c r="A91" s="115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8"/>
    </row>
    <row r="92" spans="1:29" x14ac:dyDescent="0.3">
      <c r="A92" s="115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8"/>
    </row>
    <row r="93" spans="1:29" x14ac:dyDescent="0.3">
      <c r="A93" s="115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8"/>
    </row>
    <row r="94" spans="1:29" x14ac:dyDescent="0.3">
      <c r="A94" s="115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8"/>
    </row>
    <row r="95" spans="1:29" x14ac:dyDescent="0.3">
      <c r="A95" s="115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8"/>
    </row>
    <row r="96" spans="1:29" x14ac:dyDescent="0.3">
      <c r="A96" s="115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8"/>
    </row>
    <row r="97" spans="1:29" x14ac:dyDescent="0.3">
      <c r="A97" s="115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8"/>
    </row>
    <row r="98" spans="1:29" x14ac:dyDescent="0.3">
      <c r="A98" s="115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8"/>
    </row>
    <row r="99" spans="1:29" x14ac:dyDescent="0.3">
      <c r="A99" s="115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8"/>
    </row>
    <row r="100" spans="1:29" x14ac:dyDescent="0.3">
      <c r="A100" s="115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8"/>
    </row>
    <row r="101" spans="1:29" x14ac:dyDescent="0.3">
      <c r="A101" s="115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8"/>
    </row>
    <row r="102" spans="1:29" x14ac:dyDescent="0.3">
      <c r="A102" s="115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8"/>
    </row>
    <row r="103" spans="1:29" x14ac:dyDescent="0.3">
      <c r="A103" s="115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8"/>
    </row>
    <row r="104" spans="1:29" x14ac:dyDescent="0.3">
      <c r="A104" s="115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8"/>
    </row>
    <row r="105" spans="1:29" x14ac:dyDescent="0.3">
      <c r="A105" s="115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8"/>
    </row>
    <row r="106" spans="1:29" x14ac:dyDescent="0.3">
      <c r="A106" s="115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8"/>
    </row>
    <row r="107" spans="1:29" x14ac:dyDescent="0.3">
      <c r="A107" s="115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8"/>
    </row>
    <row r="108" spans="1:29" x14ac:dyDescent="0.3">
      <c r="A108" s="115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8"/>
    </row>
    <row r="109" spans="1:29" x14ac:dyDescent="0.3">
      <c r="A109" s="115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8"/>
    </row>
    <row r="110" spans="1:29" x14ac:dyDescent="0.3">
      <c r="A110" s="115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8"/>
    </row>
    <row r="111" spans="1:29" x14ac:dyDescent="0.3">
      <c r="A111" s="115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8"/>
    </row>
    <row r="112" spans="1:29" x14ac:dyDescent="0.3">
      <c r="A112" s="115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8"/>
    </row>
    <row r="113" spans="1:29" x14ac:dyDescent="0.3">
      <c r="A113" s="115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8"/>
    </row>
    <row r="114" spans="1:29" x14ac:dyDescent="0.3">
      <c r="A114" s="115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8"/>
    </row>
    <row r="115" spans="1:29" x14ac:dyDescent="0.3">
      <c r="A115" s="115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8"/>
    </row>
    <row r="116" spans="1:29" x14ac:dyDescent="0.3">
      <c r="A116" s="115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8"/>
    </row>
    <row r="117" spans="1:29" x14ac:dyDescent="0.3">
      <c r="A117" s="115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8"/>
    </row>
    <row r="118" spans="1:29" x14ac:dyDescent="0.3">
      <c r="A118" s="115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8"/>
    </row>
    <row r="119" spans="1:29" x14ac:dyDescent="0.3">
      <c r="A119" s="115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8"/>
    </row>
    <row r="120" spans="1:29" x14ac:dyDescent="0.3">
      <c r="A120" s="115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8"/>
    </row>
    <row r="121" spans="1:29" x14ac:dyDescent="0.3">
      <c r="A121" s="115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8"/>
    </row>
    <row r="122" spans="1:29" x14ac:dyDescent="0.3">
      <c r="A122" s="115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8"/>
    </row>
    <row r="123" spans="1:29" x14ac:dyDescent="0.3">
      <c r="A123" s="115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8"/>
    </row>
    <row r="124" spans="1:29" x14ac:dyDescent="0.3">
      <c r="A124" s="115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8"/>
    </row>
    <row r="125" spans="1:29" x14ac:dyDescent="0.3">
      <c r="A125" s="115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8"/>
    </row>
    <row r="126" spans="1:29" x14ac:dyDescent="0.3">
      <c r="A126" s="115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8"/>
    </row>
    <row r="127" spans="1:29" x14ac:dyDescent="0.3">
      <c r="A127" s="115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8"/>
    </row>
    <row r="128" spans="1:29" x14ac:dyDescent="0.3">
      <c r="A128" s="115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8"/>
    </row>
    <row r="129" spans="1:29" x14ac:dyDescent="0.3">
      <c r="A129" s="115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8"/>
    </row>
    <row r="130" spans="1:29" x14ac:dyDescent="0.3">
      <c r="A130" s="115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8"/>
    </row>
    <row r="131" spans="1:29" x14ac:dyDescent="0.3">
      <c r="A131" s="115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8"/>
    </row>
    <row r="132" spans="1:29" x14ac:dyDescent="0.3">
      <c r="A132" s="115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8"/>
    </row>
    <row r="133" spans="1:29" x14ac:dyDescent="0.3">
      <c r="A133" s="115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8"/>
    </row>
    <row r="134" spans="1:29" x14ac:dyDescent="0.3">
      <c r="A134" s="115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8"/>
    </row>
    <row r="135" spans="1:29" x14ac:dyDescent="0.3">
      <c r="A135" s="115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8"/>
    </row>
    <row r="136" spans="1:29" x14ac:dyDescent="0.3">
      <c r="A136" s="115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8"/>
    </row>
    <row r="137" spans="1:29" x14ac:dyDescent="0.3">
      <c r="A137" s="115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8"/>
    </row>
    <row r="138" spans="1:29" x14ac:dyDescent="0.3">
      <c r="A138" s="115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8"/>
    </row>
    <row r="139" spans="1:29" x14ac:dyDescent="0.3">
      <c r="A139" s="115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8"/>
    </row>
    <row r="140" spans="1:29" x14ac:dyDescent="0.3">
      <c r="A140" s="115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8"/>
    </row>
    <row r="141" spans="1:29" x14ac:dyDescent="0.3">
      <c r="A141" s="115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8"/>
    </row>
    <row r="142" spans="1:29" x14ac:dyDescent="0.3">
      <c r="A142" s="115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8"/>
    </row>
    <row r="143" spans="1:29" x14ac:dyDescent="0.3">
      <c r="A143" s="115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8"/>
    </row>
    <row r="144" spans="1:29" x14ac:dyDescent="0.3">
      <c r="A144" s="115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8"/>
    </row>
    <row r="145" spans="1:29" x14ac:dyDescent="0.3">
      <c r="A145" s="115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8"/>
    </row>
    <row r="146" spans="1:29" x14ac:dyDescent="0.3">
      <c r="A146" s="115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8"/>
    </row>
    <row r="147" spans="1:29" x14ac:dyDescent="0.3">
      <c r="A147" s="115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8"/>
    </row>
    <row r="148" spans="1:29" x14ac:dyDescent="0.3">
      <c r="A148" s="115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8"/>
    </row>
    <row r="149" spans="1:29" x14ac:dyDescent="0.3">
      <c r="A149" s="115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8"/>
    </row>
    <row r="150" spans="1:29" x14ac:dyDescent="0.3">
      <c r="A150" s="115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8"/>
    </row>
    <row r="151" spans="1:29" x14ac:dyDescent="0.3">
      <c r="A151" s="115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8"/>
    </row>
    <row r="152" spans="1:29" x14ac:dyDescent="0.3">
      <c r="A152" s="115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8"/>
    </row>
    <row r="153" spans="1:29" x14ac:dyDescent="0.3">
      <c r="A153" s="115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8"/>
    </row>
    <row r="154" spans="1:29" x14ac:dyDescent="0.3">
      <c r="A154" s="115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8"/>
    </row>
    <row r="155" spans="1:29" x14ac:dyDescent="0.3">
      <c r="A155" s="115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8"/>
    </row>
    <row r="156" spans="1:29" x14ac:dyDescent="0.3">
      <c r="A156" s="115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8"/>
    </row>
    <row r="157" spans="1:29" x14ac:dyDescent="0.3">
      <c r="A157" s="115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8"/>
    </row>
    <row r="158" spans="1:29" x14ac:dyDescent="0.3">
      <c r="A158" s="115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8"/>
    </row>
    <row r="159" spans="1:29" x14ac:dyDescent="0.3">
      <c r="A159" s="115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8"/>
    </row>
    <row r="160" spans="1:29" x14ac:dyDescent="0.3">
      <c r="A160" s="115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8"/>
    </row>
    <row r="161" spans="1:29" x14ac:dyDescent="0.3">
      <c r="A161" s="115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8"/>
    </row>
    <row r="162" spans="1:29" x14ac:dyDescent="0.3">
      <c r="A162" s="115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8"/>
    </row>
    <row r="163" spans="1:29" x14ac:dyDescent="0.3">
      <c r="A163" s="115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8"/>
    </row>
    <row r="164" spans="1:29" x14ac:dyDescent="0.3">
      <c r="A164" s="115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8"/>
    </row>
    <row r="165" spans="1:29" x14ac:dyDescent="0.3">
      <c r="A165" s="115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8"/>
    </row>
    <row r="166" spans="1:29" x14ac:dyDescent="0.3">
      <c r="A166" s="115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8"/>
    </row>
    <row r="167" spans="1:29" x14ac:dyDescent="0.3">
      <c r="A167" s="115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8"/>
    </row>
    <row r="168" spans="1:29" x14ac:dyDescent="0.3">
      <c r="A168" s="115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8"/>
    </row>
    <row r="169" spans="1:29" x14ac:dyDescent="0.3">
      <c r="A169" s="115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8"/>
    </row>
    <row r="170" spans="1:29" x14ac:dyDescent="0.3">
      <c r="A170" s="115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8"/>
    </row>
    <row r="171" spans="1:29" x14ac:dyDescent="0.3">
      <c r="A171" s="115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8"/>
    </row>
    <row r="172" spans="1:29" x14ac:dyDescent="0.3">
      <c r="A172" s="115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8"/>
    </row>
    <row r="173" spans="1:29" x14ac:dyDescent="0.3">
      <c r="A173" s="115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8"/>
    </row>
    <row r="174" spans="1:29" x14ac:dyDescent="0.3">
      <c r="A174" s="115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8"/>
    </row>
    <row r="175" spans="1:29" x14ac:dyDescent="0.3">
      <c r="A175" s="115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8"/>
    </row>
    <row r="176" spans="1:29" x14ac:dyDescent="0.3">
      <c r="A176" s="115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8"/>
    </row>
    <row r="177" spans="1:29" x14ac:dyDescent="0.3">
      <c r="A177" s="115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8"/>
    </row>
    <row r="178" spans="1:29" x14ac:dyDescent="0.3">
      <c r="A178" s="115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8"/>
    </row>
    <row r="179" spans="1:29" x14ac:dyDescent="0.3">
      <c r="A179" s="115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8"/>
    </row>
    <row r="180" spans="1:29" x14ac:dyDescent="0.3">
      <c r="A180" s="115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8"/>
    </row>
    <row r="181" spans="1:29" x14ac:dyDescent="0.3">
      <c r="A181" s="115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8"/>
    </row>
    <row r="182" spans="1:29" x14ac:dyDescent="0.3">
      <c r="A182" s="115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8"/>
    </row>
    <row r="183" spans="1:29" x14ac:dyDescent="0.3">
      <c r="A183" s="115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8"/>
    </row>
    <row r="184" spans="1:29" x14ac:dyDescent="0.3">
      <c r="A184" s="115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8"/>
    </row>
    <row r="185" spans="1:29" x14ac:dyDescent="0.3">
      <c r="A185" s="115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8"/>
    </row>
    <row r="186" spans="1:29" x14ac:dyDescent="0.3">
      <c r="A186" s="115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8"/>
    </row>
    <row r="187" spans="1:29" x14ac:dyDescent="0.3">
      <c r="A187" s="115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8"/>
    </row>
    <row r="188" spans="1:29" x14ac:dyDescent="0.3">
      <c r="A188" s="115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8"/>
    </row>
    <row r="189" spans="1:29" x14ac:dyDescent="0.3">
      <c r="A189" s="115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8"/>
    </row>
    <row r="190" spans="1:29" x14ac:dyDescent="0.3">
      <c r="A190" s="115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8"/>
    </row>
    <row r="191" spans="1:29" x14ac:dyDescent="0.3">
      <c r="A191" s="115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8"/>
    </row>
    <row r="192" spans="1:29" x14ac:dyDescent="0.3">
      <c r="A192" s="115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8"/>
    </row>
    <row r="193" spans="1:29" x14ac:dyDescent="0.3">
      <c r="A193" s="115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8"/>
    </row>
    <row r="194" spans="1:29" x14ac:dyDescent="0.3">
      <c r="A194" s="115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8"/>
    </row>
    <row r="195" spans="1:29" x14ac:dyDescent="0.3">
      <c r="A195" s="115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8"/>
    </row>
    <row r="196" spans="1:29" x14ac:dyDescent="0.3">
      <c r="A196" s="115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8"/>
    </row>
    <row r="197" spans="1:29" x14ac:dyDescent="0.3">
      <c r="A197" s="115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8"/>
    </row>
    <row r="198" spans="1:29" x14ac:dyDescent="0.3">
      <c r="A198" s="115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8"/>
    </row>
    <row r="199" spans="1:29" x14ac:dyDescent="0.3">
      <c r="A199" s="115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8"/>
    </row>
    <row r="200" spans="1:29" x14ac:dyDescent="0.3">
      <c r="A200" s="115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8"/>
    </row>
    <row r="201" spans="1:29" x14ac:dyDescent="0.3">
      <c r="A201" s="115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8"/>
    </row>
    <row r="202" spans="1:29" x14ac:dyDescent="0.3">
      <c r="A202" s="115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8"/>
    </row>
    <row r="203" spans="1:29" x14ac:dyDescent="0.3">
      <c r="A203" s="115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8"/>
    </row>
    <row r="204" spans="1:29" x14ac:dyDescent="0.3">
      <c r="A204" s="115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8"/>
    </row>
    <row r="205" spans="1:29" x14ac:dyDescent="0.3">
      <c r="A205" s="115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8"/>
    </row>
    <row r="206" spans="1:29" x14ac:dyDescent="0.3">
      <c r="A206" s="115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8"/>
    </row>
    <row r="207" spans="1:29" x14ac:dyDescent="0.3">
      <c r="A207" s="115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8"/>
    </row>
    <row r="208" spans="1:29" x14ac:dyDescent="0.3">
      <c r="A208" s="115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8"/>
    </row>
    <row r="209" spans="1:29" x14ac:dyDescent="0.3">
      <c r="A209" s="115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8"/>
    </row>
    <row r="210" spans="1:29" x14ac:dyDescent="0.3">
      <c r="A210" s="115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8"/>
    </row>
    <row r="211" spans="1:29" x14ac:dyDescent="0.3">
      <c r="A211" s="115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8"/>
    </row>
    <row r="212" spans="1:29" x14ac:dyDescent="0.3">
      <c r="A212" s="115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8"/>
    </row>
    <row r="213" spans="1:29" x14ac:dyDescent="0.3">
      <c r="A213" s="115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8"/>
    </row>
    <row r="214" spans="1:29" x14ac:dyDescent="0.3">
      <c r="A214" s="115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8"/>
    </row>
    <row r="215" spans="1:29" x14ac:dyDescent="0.3">
      <c r="A215" s="115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8"/>
    </row>
    <row r="216" spans="1:29" x14ac:dyDescent="0.3">
      <c r="A216" s="115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8"/>
    </row>
    <row r="217" spans="1:29" x14ac:dyDescent="0.3">
      <c r="A217" s="115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8"/>
    </row>
    <row r="218" spans="1:29" x14ac:dyDescent="0.3">
      <c r="A218" s="115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8"/>
    </row>
    <row r="219" spans="1:29" x14ac:dyDescent="0.3">
      <c r="A219" s="115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8"/>
    </row>
    <row r="220" spans="1:29" x14ac:dyDescent="0.3">
      <c r="A220" s="115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8"/>
    </row>
    <row r="221" spans="1:29" x14ac:dyDescent="0.3">
      <c r="A221" s="115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8"/>
    </row>
    <row r="222" spans="1:29" x14ac:dyDescent="0.3">
      <c r="A222" s="115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8"/>
    </row>
    <row r="223" spans="1:29" x14ac:dyDescent="0.3">
      <c r="A223" s="115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8"/>
    </row>
    <row r="224" spans="1:29" x14ac:dyDescent="0.3">
      <c r="A224" s="115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8"/>
    </row>
    <row r="225" spans="1:29" x14ac:dyDescent="0.3">
      <c r="A225" s="115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8"/>
    </row>
    <row r="226" spans="1:29" x14ac:dyDescent="0.3">
      <c r="A226" s="115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8"/>
    </row>
    <row r="227" spans="1:29" x14ac:dyDescent="0.3">
      <c r="A227" s="115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8"/>
    </row>
    <row r="228" spans="1:29" x14ac:dyDescent="0.3">
      <c r="A228" s="115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8"/>
    </row>
    <row r="229" spans="1:29" x14ac:dyDescent="0.3">
      <c r="A229" s="115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8"/>
    </row>
    <row r="230" spans="1:29" x14ac:dyDescent="0.3">
      <c r="A230" s="115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8"/>
    </row>
    <row r="231" spans="1:29" x14ac:dyDescent="0.3">
      <c r="A231" s="115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8"/>
    </row>
    <row r="232" spans="1:29" x14ac:dyDescent="0.3">
      <c r="A232" s="115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8"/>
    </row>
    <row r="233" spans="1:29" x14ac:dyDescent="0.3">
      <c r="A233" s="115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8"/>
    </row>
    <row r="234" spans="1:29" x14ac:dyDescent="0.3">
      <c r="A234" s="115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8"/>
    </row>
    <row r="235" spans="1:29" x14ac:dyDescent="0.3">
      <c r="A235" s="115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8"/>
    </row>
    <row r="236" spans="1:29" x14ac:dyDescent="0.3">
      <c r="A236" s="115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8"/>
    </row>
    <row r="237" spans="1:29" x14ac:dyDescent="0.3">
      <c r="A237" s="115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8"/>
    </row>
    <row r="238" spans="1:29" x14ac:dyDescent="0.3">
      <c r="A238" s="115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8"/>
    </row>
    <row r="239" spans="1:29" x14ac:dyDescent="0.3">
      <c r="A239" s="115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8"/>
    </row>
    <row r="240" spans="1:29" x14ac:dyDescent="0.3">
      <c r="A240" s="115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8"/>
    </row>
    <row r="241" spans="1:29" x14ac:dyDescent="0.3">
      <c r="A241" s="115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8"/>
    </row>
    <row r="242" spans="1:29" x14ac:dyDescent="0.3">
      <c r="A242" s="115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8"/>
    </row>
    <row r="243" spans="1:29" x14ac:dyDescent="0.3">
      <c r="A243" s="115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8"/>
    </row>
    <row r="244" spans="1:29" x14ac:dyDescent="0.3">
      <c r="A244" s="115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8"/>
    </row>
    <row r="245" spans="1:29" x14ac:dyDescent="0.3">
      <c r="A245" s="115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8"/>
    </row>
    <row r="246" spans="1:29" x14ac:dyDescent="0.3">
      <c r="A246" s="115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8"/>
    </row>
    <row r="247" spans="1:29" x14ac:dyDescent="0.3">
      <c r="A247" s="115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8"/>
    </row>
    <row r="248" spans="1:29" x14ac:dyDescent="0.3">
      <c r="A248" s="115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8"/>
    </row>
    <row r="249" spans="1:29" x14ac:dyDescent="0.3">
      <c r="A249" s="115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8"/>
    </row>
    <row r="250" spans="1:29" x14ac:dyDescent="0.3">
      <c r="A250" s="115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8"/>
    </row>
    <row r="251" spans="1:29" x14ac:dyDescent="0.3">
      <c r="A251" s="115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8"/>
    </row>
    <row r="252" spans="1:29" x14ac:dyDescent="0.3">
      <c r="A252" s="115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</row>
    <row r="253" spans="1:29" x14ac:dyDescent="0.3">
      <c r="A253" s="115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</row>
    <row r="254" spans="1:29" x14ac:dyDescent="0.3">
      <c r="A254" s="115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</row>
    <row r="255" spans="1:29" x14ac:dyDescent="0.3">
      <c r="A255" s="115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9" x14ac:dyDescent="0.3">
      <c r="A256" s="115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</row>
    <row r="257" spans="1:28" x14ac:dyDescent="0.3">
      <c r="A257" s="115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</row>
    <row r="258" spans="1:28" x14ac:dyDescent="0.3">
      <c r="A258" s="115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</row>
    <row r="259" spans="1:28" x14ac:dyDescent="0.3">
      <c r="A259" s="115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</row>
  </sheetData>
  <mergeCells count="26">
    <mergeCell ref="A39:AB39"/>
    <mergeCell ref="A40:AB40"/>
    <mergeCell ref="A41:AB41"/>
    <mergeCell ref="A42:AB42"/>
    <mergeCell ref="A43:A44"/>
    <mergeCell ref="B43:D43"/>
    <mergeCell ref="F43:H43"/>
    <mergeCell ref="J43:L43"/>
    <mergeCell ref="N43:P43"/>
    <mergeCell ref="R43:T43"/>
    <mergeCell ref="V43:X43"/>
    <mergeCell ref="Z43:AB43"/>
    <mergeCell ref="R6:T6"/>
    <mergeCell ref="V6:X6"/>
    <mergeCell ref="Z6:AB6"/>
    <mergeCell ref="A38:AB38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D2" location="Contenido!A1" display="Contenido" xr:uid="{B7D5ED14-9267-419E-BB28-3EAE855B2B10}"/>
    <hyperlink ref="AD39" location="Contenido!A1" display="Contenido" xr:uid="{C3658524-9D64-4D9E-A258-EFEF2472DEBF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3EBC-CB28-49F7-B211-485D0CFDABA3}">
  <sheetPr>
    <tabColor rgb="FF182951"/>
    <pageSetUpPr fitToPage="1"/>
  </sheetPr>
  <dimension ref="A2:L49"/>
  <sheetViews>
    <sheetView showGridLines="0" topLeftCell="A3" zoomScale="90" zoomScaleNormal="90" zoomScaleSheetLayoutView="90" workbookViewId="0">
      <selection activeCell="B3" sqref="B3:C77"/>
    </sheetView>
  </sheetViews>
  <sheetFormatPr baseColWidth="10" defaultColWidth="11.453125" defaultRowHeight="13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4" t="s">
        <v>0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317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INDICE!A1" display="Indice" xr:uid="{888E419E-A0CD-4A23-9055-CB6AB9B8591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14D4-3B4B-47A1-9ED6-E5D75B504751}">
  <sheetPr>
    <tabColor theme="0" tint="-0.14999847407452621"/>
    <pageSetUpPr fitToPage="1"/>
  </sheetPr>
  <dimension ref="A1:AA189"/>
  <sheetViews>
    <sheetView showGridLines="0" zoomScale="90" zoomScaleNormal="90" zoomScaleSheetLayoutView="90" workbookViewId="0">
      <selection activeCell="AB32" sqref="AB32"/>
    </sheetView>
  </sheetViews>
  <sheetFormatPr baseColWidth="10" defaultColWidth="1.54296875" defaultRowHeight="14" x14ac:dyDescent="0.35"/>
  <cols>
    <col min="1" max="1" width="16.8164062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5.7265625" style="106" customWidth="1"/>
    <col min="26" max="26" width="13.453125" style="26" customWidth="1"/>
    <col min="27" max="27" width="7.81640625" style="106" customWidth="1"/>
    <col min="28" max="106" width="11.453125" style="3" customWidth="1"/>
    <col min="107" max="107" width="22.54296875" style="3" customWidth="1"/>
    <col min="108" max="108" width="7.453125" style="3" customWidth="1"/>
    <col min="109" max="109" width="6.81640625" style="3" customWidth="1"/>
    <col min="110" max="110" width="6" style="3" bestFit="1" customWidth="1"/>
    <col min="111" max="111" width="1.54296875" style="3"/>
    <col min="112" max="112" width="6" style="3" bestFit="1" customWidth="1"/>
    <col min="113" max="114" width="5.453125" style="3" customWidth="1"/>
    <col min="115" max="115" width="1.54296875" style="3"/>
    <col min="116" max="118" width="5.1796875" style="3" customWidth="1"/>
    <col min="119" max="119" width="1.54296875" style="3"/>
    <col min="120" max="122" width="4.54296875" style="3" customWidth="1"/>
    <col min="123" max="123" width="1.54296875" style="3"/>
    <col min="124" max="126" width="4.54296875" style="3" customWidth="1"/>
    <col min="127" max="127" width="1.54296875" style="3"/>
    <col min="128" max="130" width="4.54296875" style="3" customWidth="1"/>
    <col min="131" max="131" width="1.54296875" style="3"/>
    <col min="132" max="132" width="4.81640625" style="3" bestFit="1" customWidth="1"/>
    <col min="133" max="133" width="4" style="3" customWidth="1"/>
    <col min="134" max="134" width="5" style="3" customWidth="1"/>
    <col min="135" max="135" width="11.453125" style="3" customWidth="1"/>
    <col min="136" max="136" width="12.453125" style="3" customWidth="1"/>
    <col min="137" max="137" width="10.81640625" style="3" customWidth="1"/>
    <col min="138" max="139" width="6.1796875" style="3" customWidth="1"/>
    <col min="140" max="140" width="1.54296875" style="3" customWidth="1"/>
    <col min="141" max="141" width="6" style="3" customWidth="1"/>
    <col min="142" max="143" width="5.453125" style="3" customWidth="1"/>
    <col min="144" max="144" width="1.54296875" style="3" customWidth="1"/>
    <col min="145" max="147" width="5.453125" style="3" customWidth="1"/>
    <col min="148" max="148" width="1.54296875" style="3" customWidth="1"/>
    <col min="149" max="151" width="5.453125" style="3" customWidth="1"/>
    <col min="152" max="152" width="1.54296875" style="3" customWidth="1"/>
    <col min="153" max="155" width="5.453125" style="3" customWidth="1"/>
    <col min="156" max="156" width="1.54296875" style="3"/>
    <col min="157" max="159" width="5.453125" style="3" customWidth="1"/>
    <col min="160" max="16384" width="1.54296875" style="3"/>
  </cols>
  <sheetData>
    <row r="1" spans="1:27" ht="15.75" customHeight="1" x14ac:dyDescent="0.3">
      <c r="A1" s="343" t="s">
        <v>318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7"/>
      <c r="Z1" s="29"/>
      <c r="AA1" s="2"/>
    </row>
    <row r="2" spans="1:27" ht="15.75" customHeight="1" x14ac:dyDescent="0.35">
      <c r="A2" s="343" t="s">
        <v>145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7"/>
      <c r="Z2" s="272" t="s">
        <v>375</v>
      </c>
      <c r="AA2" s="94"/>
    </row>
    <row r="3" spans="1:27" ht="15.75" customHeight="1" x14ac:dyDescent="0.3">
      <c r="A3" s="343" t="s">
        <v>231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7"/>
      <c r="Z3" s="29"/>
      <c r="AA3" s="2"/>
    </row>
    <row r="4" spans="1:27" ht="15.75" customHeight="1" x14ac:dyDescent="0.3">
      <c r="A4" s="343" t="s">
        <v>377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7"/>
      <c r="AA4" s="2"/>
    </row>
    <row r="5" spans="1:27" s="8" customFormat="1" ht="21" customHeight="1" x14ac:dyDescent="0.3">
      <c r="A5" s="340" t="s">
        <v>232</v>
      </c>
      <c r="B5" s="342" t="s">
        <v>130</v>
      </c>
      <c r="C5" s="342"/>
      <c r="D5" s="342"/>
      <c r="E5" s="40"/>
      <c r="F5" s="342" t="s">
        <v>378</v>
      </c>
      <c r="G5" s="342"/>
      <c r="H5" s="342"/>
      <c r="I5" s="40"/>
      <c r="J5" s="342" t="s">
        <v>379</v>
      </c>
      <c r="K5" s="342"/>
      <c r="L5" s="342"/>
      <c r="M5" s="40"/>
      <c r="N5" s="342" t="s">
        <v>380</v>
      </c>
      <c r="O5" s="342"/>
      <c r="P5" s="342"/>
      <c r="Q5" s="40"/>
      <c r="R5" s="342" t="s">
        <v>381</v>
      </c>
      <c r="S5" s="342"/>
      <c r="T5" s="342"/>
      <c r="U5" s="40"/>
      <c r="V5" s="342" t="s">
        <v>382</v>
      </c>
      <c r="W5" s="342"/>
      <c r="X5" s="342"/>
      <c r="Y5" s="6"/>
      <c r="Z5" s="26"/>
      <c r="AA5" s="2"/>
    </row>
    <row r="6" spans="1:27" s="8" customFormat="1" ht="21" customHeight="1" x14ac:dyDescent="0.3">
      <c r="A6" s="341"/>
      <c r="B6" s="9" t="s">
        <v>130</v>
      </c>
      <c r="C6" s="9" t="s">
        <v>233</v>
      </c>
      <c r="D6" s="9" t="s">
        <v>234</v>
      </c>
      <c r="E6" s="40"/>
      <c r="F6" s="9" t="s">
        <v>130</v>
      </c>
      <c r="G6" s="9" t="s">
        <v>233</v>
      </c>
      <c r="H6" s="9" t="s">
        <v>234</v>
      </c>
      <c r="I6" s="40"/>
      <c r="J6" s="9" t="s">
        <v>130</v>
      </c>
      <c r="K6" s="9" t="s">
        <v>233</v>
      </c>
      <c r="L6" s="9" t="s">
        <v>234</v>
      </c>
      <c r="M6" s="40"/>
      <c r="N6" s="9" t="s">
        <v>130</v>
      </c>
      <c r="O6" s="9" t="s">
        <v>233</v>
      </c>
      <c r="P6" s="9" t="s">
        <v>234</v>
      </c>
      <c r="Q6" s="40"/>
      <c r="R6" s="9" t="s">
        <v>130</v>
      </c>
      <c r="S6" s="9" t="s">
        <v>233</v>
      </c>
      <c r="T6" s="9" t="s">
        <v>234</v>
      </c>
      <c r="U6" s="40"/>
      <c r="V6" s="9" t="s">
        <v>130</v>
      </c>
      <c r="W6" s="9" t="s">
        <v>233</v>
      </c>
      <c r="X6" s="9" t="s">
        <v>234</v>
      </c>
      <c r="Y6" s="10"/>
      <c r="Z6" s="26"/>
      <c r="AA6" s="2"/>
    </row>
    <row r="7" spans="1:27" x14ac:dyDescent="0.3">
      <c r="A7" s="96"/>
      <c r="B7" s="139"/>
      <c r="C7" s="96"/>
      <c r="D7" s="96"/>
      <c r="E7" s="139"/>
      <c r="F7" s="139"/>
      <c r="G7" s="96"/>
      <c r="H7" s="96"/>
      <c r="I7" s="139"/>
      <c r="J7" s="139"/>
      <c r="K7" s="96"/>
      <c r="L7" s="96"/>
      <c r="M7" s="139"/>
      <c r="N7" s="139"/>
      <c r="O7" s="96"/>
      <c r="P7" s="96"/>
      <c r="Q7" s="139"/>
      <c r="R7" s="139"/>
      <c r="S7" s="96"/>
      <c r="T7" s="96"/>
      <c r="U7" s="139"/>
      <c r="V7" s="139"/>
      <c r="W7" s="96"/>
      <c r="X7" s="96"/>
      <c r="Y7" s="96"/>
      <c r="AA7" s="2"/>
    </row>
    <row r="8" spans="1:27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98"/>
      <c r="AA8" s="3"/>
    </row>
    <row r="9" spans="1:27" x14ac:dyDescent="0.35">
      <c r="A9" s="64" t="s">
        <v>130</v>
      </c>
      <c r="B9" s="16">
        <v>4613</v>
      </c>
      <c r="C9" s="16">
        <v>2529</v>
      </c>
      <c r="D9" s="16">
        <v>2084</v>
      </c>
      <c r="E9" s="16"/>
      <c r="F9" s="16">
        <v>768</v>
      </c>
      <c r="G9" s="16">
        <v>411</v>
      </c>
      <c r="H9" s="16">
        <v>357</v>
      </c>
      <c r="I9" s="16"/>
      <c r="J9" s="16">
        <v>1116</v>
      </c>
      <c r="K9" s="16">
        <v>615</v>
      </c>
      <c r="L9" s="16">
        <v>501</v>
      </c>
      <c r="M9" s="16"/>
      <c r="N9" s="16">
        <v>914</v>
      </c>
      <c r="O9" s="16">
        <v>498</v>
      </c>
      <c r="P9" s="16">
        <v>416</v>
      </c>
      <c r="Q9" s="16"/>
      <c r="R9" s="16">
        <v>1121</v>
      </c>
      <c r="S9" s="16">
        <v>608</v>
      </c>
      <c r="T9" s="16">
        <v>513</v>
      </c>
      <c r="U9" s="16"/>
      <c r="V9" s="16">
        <v>694</v>
      </c>
      <c r="W9" s="16">
        <v>397</v>
      </c>
      <c r="X9" s="16">
        <v>297</v>
      </c>
      <c r="Y9" s="16"/>
      <c r="AA9" s="16"/>
    </row>
    <row r="10" spans="1:27" x14ac:dyDescent="0.35">
      <c r="A10" s="17" t="s">
        <v>235</v>
      </c>
      <c r="B10" s="18">
        <v>4613</v>
      </c>
      <c r="C10" s="18">
        <v>2529</v>
      </c>
      <c r="D10" s="18">
        <v>2084</v>
      </c>
      <c r="E10" s="18"/>
      <c r="F10" s="18">
        <v>768</v>
      </c>
      <c r="G10" s="18">
        <v>411</v>
      </c>
      <c r="H10" s="18">
        <v>357</v>
      </c>
      <c r="I10" s="18"/>
      <c r="J10" s="18">
        <v>1116</v>
      </c>
      <c r="K10" s="18">
        <v>615</v>
      </c>
      <c r="L10" s="18">
        <v>501</v>
      </c>
      <c r="M10" s="18"/>
      <c r="N10" s="18">
        <v>914</v>
      </c>
      <c r="O10" s="18">
        <v>498</v>
      </c>
      <c r="P10" s="18">
        <v>416</v>
      </c>
      <c r="Q10" s="18"/>
      <c r="R10" s="18">
        <v>1121</v>
      </c>
      <c r="S10" s="18">
        <v>608</v>
      </c>
      <c r="T10" s="18">
        <v>513</v>
      </c>
      <c r="U10" s="18"/>
      <c r="V10" s="18">
        <v>694</v>
      </c>
      <c r="W10" s="18">
        <v>397</v>
      </c>
      <c r="X10" s="18">
        <v>297</v>
      </c>
      <c r="Y10" s="18"/>
      <c r="AA10" s="18"/>
    </row>
    <row r="11" spans="1:27" x14ac:dyDescent="0.35">
      <c r="A11" s="17" t="s">
        <v>236</v>
      </c>
      <c r="B11" s="18">
        <v>0</v>
      </c>
      <c r="C11" s="18">
        <v>0</v>
      </c>
      <c r="D11" s="18">
        <v>0</v>
      </c>
      <c r="E11" s="18"/>
      <c r="F11" s="18">
        <v>0</v>
      </c>
      <c r="G11" s="18">
        <v>0</v>
      </c>
      <c r="H11" s="18">
        <v>0</v>
      </c>
      <c r="I11" s="18"/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/>
      <c r="R11" s="18">
        <v>0</v>
      </c>
      <c r="S11" s="18">
        <v>0</v>
      </c>
      <c r="T11" s="18">
        <v>0</v>
      </c>
      <c r="U11" s="18"/>
      <c r="V11" s="18">
        <v>0</v>
      </c>
      <c r="W11" s="18">
        <v>0</v>
      </c>
      <c r="X11" s="18">
        <v>0</v>
      </c>
      <c r="Y11" s="18"/>
      <c r="AA11" s="18"/>
    </row>
    <row r="12" spans="1:27" x14ac:dyDescent="0.35">
      <c r="A12" s="14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8"/>
      <c r="AA12" s="18"/>
    </row>
    <row r="13" spans="1:27" x14ac:dyDescent="0.35">
      <c r="A13" s="64" t="s">
        <v>238</v>
      </c>
      <c r="B13" s="16">
        <v>3857</v>
      </c>
      <c r="C13" s="16">
        <v>2073</v>
      </c>
      <c r="D13" s="16">
        <v>1784</v>
      </c>
      <c r="E13" s="16"/>
      <c r="F13" s="16">
        <v>656</v>
      </c>
      <c r="G13" s="16">
        <v>339</v>
      </c>
      <c r="H13" s="16">
        <v>317</v>
      </c>
      <c r="I13" s="16"/>
      <c r="J13" s="16">
        <v>948</v>
      </c>
      <c r="K13" s="16">
        <v>517</v>
      </c>
      <c r="L13" s="16">
        <v>431</v>
      </c>
      <c r="M13" s="16"/>
      <c r="N13" s="16">
        <v>759</v>
      </c>
      <c r="O13" s="16">
        <v>407</v>
      </c>
      <c r="P13" s="16">
        <v>352</v>
      </c>
      <c r="Q13" s="16"/>
      <c r="R13" s="16">
        <v>907</v>
      </c>
      <c r="S13" s="16">
        <v>482</v>
      </c>
      <c r="T13" s="16">
        <v>425</v>
      </c>
      <c r="U13" s="16"/>
      <c r="V13" s="16">
        <v>587</v>
      </c>
      <c r="W13" s="16">
        <v>328</v>
      </c>
      <c r="X13" s="16">
        <v>259</v>
      </c>
      <c r="Y13" s="16"/>
      <c r="AA13" s="16"/>
    </row>
    <row r="14" spans="1:27" x14ac:dyDescent="0.35">
      <c r="A14" s="17" t="s">
        <v>235</v>
      </c>
      <c r="B14" s="18">
        <v>3857</v>
      </c>
      <c r="C14" s="18">
        <v>2073</v>
      </c>
      <c r="D14" s="18">
        <v>1784</v>
      </c>
      <c r="E14" s="18"/>
      <c r="F14" s="18">
        <v>656</v>
      </c>
      <c r="G14" s="18">
        <v>339</v>
      </c>
      <c r="H14" s="18">
        <v>317</v>
      </c>
      <c r="I14" s="18"/>
      <c r="J14" s="18">
        <v>948</v>
      </c>
      <c r="K14" s="18">
        <v>517</v>
      </c>
      <c r="L14" s="18">
        <v>431</v>
      </c>
      <c r="M14" s="18"/>
      <c r="N14" s="18">
        <v>759</v>
      </c>
      <c r="O14" s="18">
        <v>407</v>
      </c>
      <c r="P14" s="18">
        <v>352</v>
      </c>
      <c r="Q14" s="18"/>
      <c r="R14" s="18">
        <v>907</v>
      </c>
      <c r="S14" s="18">
        <v>482</v>
      </c>
      <c r="T14" s="18">
        <v>425</v>
      </c>
      <c r="U14" s="18"/>
      <c r="V14" s="18">
        <v>587</v>
      </c>
      <c r="W14" s="18">
        <v>328</v>
      </c>
      <c r="X14" s="18">
        <v>259</v>
      </c>
      <c r="Y14" s="18"/>
      <c r="AA14" s="18"/>
    </row>
    <row r="15" spans="1:27" x14ac:dyDescent="0.35">
      <c r="A15" s="17" t="s">
        <v>236</v>
      </c>
      <c r="B15" s="18">
        <v>0</v>
      </c>
      <c r="C15" s="18">
        <v>0</v>
      </c>
      <c r="D15" s="18">
        <v>0</v>
      </c>
      <c r="E15" s="18"/>
      <c r="F15" s="18">
        <v>0</v>
      </c>
      <c r="G15" s="18">
        <v>0</v>
      </c>
      <c r="H15" s="18">
        <v>0</v>
      </c>
      <c r="I15" s="18"/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/>
      <c r="R15" s="18">
        <v>0</v>
      </c>
      <c r="S15" s="18">
        <v>0</v>
      </c>
      <c r="T15" s="18">
        <v>0</v>
      </c>
      <c r="U15" s="18"/>
      <c r="V15" s="18">
        <v>0</v>
      </c>
      <c r="W15" s="18">
        <v>0</v>
      </c>
      <c r="X15" s="18">
        <v>0</v>
      </c>
      <c r="Y15" s="18"/>
      <c r="AA15" s="18"/>
    </row>
    <row r="16" spans="1:27" x14ac:dyDescent="0.35">
      <c r="A16" s="12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8"/>
      <c r="AA16" s="18"/>
    </row>
    <row r="17" spans="1:27" x14ac:dyDescent="0.35">
      <c r="A17" s="64" t="s">
        <v>239</v>
      </c>
      <c r="B17" s="16">
        <v>756</v>
      </c>
      <c r="C17" s="16">
        <v>456</v>
      </c>
      <c r="D17" s="16">
        <v>300</v>
      </c>
      <c r="E17" s="16"/>
      <c r="F17" s="16">
        <v>112</v>
      </c>
      <c r="G17" s="16">
        <v>72</v>
      </c>
      <c r="H17" s="16">
        <v>40</v>
      </c>
      <c r="I17" s="16"/>
      <c r="J17" s="16">
        <v>168</v>
      </c>
      <c r="K17" s="16">
        <v>98</v>
      </c>
      <c r="L17" s="16">
        <v>70</v>
      </c>
      <c r="M17" s="16"/>
      <c r="N17" s="16">
        <v>155</v>
      </c>
      <c r="O17" s="16">
        <v>91</v>
      </c>
      <c r="P17" s="16">
        <v>64</v>
      </c>
      <c r="Q17" s="16"/>
      <c r="R17" s="16">
        <v>214</v>
      </c>
      <c r="S17" s="16">
        <v>126</v>
      </c>
      <c r="T17" s="16">
        <v>88</v>
      </c>
      <c r="U17" s="16"/>
      <c r="V17" s="16">
        <v>107</v>
      </c>
      <c r="W17" s="16">
        <v>69</v>
      </c>
      <c r="X17" s="16">
        <v>38</v>
      </c>
      <c r="Y17" s="16"/>
      <c r="AA17" s="16"/>
    </row>
    <row r="18" spans="1:27" x14ac:dyDescent="0.35">
      <c r="A18" s="17" t="s">
        <v>235</v>
      </c>
      <c r="B18" s="18">
        <v>756</v>
      </c>
      <c r="C18" s="18">
        <v>456</v>
      </c>
      <c r="D18" s="18">
        <v>300</v>
      </c>
      <c r="E18" s="18"/>
      <c r="F18" s="18">
        <v>112</v>
      </c>
      <c r="G18" s="18">
        <v>72</v>
      </c>
      <c r="H18" s="18">
        <v>40</v>
      </c>
      <c r="I18" s="18"/>
      <c r="J18" s="18">
        <v>168</v>
      </c>
      <c r="K18" s="18">
        <v>98</v>
      </c>
      <c r="L18" s="18">
        <v>70</v>
      </c>
      <c r="M18" s="18"/>
      <c r="N18" s="18">
        <v>155</v>
      </c>
      <c r="O18" s="18">
        <v>91</v>
      </c>
      <c r="P18" s="18">
        <v>64</v>
      </c>
      <c r="Q18" s="18"/>
      <c r="R18" s="18">
        <v>214</v>
      </c>
      <c r="S18" s="18">
        <v>126</v>
      </c>
      <c r="T18" s="18">
        <v>88</v>
      </c>
      <c r="U18" s="18"/>
      <c r="V18" s="18">
        <v>107</v>
      </c>
      <c r="W18" s="18">
        <v>69</v>
      </c>
      <c r="X18" s="18">
        <v>38</v>
      </c>
      <c r="Y18" s="18"/>
      <c r="AA18" s="18"/>
    </row>
    <row r="19" spans="1:27" x14ac:dyDescent="0.35">
      <c r="A19" s="12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03"/>
      <c r="AA19" s="103"/>
    </row>
    <row r="20" spans="1:27" x14ac:dyDescent="0.35">
      <c r="A20" s="334" t="s">
        <v>240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8"/>
      <c r="AA20" s="8"/>
    </row>
    <row r="21" spans="1:27" x14ac:dyDescent="0.35">
      <c r="A21" s="64" t="s">
        <v>130</v>
      </c>
      <c r="B21" s="20">
        <v>14.449038401303014</v>
      </c>
      <c r="C21" s="20">
        <v>17.51870324189526</v>
      </c>
      <c r="D21" s="20">
        <v>11.91538021726701</v>
      </c>
      <c r="E21" s="20" t="s">
        <v>273</v>
      </c>
      <c r="F21" s="20">
        <v>19.72265023112481</v>
      </c>
      <c r="G21" s="20">
        <v>21.586134453781515</v>
      </c>
      <c r="H21" s="20">
        <v>17.939698492462313</v>
      </c>
      <c r="I21" s="20" t="s">
        <v>273</v>
      </c>
      <c r="J21" s="20">
        <v>23.09124767225326</v>
      </c>
      <c r="K21" s="20">
        <v>27.677767776777678</v>
      </c>
      <c r="L21" s="20">
        <v>19.18805055534278</v>
      </c>
      <c r="M21" s="20" t="s">
        <v>273</v>
      </c>
      <c r="N21" s="20">
        <v>15.576005453306067</v>
      </c>
      <c r="O21" s="20">
        <v>18.78536401357978</v>
      </c>
      <c r="P21" s="20">
        <v>12.931302455704072</v>
      </c>
      <c r="Q21" s="20" t="s">
        <v>273</v>
      </c>
      <c r="R21" s="20">
        <v>12.19538729329852</v>
      </c>
      <c r="S21" s="20">
        <v>14.315987756063103</v>
      </c>
      <c r="T21" s="20">
        <v>10.374115267947422</v>
      </c>
      <c r="U21" s="20" t="s">
        <v>273</v>
      </c>
      <c r="V21" s="20">
        <v>8.5268460498832788</v>
      </c>
      <c r="W21" s="20">
        <v>11.635404454865181</v>
      </c>
      <c r="X21" s="20">
        <v>6.2830547916225941</v>
      </c>
      <c r="Y21" s="105"/>
    </row>
    <row r="22" spans="1:27" x14ac:dyDescent="0.35">
      <c r="A22" s="17" t="s">
        <v>235</v>
      </c>
      <c r="B22" s="21">
        <v>14.514505065760494</v>
      </c>
      <c r="C22" s="21">
        <v>17.669251729197232</v>
      </c>
      <c r="D22" s="21">
        <v>11.929704047169272</v>
      </c>
      <c r="E22" s="21" t="s">
        <v>273</v>
      </c>
      <c r="F22" s="21">
        <v>19.89121989121989</v>
      </c>
      <c r="G22" s="21">
        <v>21.94340630005339</v>
      </c>
      <c r="H22" s="21">
        <v>17.95774647887324</v>
      </c>
      <c r="I22" s="21" t="s">
        <v>273</v>
      </c>
      <c r="J22" s="21">
        <v>23.206487835308796</v>
      </c>
      <c r="K22" s="21">
        <v>27.954545454545453</v>
      </c>
      <c r="L22" s="21">
        <v>19.202759678037562</v>
      </c>
      <c r="M22" s="21" t="s">
        <v>273</v>
      </c>
      <c r="N22" s="21">
        <v>15.674841365117476</v>
      </c>
      <c r="O22" s="21">
        <v>19.022154316271962</v>
      </c>
      <c r="P22" s="21">
        <v>12.9474011826953</v>
      </c>
      <c r="Q22" s="21" t="s">
        <v>273</v>
      </c>
      <c r="R22" s="21">
        <v>12.231314784506274</v>
      </c>
      <c r="S22" s="21">
        <v>14.390532544378697</v>
      </c>
      <c r="T22" s="21">
        <v>10.384615384615385</v>
      </c>
      <c r="U22" s="21" t="s">
        <v>273</v>
      </c>
      <c r="V22" s="21">
        <v>8.5510103499260719</v>
      </c>
      <c r="W22" s="21">
        <v>11.686782455107448</v>
      </c>
      <c r="X22" s="21">
        <v>6.2937062937062942</v>
      </c>
      <c r="Y22" s="105"/>
    </row>
    <row r="23" spans="1:27" x14ac:dyDescent="0.35">
      <c r="A23" s="17" t="s">
        <v>236</v>
      </c>
      <c r="B23" s="18">
        <v>0</v>
      </c>
      <c r="C23" s="18">
        <v>0</v>
      </c>
      <c r="D23" s="18">
        <v>0</v>
      </c>
      <c r="E23" s="18"/>
      <c r="F23" s="18">
        <v>0</v>
      </c>
      <c r="G23" s="18">
        <v>0</v>
      </c>
      <c r="H23" s="18">
        <v>0</v>
      </c>
      <c r="I23" s="18"/>
      <c r="J23" s="18">
        <v>0</v>
      </c>
      <c r="K23" s="18">
        <v>0</v>
      </c>
      <c r="L23" s="18">
        <v>0</v>
      </c>
      <c r="M23" s="18"/>
      <c r="N23" s="18">
        <v>0</v>
      </c>
      <c r="O23" s="18">
        <v>0</v>
      </c>
      <c r="P23" s="18">
        <v>0</v>
      </c>
      <c r="Q23" s="18"/>
      <c r="R23" s="18">
        <v>0</v>
      </c>
      <c r="S23" s="18">
        <v>0</v>
      </c>
      <c r="T23" s="18">
        <v>0</v>
      </c>
      <c r="U23" s="18"/>
      <c r="V23" s="18">
        <v>0</v>
      </c>
      <c r="W23" s="18">
        <v>0</v>
      </c>
      <c r="X23" s="18">
        <v>0</v>
      </c>
      <c r="Y23" s="105"/>
    </row>
    <row r="24" spans="1:27" x14ac:dyDescent="0.35">
      <c r="A24" s="135"/>
      <c r="B24" s="21" t="s">
        <v>273</v>
      </c>
      <c r="C24" s="21" t="s">
        <v>273</v>
      </c>
      <c r="D24" s="21" t="s">
        <v>273</v>
      </c>
      <c r="E24" s="21"/>
      <c r="F24" s="21" t="s">
        <v>273</v>
      </c>
      <c r="G24" s="21" t="s">
        <v>273</v>
      </c>
      <c r="H24" s="21" t="s">
        <v>273</v>
      </c>
      <c r="I24" s="21"/>
      <c r="J24" s="21" t="s">
        <v>273</v>
      </c>
      <c r="K24" s="21" t="s">
        <v>273</v>
      </c>
      <c r="L24" s="21" t="s">
        <v>273</v>
      </c>
      <c r="M24" s="21"/>
      <c r="N24" s="21" t="s">
        <v>273</v>
      </c>
      <c r="O24" s="21" t="s">
        <v>273</v>
      </c>
      <c r="P24" s="21" t="s">
        <v>273</v>
      </c>
      <c r="Q24" s="21"/>
      <c r="R24" s="21" t="s">
        <v>273</v>
      </c>
      <c r="S24" s="21" t="s">
        <v>273</v>
      </c>
      <c r="T24" s="21" t="s">
        <v>273</v>
      </c>
      <c r="U24" s="21"/>
      <c r="V24" s="21" t="s">
        <v>273</v>
      </c>
      <c r="W24" s="21" t="s">
        <v>273</v>
      </c>
      <c r="X24" s="21" t="s">
        <v>273</v>
      </c>
      <c r="Y24" s="105"/>
    </row>
    <row r="25" spans="1:27" x14ac:dyDescent="0.35">
      <c r="A25" s="64" t="s">
        <v>238</v>
      </c>
      <c r="B25" s="20">
        <v>14.111663983608958</v>
      </c>
      <c r="C25" s="20">
        <v>16.939042327177646</v>
      </c>
      <c r="D25" s="20">
        <v>11.819265933483504</v>
      </c>
      <c r="E25" s="20" t="s">
        <v>273</v>
      </c>
      <c r="F25" s="20">
        <v>19.681968196819682</v>
      </c>
      <c r="G25" s="20">
        <v>21.082089552238806</v>
      </c>
      <c r="H25" s="20">
        <v>18.376811594202898</v>
      </c>
      <c r="I25" s="20" t="s">
        <v>273</v>
      </c>
      <c r="J25" s="20">
        <v>22.630699450942945</v>
      </c>
      <c r="K25" s="20">
        <v>27.124868835257082</v>
      </c>
      <c r="L25" s="20">
        <v>18.878668418747264</v>
      </c>
      <c r="M25" s="20" t="s">
        <v>273</v>
      </c>
      <c r="N25" s="20">
        <v>15.026727380716689</v>
      </c>
      <c r="O25" s="20">
        <v>17.99292661361627</v>
      </c>
      <c r="P25" s="20">
        <v>12.621011115095015</v>
      </c>
      <c r="Q25" s="20" t="s">
        <v>273</v>
      </c>
      <c r="R25" s="20">
        <v>11.576260370134014</v>
      </c>
      <c r="S25" s="20">
        <v>13.467449008102822</v>
      </c>
      <c r="T25" s="20">
        <v>9.9859022556390986</v>
      </c>
      <c r="U25" s="20" t="s">
        <v>273</v>
      </c>
      <c r="V25" s="20">
        <v>8.4777585210860771</v>
      </c>
      <c r="W25" s="20">
        <v>11.377037807839056</v>
      </c>
      <c r="X25" s="20">
        <v>6.4093046275674332</v>
      </c>
      <c r="Y25" s="105"/>
    </row>
    <row r="26" spans="1:27" x14ac:dyDescent="0.35">
      <c r="A26" s="17" t="s">
        <v>235</v>
      </c>
      <c r="B26" s="21">
        <v>14.186405767250257</v>
      </c>
      <c r="C26" s="21">
        <v>17.111019397441186</v>
      </c>
      <c r="D26" s="21">
        <v>11.835732767199628</v>
      </c>
      <c r="E26" s="21" t="s">
        <v>273</v>
      </c>
      <c r="F26" s="21">
        <v>19.878787878787879</v>
      </c>
      <c r="G26" s="21">
        <v>21.496512365250474</v>
      </c>
      <c r="H26" s="21">
        <v>18.39814277423099</v>
      </c>
      <c r="I26" s="21" t="s">
        <v>273</v>
      </c>
      <c r="J26" s="21">
        <v>22.761104441776713</v>
      </c>
      <c r="K26" s="21">
        <v>27.441613588110403</v>
      </c>
      <c r="L26" s="21">
        <v>18.895221394125382</v>
      </c>
      <c r="M26" s="21" t="s">
        <v>273</v>
      </c>
      <c r="N26" s="21">
        <v>15.137614678899084</v>
      </c>
      <c r="O26" s="21">
        <v>18.259309107222972</v>
      </c>
      <c r="P26" s="21">
        <v>12.639138240574507</v>
      </c>
      <c r="Q26" s="21" t="s">
        <v>273</v>
      </c>
      <c r="R26" s="21">
        <v>11.616290983606557</v>
      </c>
      <c r="S26" s="21">
        <v>13.550745009839751</v>
      </c>
      <c r="T26" s="21">
        <v>9.9976476123265119</v>
      </c>
      <c r="U26" s="21" t="s">
        <v>273</v>
      </c>
      <c r="V26" s="21">
        <v>8.5060136212143167</v>
      </c>
      <c r="W26" s="21">
        <v>11.436541143654114</v>
      </c>
      <c r="X26" s="21">
        <v>6.4220183486238538</v>
      </c>
      <c r="Y26" s="105"/>
    </row>
    <row r="27" spans="1:27" x14ac:dyDescent="0.35">
      <c r="A27" s="17" t="s">
        <v>236</v>
      </c>
      <c r="B27" s="18">
        <v>0</v>
      </c>
      <c r="C27" s="18">
        <v>0</v>
      </c>
      <c r="D27" s="18">
        <v>0</v>
      </c>
      <c r="E27" s="18"/>
      <c r="F27" s="18">
        <v>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/>
      <c r="N27" s="18">
        <v>0</v>
      </c>
      <c r="O27" s="18">
        <v>0</v>
      </c>
      <c r="P27" s="18">
        <v>0</v>
      </c>
      <c r="Q27" s="18"/>
      <c r="R27" s="18">
        <v>0</v>
      </c>
      <c r="S27" s="18">
        <v>0</v>
      </c>
      <c r="T27" s="18">
        <v>0</v>
      </c>
      <c r="U27" s="18"/>
      <c r="V27" s="18">
        <v>0</v>
      </c>
      <c r="W27" s="18">
        <v>0</v>
      </c>
      <c r="X27" s="18">
        <v>0</v>
      </c>
      <c r="Y27" s="105"/>
    </row>
    <row r="28" spans="1:27" x14ac:dyDescent="0.35">
      <c r="A28" s="135"/>
      <c r="B28" s="21" t="s">
        <v>273</v>
      </c>
      <c r="C28" s="21" t="s">
        <v>273</v>
      </c>
      <c r="D28" s="21" t="s">
        <v>273</v>
      </c>
      <c r="E28" s="21"/>
      <c r="F28" s="21" t="s">
        <v>273</v>
      </c>
      <c r="G28" s="21" t="s">
        <v>273</v>
      </c>
      <c r="H28" s="21" t="s">
        <v>273</v>
      </c>
      <c r="I28" s="21"/>
      <c r="J28" s="21" t="s">
        <v>273</v>
      </c>
      <c r="K28" s="21" t="s">
        <v>273</v>
      </c>
      <c r="L28" s="21" t="s">
        <v>273</v>
      </c>
      <c r="M28" s="21"/>
      <c r="N28" s="21" t="s">
        <v>273</v>
      </c>
      <c r="O28" s="21" t="s">
        <v>273</v>
      </c>
      <c r="P28" s="21" t="s">
        <v>273</v>
      </c>
      <c r="Q28" s="21"/>
      <c r="R28" s="21" t="s">
        <v>273</v>
      </c>
      <c r="S28" s="21" t="s">
        <v>273</v>
      </c>
      <c r="T28" s="21" t="s">
        <v>273</v>
      </c>
      <c r="U28" s="21"/>
      <c r="V28" s="21" t="s">
        <v>273</v>
      </c>
      <c r="W28" s="21" t="s">
        <v>273</v>
      </c>
      <c r="X28" s="21" t="s">
        <v>273</v>
      </c>
      <c r="Y28" s="105"/>
    </row>
    <row r="29" spans="1:27" x14ac:dyDescent="0.35">
      <c r="A29" s="64" t="s">
        <v>239</v>
      </c>
      <c r="B29" s="20">
        <v>16.456247279059642</v>
      </c>
      <c r="C29" s="20">
        <v>20.746132848043679</v>
      </c>
      <c r="D29" s="20">
        <v>12.520868113522537</v>
      </c>
      <c r="E29" s="20" t="s">
        <v>273</v>
      </c>
      <c r="F29" s="20">
        <v>19.964349376114082</v>
      </c>
      <c r="G29" s="20">
        <v>24.324324324324326</v>
      </c>
      <c r="H29" s="20">
        <v>15.09433962264151</v>
      </c>
      <c r="I29" s="20" t="s">
        <v>273</v>
      </c>
      <c r="J29" s="20">
        <v>26.086956521739129</v>
      </c>
      <c r="K29" s="20">
        <v>31.0126582278481</v>
      </c>
      <c r="L29" s="20">
        <v>21.341463414634145</v>
      </c>
      <c r="M29" s="20" t="s">
        <v>273</v>
      </c>
      <c r="N29" s="20">
        <v>18.971848225214199</v>
      </c>
      <c r="O29" s="20">
        <v>23.393316195372751</v>
      </c>
      <c r="P29" s="20">
        <v>14.953271028037381</v>
      </c>
      <c r="Q29" s="20" t="s">
        <v>273</v>
      </c>
      <c r="R29" s="20">
        <v>15.770081061164335</v>
      </c>
      <c r="S29" s="20">
        <v>18.862275449101794</v>
      </c>
      <c r="T29" s="20">
        <v>12.772133526850507</v>
      </c>
      <c r="U29" s="20" t="s">
        <v>273</v>
      </c>
      <c r="V29" s="20">
        <v>8.8065843621399171</v>
      </c>
      <c r="W29" s="20">
        <v>13.043478260869565</v>
      </c>
      <c r="X29" s="20">
        <v>5.5393586005830908</v>
      </c>
      <c r="Y29" s="105"/>
    </row>
    <row r="30" spans="1:27" ht="14.5" thickBot="1" x14ac:dyDescent="0.4">
      <c r="A30" s="17" t="s">
        <v>235</v>
      </c>
      <c r="B30" s="21">
        <v>16.456247279059642</v>
      </c>
      <c r="C30" s="21">
        <v>20.746132848043679</v>
      </c>
      <c r="D30" s="21">
        <v>12.520868113522537</v>
      </c>
      <c r="E30" s="21" t="s">
        <v>273</v>
      </c>
      <c r="F30" s="21">
        <v>19.964349376114082</v>
      </c>
      <c r="G30" s="21">
        <v>24.324324324324326</v>
      </c>
      <c r="H30" s="21">
        <v>15.09433962264151</v>
      </c>
      <c r="I30" s="21" t="s">
        <v>273</v>
      </c>
      <c r="J30" s="21">
        <v>26.086956521739129</v>
      </c>
      <c r="K30" s="21">
        <v>31.0126582278481</v>
      </c>
      <c r="L30" s="21">
        <v>21.341463414634145</v>
      </c>
      <c r="M30" s="21" t="s">
        <v>273</v>
      </c>
      <c r="N30" s="21">
        <v>18.971848225214199</v>
      </c>
      <c r="O30" s="21">
        <v>23.393316195372751</v>
      </c>
      <c r="P30" s="21">
        <v>14.953271028037381</v>
      </c>
      <c r="Q30" s="21" t="s">
        <v>273</v>
      </c>
      <c r="R30" s="21">
        <v>15.770081061164335</v>
      </c>
      <c r="S30" s="21">
        <v>18.862275449101794</v>
      </c>
      <c r="T30" s="21">
        <v>12.772133526850507</v>
      </c>
      <c r="U30" s="21" t="s">
        <v>273</v>
      </c>
      <c r="V30" s="21">
        <v>8.8065843621399171</v>
      </c>
      <c r="W30" s="21">
        <v>13.043478260869565</v>
      </c>
      <c r="X30" s="21">
        <v>5.5393586005830908</v>
      </c>
      <c r="Y30" s="105"/>
    </row>
    <row r="31" spans="1:27" x14ac:dyDescent="0.3">
      <c r="A31" s="110" t="s">
        <v>398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05"/>
    </row>
    <row r="32" spans="1:27" x14ac:dyDescent="0.35">
      <c r="A32" s="8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05"/>
    </row>
    <row r="33" spans="1:25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105"/>
    </row>
    <row r="34" spans="1:25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05"/>
    </row>
    <row r="35" spans="1:25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05"/>
    </row>
    <row r="36" spans="1:25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05"/>
    </row>
    <row r="37" spans="1:25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05"/>
    </row>
    <row r="38" spans="1:25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05"/>
    </row>
    <row r="39" spans="1:25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105"/>
    </row>
    <row r="40" spans="1:25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105"/>
    </row>
    <row r="41" spans="1:25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105"/>
    </row>
    <row r="42" spans="1:25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105"/>
    </row>
    <row r="43" spans="1:25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105"/>
    </row>
    <row r="44" spans="1:25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105"/>
    </row>
    <row r="45" spans="1:25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105"/>
    </row>
    <row r="46" spans="1:25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105"/>
    </row>
    <row r="47" spans="1:25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105"/>
    </row>
    <row r="48" spans="1:25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105"/>
    </row>
    <row r="49" spans="1:25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5"/>
    </row>
    <row r="50" spans="1:25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105"/>
    </row>
    <row r="51" spans="1:25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105"/>
    </row>
    <row r="52" spans="1:25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105"/>
    </row>
    <row r="53" spans="1:25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105"/>
    </row>
    <row r="54" spans="1:25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105"/>
    </row>
    <row r="55" spans="1:25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105"/>
    </row>
    <row r="56" spans="1:25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105"/>
    </row>
    <row r="57" spans="1:25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105"/>
    </row>
    <row r="58" spans="1:25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105"/>
    </row>
    <row r="59" spans="1:25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105"/>
    </row>
    <row r="60" spans="1:25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105"/>
    </row>
    <row r="61" spans="1:25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105"/>
    </row>
    <row r="62" spans="1:25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105"/>
    </row>
    <row r="63" spans="1:25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105"/>
    </row>
    <row r="64" spans="1:25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105"/>
    </row>
    <row r="65" spans="1:25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105"/>
    </row>
    <row r="66" spans="1:25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105"/>
    </row>
    <row r="67" spans="1:25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105"/>
    </row>
    <row r="68" spans="1:25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105"/>
    </row>
    <row r="69" spans="1:25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105"/>
    </row>
    <row r="70" spans="1:25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105"/>
    </row>
    <row r="71" spans="1:25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105"/>
    </row>
    <row r="72" spans="1:25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105"/>
    </row>
    <row r="73" spans="1:25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105"/>
    </row>
    <row r="74" spans="1:25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105"/>
    </row>
    <row r="75" spans="1:25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105"/>
    </row>
    <row r="76" spans="1:25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105"/>
    </row>
    <row r="77" spans="1:25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105"/>
    </row>
    <row r="78" spans="1:25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105"/>
    </row>
    <row r="79" spans="1:25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105"/>
    </row>
    <row r="80" spans="1:25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105"/>
    </row>
    <row r="81" spans="1:25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105"/>
    </row>
    <row r="82" spans="1:25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105"/>
    </row>
    <row r="83" spans="1:25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105"/>
    </row>
    <row r="84" spans="1:25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105"/>
    </row>
    <row r="85" spans="1:25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105"/>
    </row>
    <row r="86" spans="1:25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105"/>
    </row>
    <row r="87" spans="1:25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105"/>
    </row>
    <row r="88" spans="1:25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105"/>
    </row>
    <row r="89" spans="1:25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105"/>
    </row>
    <row r="90" spans="1:25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105"/>
    </row>
    <row r="91" spans="1:25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105"/>
    </row>
    <row r="92" spans="1:25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105"/>
    </row>
    <row r="93" spans="1:25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105"/>
    </row>
    <row r="94" spans="1:25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105"/>
    </row>
    <row r="95" spans="1:25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105"/>
    </row>
    <row r="96" spans="1:25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05"/>
    </row>
    <row r="97" spans="1:25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105"/>
    </row>
    <row r="98" spans="1:25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105"/>
    </row>
    <row r="99" spans="1:25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105"/>
    </row>
    <row r="100" spans="1:25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105"/>
    </row>
    <row r="101" spans="1:25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105"/>
    </row>
    <row r="102" spans="1:25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105"/>
    </row>
    <row r="103" spans="1:25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105"/>
    </row>
    <row r="104" spans="1:25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105"/>
    </row>
    <row r="105" spans="1:25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105"/>
    </row>
    <row r="106" spans="1:25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105"/>
    </row>
    <row r="107" spans="1:25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105"/>
    </row>
    <row r="108" spans="1:25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105"/>
    </row>
    <row r="109" spans="1:25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105"/>
    </row>
    <row r="110" spans="1:25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105"/>
    </row>
    <row r="111" spans="1:25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105"/>
    </row>
    <row r="112" spans="1:25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105"/>
    </row>
    <row r="113" spans="1:25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105"/>
    </row>
    <row r="114" spans="1:25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105"/>
    </row>
    <row r="115" spans="1:25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105"/>
    </row>
    <row r="116" spans="1:25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105"/>
    </row>
    <row r="117" spans="1:25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105"/>
    </row>
    <row r="118" spans="1:25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105"/>
    </row>
    <row r="119" spans="1:25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105"/>
    </row>
    <row r="120" spans="1:25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105"/>
    </row>
    <row r="121" spans="1:25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105"/>
    </row>
    <row r="122" spans="1:25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105"/>
    </row>
    <row r="123" spans="1:25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105"/>
    </row>
    <row r="124" spans="1:25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105"/>
    </row>
    <row r="125" spans="1:25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105"/>
    </row>
    <row r="126" spans="1:25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105"/>
    </row>
    <row r="127" spans="1:25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105"/>
    </row>
    <row r="128" spans="1:25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105"/>
    </row>
    <row r="129" spans="1:25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105"/>
    </row>
    <row r="130" spans="1:25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105"/>
    </row>
    <row r="131" spans="1:25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105"/>
    </row>
    <row r="132" spans="1:25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105"/>
    </row>
    <row r="133" spans="1:25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105"/>
    </row>
    <row r="134" spans="1:25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105"/>
    </row>
    <row r="135" spans="1:25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105"/>
    </row>
    <row r="136" spans="1:25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105"/>
    </row>
    <row r="137" spans="1:25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105"/>
    </row>
    <row r="138" spans="1:25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105"/>
    </row>
    <row r="139" spans="1:25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105"/>
    </row>
    <row r="140" spans="1:25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105"/>
    </row>
    <row r="141" spans="1:25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105"/>
    </row>
    <row r="142" spans="1:25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105"/>
    </row>
    <row r="143" spans="1:25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105"/>
    </row>
    <row r="144" spans="1:25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105"/>
    </row>
    <row r="145" spans="1:25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105"/>
    </row>
    <row r="146" spans="1:25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105"/>
    </row>
    <row r="147" spans="1:25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105"/>
    </row>
    <row r="148" spans="1:25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105"/>
    </row>
    <row r="149" spans="1:25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105"/>
    </row>
    <row r="150" spans="1:25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105"/>
    </row>
    <row r="151" spans="1:25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105"/>
    </row>
    <row r="152" spans="1:25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105"/>
    </row>
    <row r="153" spans="1:25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105"/>
    </row>
    <row r="154" spans="1:25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105"/>
    </row>
    <row r="155" spans="1:25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105"/>
    </row>
    <row r="156" spans="1:25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105"/>
    </row>
    <row r="157" spans="1:25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105"/>
    </row>
    <row r="158" spans="1:25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105"/>
    </row>
    <row r="159" spans="1:25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105"/>
    </row>
    <row r="160" spans="1:25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105"/>
    </row>
    <row r="161" spans="1:25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105"/>
    </row>
    <row r="162" spans="1:25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105"/>
    </row>
    <row r="163" spans="1:25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105"/>
    </row>
    <row r="164" spans="1:25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105"/>
    </row>
    <row r="165" spans="1:25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105"/>
    </row>
    <row r="166" spans="1:25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105"/>
    </row>
    <row r="167" spans="1:25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105"/>
    </row>
    <row r="168" spans="1:25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105"/>
    </row>
    <row r="169" spans="1:25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105"/>
    </row>
    <row r="170" spans="1:25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105"/>
    </row>
    <row r="171" spans="1:25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105"/>
    </row>
    <row r="172" spans="1:25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105"/>
    </row>
    <row r="173" spans="1:25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105"/>
    </row>
    <row r="174" spans="1:25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105"/>
    </row>
    <row r="175" spans="1:25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105"/>
    </row>
    <row r="176" spans="1:25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105"/>
    </row>
    <row r="177" spans="1:25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105"/>
    </row>
    <row r="178" spans="1:25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105"/>
    </row>
    <row r="179" spans="1:25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105"/>
    </row>
    <row r="180" spans="1:25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105"/>
    </row>
    <row r="181" spans="1:25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105"/>
    </row>
    <row r="182" spans="1:25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105"/>
    </row>
    <row r="183" spans="1:25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105"/>
    </row>
    <row r="184" spans="1:25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105"/>
    </row>
    <row r="185" spans="1:25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105"/>
    </row>
    <row r="186" spans="1:25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105"/>
    </row>
    <row r="187" spans="1:25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105"/>
    </row>
    <row r="188" spans="1:25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105"/>
    </row>
    <row r="189" spans="1:25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105"/>
    </row>
  </sheetData>
  <mergeCells count="13">
    <mergeCell ref="A20:X20"/>
    <mergeCell ref="A8:X8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  <mergeCell ref="V5:X5"/>
  </mergeCells>
  <hyperlinks>
    <hyperlink ref="Z2" location="Contenido!A1" display="Contenido" xr:uid="{18B7662B-395B-4DBF-840B-5EE6E4544DC5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P31"/>
  <sheetViews>
    <sheetView showGridLines="0" zoomScale="90" zoomScaleNormal="90" zoomScaleSheetLayoutView="90" workbookViewId="0">
      <selection sqref="A1:N5"/>
    </sheetView>
  </sheetViews>
  <sheetFormatPr baseColWidth="10" defaultColWidth="6.453125" defaultRowHeight="14" x14ac:dyDescent="0.3"/>
  <cols>
    <col min="1" max="1" width="14.7265625" style="3" customWidth="1"/>
    <col min="2" max="14" width="9.26953125" style="224" customWidth="1"/>
    <col min="15" max="15" width="5.7265625" style="72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">
      <c r="A1" s="335" t="s">
        <v>126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P1" s="29"/>
    </row>
    <row r="2" spans="1:16" ht="15.75" customHeight="1" x14ac:dyDescent="0.3">
      <c r="A2" s="335" t="s">
        <v>127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P2" s="272" t="s">
        <v>375</v>
      </c>
    </row>
    <row r="3" spans="1:16" ht="15.75" customHeight="1" x14ac:dyDescent="0.3">
      <c r="A3" s="335" t="s">
        <v>128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P3" s="29"/>
    </row>
    <row r="4" spans="1:16" ht="15.75" customHeight="1" x14ac:dyDescent="0.3">
      <c r="A4" s="335" t="s">
        <v>112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</row>
    <row r="5" spans="1:16" ht="15.75" customHeight="1" x14ac:dyDescent="0.3">
      <c r="A5" s="335" t="s">
        <v>371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72"/>
      <c r="P6" s="26"/>
    </row>
    <row r="7" spans="1:16" s="8" customFormat="1" x14ac:dyDescent="0.3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72"/>
      <c r="P7" s="26"/>
    </row>
    <row r="8" spans="1:16" s="8" customFormat="1" ht="14.25" customHeight="1" x14ac:dyDescent="0.3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72"/>
      <c r="P8" s="26"/>
    </row>
    <row r="9" spans="1:16" s="135" customFormat="1" ht="14.25" customHeight="1" x14ac:dyDescent="0.3">
      <c r="A9" s="123" t="s">
        <v>130</v>
      </c>
      <c r="B9" s="16">
        <f t="shared" ref="B9:K9" si="0">+B10+B14</f>
        <v>29550</v>
      </c>
      <c r="C9" s="16">
        <f t="shared" si="0"/>
        <v>27846</v>
      </c>
      <c r="D9" s="16">
        <f t="shared" si="0"/>
        <v>26366</v>
      </c>
      <c r="E9" s="16">
        <f t="shared" si="0"/>
        <v>23195</v>
      </c>
      <c r="F9" s="16">
        <f t="shared" si="0"/>
        <v>19024</v>
      </c>
      <c r="G9" s="16">
        <f t="shared" si="0"/>
        <v>13658</v>
      </c>
      <c r="H9" s="16">
        <f t="shared" si="0"/>
        <v>14169</v>
      </c>
      <c r="I9" s="16">
        <f t="shared" si="0"/>
        <v>12093</v>
      </c>
      <c r="J9" s="16">
        <f t="shared" si="0"/>
        <v>10579</v>
      </c>
      <c r="K9" s="16">
        <f t="shared" si="0"/>
        <v>3626</v>
      </c>
      <c r="L9" s="16">
        <v>10854</v>
      </c>
      <c r="M9" s="16">
        <v>723</v>
      </c>
      <c r="N9" s="16">
        <v>7349</v>
      </c>
      <c r="O9" s="72"/>
      <c r="P9" s="26"/>
    </row>
    <row r="10" spans="1:16" s="135" customFormat="1" ht="14.25" customHeight="1" x14ac:dyDescent="0.35">
      <c r="A10" s="238" t="s">
        <v>131</v>
      </c>
      <c r="B10" s="16">
        <f t="shared" ref="B10:E10" si="1">+B11+B12+B13</f>
        <v>19801</v>
      </c>
      <c r="C10" s="16">
        <f t="shared" si="1"/>
        <v>18635</v>
      </c>
      <c r="D10" s="16">
        <f t="shared" si="1"/>
        <v>17262</v>
      </c>
      <c r="E10" s="16">
        <f t="shared" si="1"/>
        <v>15490</v>
      </c>
      <c r="F10" s="16">
        <f t="shared" ref="F10:K10" si="2">+F11+F12+F13</f>
        <v>12190</v>
      </c>
      <c r="G10" s="16">
        <f t="shared" si="2"/>
        <v>8096</v>
      </c>
      <c r="H10" s="16">
        <f t="shared" si="2"/>
        <v>8636</v>
      </c>
      <c r="I10" s="16">
        <f t="shared" si="2"/>
        <v>7752</v>
      </c>
      <c r="J10" s="16">
        <f t="shared" si="2"/>
        <v>7053</v>
      </c>
      <c r="K10" s="16">
        <f t="shared" si="2"/>
        <v>2847</v>
      </c>
      <c r="L10" s="16">
        <v>7538</v>
      </c>
      <c r="M10" s="16">
        <v>523</v>
      </c>
      <c r="N10" s="16">
        <f>SUM(N11:N13)</f>
        <v>5425</v>
      </c>
      <c r="O10" s="76"/>
      <c r="P10" s="26"/>
    </row>
    <row r="11" spans="1:16" s="8" customFormat="1" ht="14.25" customHeight="1" x14ac:dyDescent="0.35">
      <c r="A11" s="190" t="s">
        <v>244</v>
      </c>
      <c r="B11" s="18">
        <v>9556</v>
      </c>
      <c r="C11" s="18">
        <v>9440</v>
      </c>
      <c r="D11" s="18">
        <v>9034</v>
      </c>
      <c r="E11" s="18">
        <v>8400</v>
      </c>
      <c r="F11" s="18">
        <v>6292</v>
      </c>
      <c r="G11" s="18">
        <v>2674</v>
      </c>
      <c r="H11" s="18">
        <v>919</v>
      </c>
      <c r="I11" s="18">
        <v>676</v>
      </c>
      <c r="J11" s="18">
        <v>513</v>
      </c>
      <c r="K11" s="18">
        <v>331</v>
      </c>
      <c r="L11" s="18">
        <v>579</v>
      </c>
      <c r="M11" s="18">
        <v>47</v>
      </c>
      <c r="N11" s="18">
        <v>307</v>
      </c>
      <c r="O11" s="76"/>
      <c r="P11" s="26"/>
    </row>
    <row r="12" spans="1:16" s="8" customFormat="1" ht="14.25" customHeight="1" x14ac:dyDescent="0.35">
      <c r="A12" s="190" t="s">
        <v>245</v>
      </c>
      <c r="B12" s="18">
        <v>5799</v>
      </c>
      <c r="C12" s="18">
        <v>5066</v>
      </c>
      <c r="D12" s="18">
        <v>4469</v>
      </c>
      <c r="E12" s="18">
        <v>3972</v>
      </c>
      <c r="F12" s="18">
        <v>3391</v>
      </c>
      <c r="G12" s="18">
        <v>3170</v>
      </c>
      <c r="H12" s="18">
        <v>5150</v>
      </c>
      <c r="I12" s="18">
        <v>4828</v>
      </c>
      <c r="J12" s="18">
        <v>4628</v>
      </c>
      <c r="K12" s="18">
        <v>1947</v>
      </c>
      <c r="L12" s="18">
        <v>4448</v>
      </c>
      <c r="M12" s="18">
        <v>331</v>
      </c>
      <c r="N12" s="18">
        <v>2664</v>
      </c>
      <c r="O12" s="76"/>
      <c r="P12" s="26"/>
    </row>
    <row r="13" spans="1:16" s="8" customFormat="1" ht="14.25" customHeight="1" x14ac:dyDescent="0.35">
      <c r="A13" s="190" t="s">
        <v>246</v>
      </c>
      <c r="B13" s="18">
        <v>4446</v>
      </c>
      <c r="C13" s="18">
        <v>4129</v>
      </c>
      <c r="D13" s="18">
        <v>3759</v>
      </c>
      <c r="E13" s="18">
        <v>3118</v>
      </c>
      <c r="F13" s="18">
        <v>2507</v>
      </c>
      <c r="G13" s="18">
        <v>2252</v>
      </c>
      <c r="H13" s="18">
        <v>2567</v>
      </c>
      <c r="I13" s="18">
        <v>2248</v>
      </c>
      <c r="J13" s="18">
        <v>1912</v>
      </c>
      <c r="K13" s="18">
        <v>569</v>
      </c>
      <c r="L13" s="18">
        <v>2511</v>
      </c>
      <c r="M13" s="18">
        <v>145</v>
      </c>
      <c r="N13" s="18">
        <v>2454</v>
      </c>
      <c r="O13" s="76"/>
      <c r="P13" s="26"/>
    </row>
    <row r="14" spans="1:16" s="135" customFormat="1" ht="14.25" customHeight="1" x14ac:dyDescent="0.35">
      <c r="A14" s="238" t="s">
        <v>132</v>
      </c>
      <c r="B14" s="16">
        <f t="shared" ref="B14:E14" si="3">+B15+B16+B17</f>
        <v>9749</v>
      </c>
      <c r="C14" s="16">
        <f t="shared" si="3"/>
        <v>9211</v>
      </c>
      <c r="D14" s="16">
        <f t="shared" si="3"/>
        <v>9104</v>
      </c>
      <c r="E14" s="16">
        <f t="shared" si="3"/>
        <v>7705</v>
      </c>
      <c r="F14" s="16">
        <f t="shared" ref="F14:K14" si="4">+F15+F16+F17</f>
        <v>6834</v>
      </c>
      <c r="G14" s="16">
        <f t="shared" si="4"/>
        <v>5562</v>
      </c>
      <c r="H14" s="16">
        <f t="shared" si="4"/>
        <v>5533</v>
      </c>
      <c r="I14" s="16">
        <f t="shared" si="4"/>
        <v>4341</v>
      </c>
      <c r="J14" s="16">
        <f t="shared" si="4"/>
        <v>3526</v>
      </c>
      <c r="K14" s="16">
        <f t="shared" si="4"/>
        <v>779</v>
      </c>
      <c r="L14" s="16">
        <v>3316</v>
      </c>
      <c r="M14" s="16">
        <v>200</v>
      </c>
      <c r="N14" s="16">
        <f>SUM(N15:N17)</f>
        <v>1924</v>
      </c>
      <c r="O14" s="76"/>
      <c r="P14" s="26"/>
    </row>
    <row r="15" spans="1:16" s="8" customFormat="1" ht="14.25" customHeight="1" x14ac:dyDescent="0.35">
      <c r="A15" s="190" t="s">
        <v>247</v>
      </c>
      <c r="B15" s="18">
        <v>5846</v>
      </c>
      <c r="C15" s="18">
        <v>5441</v>
      </c>
      <c r="D15" s="18">
        <v>5085</v>
      </c>
      <c r="E15" s="18">
        <v>4498</v>
      </c>
      <c r="F15" s="18">
        <v>3550</v>
      </c>
      <c r="G15" s="18">
        <v>3021</v>
      </c>
      <c r="H15" s="18">
        <v>2927</v>
      </c>
      <c r="I15" s="18">
        <v>2342</v>
      </c>
      <c r="J15" s="18">
        <v>1986</v>
      </c>
      <c r="K15" s="18">
        <v>433</v>
      </c>
      <c r="L15" s="18">
        <v>1837</v>
      </c>
      <c r="M15" s="18">
        <v>78</v>
      </c>
      <c r="N15" s="18">
        <v>1017</v>
      </c>
      <c r="O15" s="76"/>
      <c r="P15" s="26"/>
    </row>
    <row r="16" spans="1:16" s="8" customFormat="1" ht="14.25" customHeight="1" x14ac:dyDescent="0.35">
      <c r="A16" s="190" t="s">
        <v>248</v>
      </c>
      <c r="B16" s="18">
        <v>3098</v>
      </c>
      <c r="C16" s="18">
        <v>2956</v>
      </c>
      <c r="D16" s="18">
        <v>2962</v>
      </c>
      <c r="E16" s="18">
        <v>2388</v>
      </c>
      <c r="F16" s="18">
        <v>2275</v>
      </c>
      <c r="G16" s="18">
        <v>1802</v>
      </c>
      <c r="H16" s="18">
        <v>1922</v>
      </c>
      <c r="I16" s="18">
        <v>1531</v>
      </c>
      <c r="J16" s="18">
        <v>1202</v>
      </c>
      <c r="K16" s="18">
        <v>259</v>
      </c>
      <c r="L16" s="18">
        <v>1201</v>
      </c>
      <c r="M16" s="18">
        <v>83</v>
      </c>
      <c r="N16" s="18">
        <v>753</v>
      </c>
      <c r="O16" s="76"/>
      <c r="P16" s="26"/>
    </row>
    <row r="17" spans="1:16" s="8" customFormat="1" ht="14.25" customHeight="1" x14ac:dyDescent="0.35">
      <c r="A17" s="190" t="s">
        <v>249</v>
      </c>
      <c r="B17" s="18">
        <v>805</v>
      </c>
      <c r="C17" s="18">
        <v>814</v>
      </c>
      <c r="D17" s="18">
        <v>1057</v>
      </c>
      <c r="E17" s="18">
        <v>819</v>
      </c>
      <c r="F17" s="18">
        <v>1009</v>
      </c>
      <c r="G17" s="18">
        <v>739</v>
      </c>
      <c r="H17" s="18">
        <v>684</v>
      </c>
      <c r="I17" s="18">
        <v>468</v>
      </c>
      <c r="J17" s="18">
        <v>338</v>
      </c>
      <c r="K17" s="18">
        <v>87</v>
      </c>
      <c r="L17" s="18">
        <v>278</v>
      </c>
      <c r="M17" s="18">
        <v>39</v>
      </c>
      <c r="N17" s="18">
        <v>154</v>
      </c>
      <c r="O17" s="76"/>
      <c r="P17" s="26"/>
    </row>
    <row r="18" spans="1:16" s="8" customFormat="1" ht="14.25" customHeight="1" x14ac:dyDescent="0.3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76"/>
      <c r="P18" s="26"/>
    </row>
    <row r="19" spans="1:16" s="8" customFormat="1" ht="14.25" customHeight="1" x14ac:dyDescent="0.35">
      <c r="A19" s="334" t="s">
        <v>125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76"/>
      <c r="P19" s="26"/>
    </row>
    <row r="20" spans="1:16" s="135" customFormat="1" ht="14.25" customHeight="1" x14ac:dyDescent="0.35">
      <c r="A20" s="123" t="s">
        <v>130</v>
      </c>
      <c r="B20" s="20">
        <v>6</v>
      </c>
      <c r="C20" s="20">
        <v>5.8</v>
      </c>
      <c r="D20" s="20">
        <v>5.6</v>
      </c>
      <c r="E20" s="20">
        <v>5.0999999999999996</v>
      </c>
      <c r="F20" s="20">
        <v>4.3</v>
      </c>
      <c r="G20" s="20">
        <v>3.1</v>
      </c>
      <c r="H20" s="20">
        <v>3.1853620373367866</v>
      </c>
      <c r="I20" s="20">
        <v>2.7296612809296152</v>
      </c>
      <c r="J20" s="20">
        <v>2.3408906846756743</v>
      </c>
      <c r="K20" s="20">
        <v>0.8</v>
      </c>
      <c r="L20" s="20">
        <v>2.3428393814593207</v>
      </c>
      <c r="M20" s="20">
        <v>0.15789852999307691</v>
      </c>
      <c r="N20" s="20">
        <v>1.6118561019796722</v>
      </c>
      <c r="O20" s="21"/>
      <c r="P20" s="26"/>
    </row>
    <row r="21" spans="1:16" s="135" customFormat="1" ht="14.25" customHeight="1" x14ac:dyDescent="0.35">
      <c r="A21" s="238" t="s">
        <v>131</v>
      </c>
      <c r="B21" s="20">
        <v>8.0736062908040687</v>
      </c>
      <c r="C21" s="20">
        <v>7.7451644831201403</v>
      </c>
      <c r="D21" s="20">
        <v>7.3</v>
      </c>
      <c r="E21" s="20">
        <v>6.8</v>
      </c>
      <c r="F21" s="20">
        <v>5.4</v>
      </c>
      <c r="G21" s="20">
        <v>3.5</v>
      </c>
      <c r="H21" s="20">
        <v>3.8</v>
      </c>
      <c r="I21" s="20">
        <v>3.4029253217678357</v>
      </c>
      <c r="J21" s="20">
        <v>3.0286634460547504</v>
      </c>
      <c r="K21" s="20">
        <v>1.2</v>
      </c>
      <c r="L21" s="20">
        <v>3.1398390509671934</v>
      </c>
      <c r="M21" s="20">
        <v>0.22655600221790961</v>
      </c>
      <c r="N21" s="20">
        <v>2.4627970110496737</v>
      </c>
      <c r="O21" s="76"/>
      <c r="P21" s="26"/>
    </row>
    <row r="22" spans="1:16" s="8" customFormat="1" ht="14.25" customHeight="1" x14ac:dyDescent="0.3">
      <c r="A22" s="190" t="s">
        <v>244</v>
      </c>
      <c r="B22" s="21">
        <v>11.2</v>
      </c>
      <c r="C22" s="21">
        <v>11.3</v>
      </c>
      <c r="D22" s="21">
        <v>11</v>
      </c>
      <c r="E22" s="21">
        <v>10.5</v>
      </c>
      <c r="F22" s="21">
        <v>7.9</v>
      </c>
      <c r="G22" s="21">
        <v>3.5</v>
      </c>
      <c r="H22" s="21">
        <v>1.2328785500596988</v>
      </c>
      <c r="I22" s="21">
        <v>0.95125520657435547</v>
      </c>
      <c r="J22" s="21">
        <v>0.64327632040928928</v>
      </c>
      <c r="K22" s="21">
        <v>0.4</v>
      </c>
      <c r="L22" s="21">
        <v>0.80307359427445979</v>
      </c>
      <c r="M22" s="21">
        <v>6.5893700842598171E-2</v>
      </c>
      <c r="N22" s="21">
        <v>0.43319905082500965</v>
      </c>
      <c r="O22" s="72"/>
      <c r="P22" s="26"/>
    </row>
    <row r="23" spans="1:16" s="8" customFormat="1" ht="14.25" customHeight="1" x14ac:dyDescent="0.3">
      <c r="A23" s="190" t="s">
        <v>245</v>
      </c>
      <c r="B23" s="21">
        <v>7.2</v>
      </c>
      <c r="C23" s="21">
        <v>6.4</v>
      </c>
      <c r="D23" s="21">
        <v>5.8</v>
      </c>
      <c r="E23" s="21">
        <v>5.3</v>
      </c>
      <c r="F23" s="21">
        <v>4.5</v>
      </c>
      <c r="G23" s="21">
        <v>4</v>
      </c>
      <c r="H23" s="21">
        <v>6.3594378997801986</v>
      </c>
      <c r="I23" s="21">
        <v>5.9958769032065771</v>
      </c>
      <c r="J23" s="21">
        <v>5.9989370941190199</v>
      </c>
      <c r="K23" s="21">
        <v>2.2999999999999998</v>
      </c>
      <c r="L23" s="21">
        <v>5.027011143509414</v>
      </c>
      <c r="M23" s="21">
        <v>0.4590145747528116</v>
      </c>
      <c r="N23" s="21">
        <v>3.5117343640753003</v>
      </c>
      <c r="O23" s="72"/>
      <c r="P23" s="26"/>
    </row>
    <row r="24" spans="1:16" s="8" customFormat="1" x14ac:dyDescent="0.3">
      <c r="A24" s="190" t="s">
        <v>246</v>
      </c>
      <c r="B24" s="21">
        <v>5.6</v>
      </c>
      <c r="C24" s="21">
        <v>5.3</v>
      </c>
      <c r="D24" s="21">
        <v>4.9000000000000004</v>
      </c>
      <c r="E24" s="21">
        <v>4.2</v>
      </c>
      <c r="F24" s="21">
        <v>3.4</v>
      </c>
      <c r="G24" s="21">
        <v>3.1</v>
      </c>
      <c r="H24" s="21">
        <v>3.4362283144142212</v>
      </c>
      <c r="I24" s="21">
        <v>2.9494345167808129</v>
      </c>
      <c r="J24" s="21">
        <v>2.5164516978152145</v>
      </c>
      <c r="K24" s="21">
        <v>0.8</v>
      </c>
      <c r="L24" s="21">
        <v>3.1586494917983292</v>
      </c>
      <c r="M24" s="21">
        <v>0.16588491019334173</v>
      </c>
      <c r="N24" s="21">
        <v>3.4032031781750494</v>
      </c>
      <c r="O24" s="72"/>
      <c r="P24" s="26"/>
    </row>
    <row r="25" spans="1:16" s="135" customFormat="1" x14ac:dyDescent="0.3">
      <c r="A25" s="238" t="s">
        <v>132</v>
      </c>
      <c r="B25" s="20">
        <v>3.8964778619357467</v>
      </c>
      <c r="C25" s="20">
        <v>3.7823505177881049</v>
      </c>
      <c r="D25" s="20">
        <v>3.9</v>
      </c>
      <c r="E25" s="20">
        <v>3.4</v>
      </c>
      <c r="F25" s="20">
        <v>3.1</v>
      </c>
      <c r="G25" s="20">
        <v>2.6</v>
      </c>
      <c r="H25" s="20">
        <v>2.6</v>
      </c>
      <c r="I25" s="20">
        <v>2.0170245983142676</v>
      </c>
      <c r="J25" s="20">
        <v>1.6097002013266561</v>
      </c>
      <c r="K25" s="20">
        <v>0.3</v>
      </c>
      <c r="L25" s="20">
        <v>1.4856098347729472</v>
      </c>
      <c r="M25" s="20">
        <v>8.8089816376777763E-2</v>
      </c>
      <c r="N25" s="20">
        <v>0.81644430865329132</v>
      </c>
      <c r="O25" s="72"/>
      <c r="P25" s="26"/>
    </row>
    <row r="26" spans="1:16" s="8" customFormat="1" x14ac:dyDescent="0.3">
      <c r="A26" s="190" t="s">
        <v>247</v>
      </c>
      <c r="B26" s="21">
        <v>6.8</v>
      </c>
      <c r="C26" s="21">
        <v>6.8</v>
      </c>
      <c r="D26" s="21">
        <v>6.5</v>
      </c>
      <c r="E26" s="21">
        <v>5.8</v>
      </c>
      <c r="F26" s="21">
        <v>4.8</v>
      </c>
      <c r="G26" s="21">
        <v>4.0999999999999996</v>
      </c>
      <c r="H26" s="21">
        <v>3.9899127589967285</v>
      </c>
      <c r="I26" s="21">
        <v>3.1483572619239659</v>
      </c>
      <c r="J26" s="21">
        <v>2.606299212598425</v>
      </c>
      <c r="K26" s="21">
        <v>0.6</v>
      </c>
      <c r="L26" s="21">
        <v>2.4892948127269769</v>
      </c>
      <c r="M26" s="21">
        <v>9.8640531141321541E-2</v>
      </c>
      <c r="N26" s="21">
        <v>1.2012189360294812</v>
      </c>
      <c r="O26" s="72"/>
      <c r="P26" s="26"/>
    </row>
    <row r="27" spans="1:16" s="8" customFormat="1" x14ac:dyDescent="0.3">
      <c r="A27" s="190" t="s">
        <v>248</v>
      </c>
      <c r="B27" s="21">
        <v>3.7</v>
      </c>
      <c r="C27" s="21">
        <v>3.6</v>
      </c>
      <c r="D27" s="21">
        <v>3.9</v>
      </c>
      <c r="E27" s="21">
        <v>3.2</v>
      </c>
      <c r="F27" s="21">
        <v>3.1</v>
      </c>
      <c r="G27" s="21">
        <v>2.5</v>
      </c>
      <c r="H27" s="21">
        <v>2.6926309890725695</v>
      </c>
      <c r="I27" s="21">
        <v>2.1364778118894781</v>
      </c>
      <c r="J27" s="21">
        <v>1.6561720655304022</v>
      </c>
      <c r="K27" s="21">
        <v>0.3</v>
      </c>
      <c r="L27" s="21">
        <v>1.6057867151567011</v>
      </c>
      <c r="M27" s="21">
        <v>0.1132719208461276</v>
      </c>
      <c r="N27" s="21">
        <v>0.95901242125130715</v>
      </c>
      <c r="O27" s="72"/>
      <c r="P27" s="26"/>
    </row>
    <row r="28" spans="1:16" s="8" customFormat="1" ht="14.5" thickBot="1" x14ac:dyDescent="0.35">
      <c r="A28" s="190" t="s">
        <v>249</v>
      </c>
      <c r="B28" s="21">
        <v>1</v>
      </c>
      <c r="C28" s="21">
        <v>1</v>
      </c>
      <c r="D28" s="21">
        <v>1.4</v>
      </c>
      <c r="E28" s="21">
        <v>1.1000000000000001</v>
      </c>
      <c r="F28" s="21">
        <v>1.4</v>
      </c>
      <c r="G28" s="21">
        <v>1</v>
      </c>
      <c r="H28" s="21">
        <v>0.97925525061203444</v>
      </c>
      <c r="I28" s="21">
        <v>0.67659389908920053</v>
      </c>
      <c r="J28" s="21">
        <v>0.48100185000711537</v>
      </c>
      <c r="K28" s="21">
        <v>0.1</v>
      </c>
      <c r="L28" s="21">
        <v>0.37255427499329941</v>
      </c>
      <c r="M28" s="21">
        <v>5.2215126320440217E-2</v>
      </c>
      <c r="N28" s="21">
        <v>0.21218551076083661</v>
      </c>
      <c r="O28" s="72"/>
      <c r="P28" s="26"/>
    </row>
    <row r="29" spans="1:16" s="8" customFormat="1" ht="14.25" customHeight="1" x14ac:dyDescent="0.3">
      <c r="A29" s="91" t="s">
        <v>385</v>
      </c>
      <c r="B29" s="91"/>
      <c r="C29" s="91"/>
      <c r="D29" s="91"/>
      <c r="E29" s="91"/>
      <c r="F29" s="91"/>
      <c r="G29" s="91"/>
      <c r="H29" s="91"/>
      <c r="I29" s="91"/>
      <c r="J29" s="150"/>
      <c r="K29" s="150"/>
      <c r="L29" s="150"/>
      <c r="M29" s="150"/>
      <c r="N29" s="150"/>
      <c r="O29" s="72"/>
      <c r="P29" s="26"/>
    </row>
    <row r="30" spans="1:16" s="8" customFormat="1" x14ac:dyDescent="0.3">
      <c r="A30" s="135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72"/>
      <c r="P30" s="26"/>
    </row>
    <row r="31" spans="1:16" s="8" customFormat="1" x14ac:dyDescent="0.3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72"/>
      <c r="P31" s="26"/>
    </row>
  </sheetData>
  <mergeCells count="7">
    <mergeCell ref="A8:N8"/>
    <mergeCell ref="A19:N19"/>
    <mergeCell ref="A1:N1"/>
    <mergeCell ref="A2:N2"/>
    <mergeCell ref="A3:N3"/>
    <mergeCell ref="A4:N4"/>
    <mergeCell ref="A5:N5"/>
  </mergeCells>
  <phoneticPr fontId="8" type="noConversion"/>
  <hyperlinks>
    <hyperlink ref="P2" location="Contenido!A1" display="Contenido" xr:uid="{A557C633-0F53-46B5-9863-3DEBA389E296}"/>
  </hyperlinks>
  <printOptions horizontalCentered="1"/>
  <pageMargins left="0.39370078740157483" right="0.39370078740157483" top="0.39370078740157483" bottom="0.39370078740157483" header="0.31496062992125984" footer="0.31496062992125984"/>
  <pageSetup scale="83" orientation="landscape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  <pageSetUpPr fitToPage="1"/>
  </sheetPr>
  <dimension ref="A1:AA51"/>
  <sheetViews>
    <sheetView showGridLines="0" topLeftCell="B1" zoomScale="90" zoomScaleNormal="90" zoomScaleSheetLayoutView="90" workbookViewId="0">
      <selection activeCell="Z2" sqref="Z2"/>
    </sheetView>
  </sheetViews>
  <sheetFormatPr baseColWidth="10" defaultColWidth="11.453125" defaultRowHeight="15.75" customHeight="1" x14ac:dyDescent="0.3"/>
  <cols>
    <col min="1" max="1" width="12.179687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5.7265625" style="72" customWidth="1"/>
    <col min="26" max="26" width="13.453125" style="26" customWidth="1"/>
    <col min="27" max="66" width="11.453125" style="3"/>
    <col min="67" max="67" width="7.81640625" style="3" bestFit="1" customWidth="1"/>
    <col min="68" max="69" width="5.54296875" style="3" bestFit="1" customWidth="1"/>
    <col min="70" max="70" width="5.1796875" style="3" customWidth="1"/>
    <col min="71" max="71" width="2.1796875" style="3" customWidth="1"/>
    <col min="72" max="74" width="5.1796875" style="3" customWidth="1"/>
    <col min="75" max="75" width="1.1796875" style="3" customWidth="1"/>
    <col min="76" max="78" width="5.1796875" style="3" customWidth="1"/>
    <col min="79" max="79" width="1.54296875" style="3" customWidth="1"/>
    <col min="80" max="82" width="5.1796875" style="3" customWidth="1"/>
    <col min="83" max="83" width="1.453125" style="3" customWidth="1"/>
    <col min="84" max="86" width="5.1796875" style="3" customWidth="1"/>
    <col min="87" max="87" width="2" style="3" customWidth="1"/>
    <col min="88" max="90" width="5.1796875" style="3" customWidth="1"/>
    <col min="91" max="91" width="1.81640625" style="3" customWidth="1"/>
    <col min="92" max="94" width="5.1796875" style="3" customWidth="1"/>
    <col min="95" max="16384" width="11.453125" style="3"/>
  </cols>
  <sheetData>
    <row r="1" spans="1:27" ht="15.75" customHeight="1" x14ac:dyDescent="0.35">
      <c r="A1" s="345" t="s">
        <v>319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93"/>
      <c r="Z1" s="29"/>
    </row>
    <row r="2" spans="1:27" ht="15.75" customHeight="1" x14ac:dyDescent="0.35">
      <c r="A2" s="345" t="s">
        <v>145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1"/>
      <c r="Z2" s="272" t="s">
        <v>375</v>
      </c>
    </row>
    <row r="3" spans="1:27" ht="15.75" customHeight="1" x14ac:dyDescent="0.35">
      <c r="A3" s="345" t="s">
        <v>242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93"/>
      <c r="Z3" s="29"/>
    </row>
    <row r="4" spans="1:27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93"/>
    </row>
    <row r="5" spans="1:27" s="8" customFormat="1" ht="15.75" customHeight="1" x14ac:dyDescent="0.35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93"/>
      <c r="Z5" s="26"/>
      <c r="AA5" s="3"/>
    </row>
    <row r="6" spans="1:27" s="8" customFormat="1" ht="15.75" customHeight="1" x14ac:dyDescent="0.35">
      <c r="A6" s="340" t="s">
        <v>243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93"/>
      <c r="Z6" s="26"/>
      <c r="AA6" s="129"/>
    </row>
    <row r="7" spans="1:27" ht="15.75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6"/>
      <c r="AA7" s="129"/>
    </row>
    <row r="8" spans="1:27" ht="15.75" customHeight="1" x14ac:dyDescent="0.3">
      <c r="A8" s="8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7" ht="15.75" customHeight="1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16"/>
    </row>
    <row r="10" spans="1:27" ht="15.75" customHeight="1" x14ac:dyDescent="0.35">
      <c r="A10" s="123" t="s">
        <v>130</v>
      </c>
      <c r="B10" s="16">
        <v>4613</v>
      </c>
      <c r="C10" s="16">
        <v>2529</v>
      </c>
      <c r="D10" s="16">
        <v>2084</v>
      </c>
      <c r="E10" s="16"/>
      <c r="F10" s="16">
        <v>768</v>
      </c>
      <c r="G10" s="16">
        <v>411</v>
      </c>
      <c r="H10" s="16">
        <v>357</v>
      </c>
      <c r="I10" s="16"/>
      <c r="J10" s="16">
        <v>1116</v>
      </c>
      <c r="K10" s="16">
        <v>615</v>
      </c>
      <c r="L10" s="16">
        <v>501</v>
      </c>
      <c r="M10" s="16"/>
      <c r="N10" s="16">
        <v>914</v>
      </c>
      <c r="O10" s="16">
        <v>498</v>
      </c>
      <c r="P10" s="16">
        <v>416</v>
      </c>
      <c r="Q10" s="16"/>
      <c r="R10" s="16">
        <v>1121</v>
      </c>
      <c r="S10" s="16">
        <v>608</v>
      </c>
      <c r="T10" s="16">
        <v>513</v>
      </c>
      <c r="U10" s="16"/>
      <c r="V10" s="16">
        <v>694</v>
      </c>
      <c r="W10" s="16">
        <v>397</v>
      </c>
      <c r="X10" s="16">
        <v>297</v>
      </c>
      <c r="Y10" s="18"/>
    </row>
    <row r="11" spans="1:27" ht="15.75" customHeight="1" x14ac:dyDescent="0.35">
      <c r="A11" s="131">
        <v>14</v>
      </c>
      <c r="B11" s="18">
        <v>20</v>
      </c>
      <c r="C11" s="18">
        <v>10</v>
      </c>
      <c r="D11" s="18">
        <v>10</v>
      </c>
      <c r="E11" s="18"/>
      <c r="F11" s="18">
        <v>10</v>
      </c>
      <c r="G11" s="18">
        <v>10</v>
      </c>
      <c r="H11" s="18">
        <v>0</v>
      </c>
      <c r="I11" s="18"/>
      <c r="J11" s="18">
        <v>7</v>
      </c>
      <c r="K11" s="18">
        <v>0</v>
      </c>
      <c r="L11" s="18">
        <v>7</v>
      </c>
      <c r="M11" s="18"/>
      <c r="N11" s="18">
        <v>3</v>
      </c>
      <c r="O11" s="18">
        <v>0</v>
      </c>
      <c r="P11" s="18">
        <v>3</v>
      </c>
      <c r="Q11" s="18"/>
      <c r="R11" s="18"/>
      <c r="S11" s="18"/>
      <c r="T11" s="18"/>
      <c r="U11" s="18"/>
      <c r="V11" s="18"/>
      <c r="W11" s="18"/>
      <c r="X11" s="18"/>
      <c r="Y11" s="18"/>
    </row>
    <row r="12" spans="1:27" ht="15.75" customHeight="1" x14ac:dyDescent="0.35">
      <c r="A12" s="131">
        <v>15</v>
      </c>
      <c r="B12" s="18">
        <v>165</v>
      </c>
      <c r="C12" s="18">
        <v>107</v>
      </c>
      <c r="D12" s="18">
        <v>58</v>
      </c>
      <c r="E12" s="18"/>
      <c r="F12" s="18">
        <v>59</v>
      </c>
      <c r="G12" s="18">
        <v>39</v>
      </c>
      <c r="H12" s="18">
        <v>20</v>
      </c>
      <c r="I12" s="18"/>
      <c r="J12" s="18">
        <v>93</v>
      </c>
      <c r="K12" s="18">
        <v>62</v>
      </c>
      <c r="L12" s="18">
        <v>31</v>
      </c>
      <c r="M12" s="18"/>
      <c r="N12" s="18">
        <v>13</v>
      </c>
      <c r="O12" s="18">
        <v>6</v>
      </c>
      <c r="P12" s="18">
        <v>7</v>
      </c>
      <c r="Q12" s="18"/>
      <c r="R12" s="18"/>
      <c r="S12" s="18"/>
      <c r="T12" s="18"/>
      <c r="U12" s="18"/>
      <c r="V12" s="18"/>
      <c r="W12" s="18"/>
      <c r="X12" s="18"/>
      <c r="Y12" s="18"/>
    </row>
    <row r="13" spans="1:27" ht="15.75" customHeight="1" x14ac:dyDescent="0.35">
      <c r="A13" s="131">
        <v>16</v>
      </c>
      <c r="B13" s="18">
        <v>271</v>
      </c>
      <c r="C13" s="18">
        <v>152</v>
      </c>
      <c r="D13" s="18">
        <v>119</v>
      </c>
      <c r="E13" s="18"/>
      <c r="F13" s="18">
        <v>55</v>
      </c>
      <c r="G13" s="18">
        <v>26</v>
      </c>
      <c r="H13" s="18">
        <v>29</v>
      </c>
      <c r="I13" s="18"/>
      <c r="J13" s="18">
        <v>107</v>
      </c>
      <c r="K13" s="18">
        <v>72</v>
      </c>
      <c r="L13" s="18">
        <v>35</v>
      </c>
      <c r="M13" s="18"/>
      <c r="N13" s="18">
        <v>63</v>
      </c>
      <c r="O13" s="18">
        <v>24</v>
      </c>
      <c r="P13" s="18">
        <v>39</v>
      </c>
      <c r="Q13" s="18"/>
      <c r="R13" s="18">
        <v>46</v>
      </c>
      <c r="S13" s="18">
        <v>30</v>
      </c>
      <c r="T13" s="18">
        <v>16</v>
      </c>
      <c r="U13" s="18"/>
      <c r="V13" s="18"/>
      <c r="W13" s="18"/>
      <c r="X13" s="18"/>
      <c r="Y13" s="18"/>
    </row>
    <row r="14" spans="1:27" ht="15.75" customHeight="1" x14ac:dyDescent="0.35">
      <c r="A14" s="131">
        <v>17</v>
      </c>
      <c r="B14" s="18">
        <v>403</v>
      </c>
      <c r="C14" s="18">
        <v>250</v>
      </c>
      <c r="D14" s="18">
        <v>153</v>
      </c>
      <c r="E14" s="18"/>
      <c r="F14" s="18">
        <v>62</v>
      </c>
      <c r="G14" s="18">
        <v>42</v>
      </c>
      <c r="H14" s="18">
        <v>20</v>
      </c>
      <c r="I14" s="18"/>
      <c r="J14" s="18">
        <v>128</v>
      </c>
      <c r="K14" s="18">
        <v>68</v>
      </c>
      <c r="L14" s="18">
        <v>60</v>
      </c>
      <c r="M14" s="18"/>
      <c r="N14" s="18">
        <v>110</v>
      </c>
      <c r="O14" s="18">
        <v>61</v>
      </c>
      <c r="P14" s="18">
        <v>49</v>
      </c>
      <c r="Q14" s="18"/>
      <c r="R14" s="18">
        <v>69</v>
      </c>
      <c r="S14" s="18">
        <v>55</v>
      </c>
      <c r="T14" s="18">
        <v>14</v>
      </c>
      <c r="U14" s="18"/>
      <c r="V14" s="18">
        <v>34</v>
      </c>
      <c r="W14" s="18">
        <v>24</v>
      </c>
      <c r="X14" s="18">
        <v>10</v>
      </c>
      <c r="Y14" s="16"/>
    </row>
    <row r="15" spans="1:27" ht="15.75" customHeight="1" x14ac:dyDescent="0.35">
      <c r="A15" s="131">
        <v>18</v>
      </c>
      <c r="B15" s="18">
        <v>418</v>
      </c>
      <c r="C15" s="18">
        <v>213</v>
      </c>
      <c r="D15" s="18">
        <v>205</v>
      </c>
      <c r="E15" s="18"/>
      <c r="F15" s="18">
        <v>42</v>
      </c>
      <c r="G15" s="18">
        <v>26</v>
      </c>
      <c r="H15" s="18">
        <v>16</v>
      </c>
      <c r="I15" s="18"/>
      <c r="J15" s="18">
        <v>78</v>
      </c>
      <c r="K15" s="18">
        <v>49</v>
      </c>
      <c r="L15" s="18">
        <v>29</v>
      </c>
      <c r="M15" s="18"/>
      <c r="N15" s="18">
        <v>115</v>
      </c>
      <c r="O15" s="18">
        <v>59</v>
      </c>
      <c r="P15" s="18">
        <v>56</v>
      </c>
      <c r="Q15" s="18"/>
      <c r="R15" s="18">
        <v>126</v>
      </c>
      <c r="S15" s="18">
        <v>41</v>
      </c>
      <c r="T15" s="18">
        <v>85</v>
      </c>
      <c r="U15" s="18"/>
      <c r="V15" s="18">
        <v>57</v>
      </c>
      <c r="W15" s="18">
        <v>38</v>
      </c>
      <c r="X15" s="18">
        <v>19</v>
      </c>
      <c r="Y15" s="18"/>
    </row>
    <row r="16" spans="1:27" ht="15.75" customHeight="1" x14ac:dyDescent="0.35">
      <c r="A16" s="132">
        <v>19</v>
      </c>
      <c r="B16" s="18">
        <v>403</v>
      </c>
      <c r="C16" s="18">
        <v>231</v>
      </c>
      <c r="D16" s="18">
        <v>172</v>
      </c>
      <c r="E16" s="18"/>
      <c r="F16" s="18">
        <v>42</v>
      </c>
      <c r="G16" s="18">
        <v>19</v>
      </c>
      <c r="H16" s="18">
        <v>23</v>
      </c>
      <c r="I16" s="18"/>
      <c r="J16" s="18">
        <v>82</v>
      </c>
      <c r="K16" s="18">
        <v>55</v>
      </c>
      <c r="L16" s="18">
        <v>27</v>
      </c>
      <c r="M16" s="18"/>
      <c r="N16" s="18">
        <v>85</v>
      </c>
      <c r="O16" s="18">
        <v>47</v>
      </c>
      <c r="P16" s="18">
        <v>38</v>
      </c>
      <c r="Q16" s="18"/>
      <c r="R16" s="18">
        <v>112</v>
      </c>
      <c r="S16" s="18">
        <v>61</v>
      </c>
      <c r="T16" s="18">
        <v>51</v>
      </c>
      <c r="U16" s="18"/>
      <c r="V16" s="18">
        <v>82</v>
      </c>
      <c r="W16" s="18">
        <v>49</v>
      </c>
      <c r="X16" s="18">
        <v>33</v>
      </c>
      <c r="Y16" s="18"/>
    </row>
    <row r="17" spans="1:25" ht="15.75" customHeight="1" x14ac:dyDescent="0.35">
      <c r="A17" s="131">
        <v>20</v>
      </c>
      <c r="B17" s="18">
        <v>411</v>
      </c>
      <c r="C17" s="18">
        <v>254</v>
      </c>
      <c r="D17" s="18">
        <v>157</v>
      </c>
      <c r="E17" s="18"/>
      <c r="F17" s="18">
        <v>48</v>
      </c>
      <c r="G17" s="18">
        <v>29</v>
      </c>
      <c r="H17" s="18">
        <v>19</v>
      </c>
      <c r="I17" s="18"/>
      <c r="J17" s="18">
        <v>78</v>
      </c>
      <c r="K17" s="18">
        <v>42</v>
      </c>
      <c r="L17" s="18">
        <v>36</v>
      </c>
      <c r="M17" s="18"/>
      <c r="N17" s="18">
        <v>97</v>
      </c>
      <c r="O17" s="18">
        <v>71</v>
      </c>
      <c r="P17" s="18">
        <v>26</v>
      </c>
      <c r="Q17" s="18"/>
      <c r="R17" s="18">
        <v>103</v>
      </c>
      <c r="S17" s="18">
        <v>66</v>
      </c>
      <c r="T17" s="18">
        <v>37</v>
      </c>
      <c r="U17" s="18"/>
      <c r="V17" s="18">
        <v>85</v>
      </c>
      <c r="W17" s="18">
        <v>46</v>
      </c>
      <c r="X17" s="18">
        <v>39</v>
      </c>
      <c r="Y17" s="18"/>
    </row>
    <row r="18" spans="1:25" ht="15.75" customHeight="1" x14ac:dyDescent="0.35">
      <c r="A18" s="131">
        <v>21</v>
      </c>
      <c r="B18" s="18">
        <v>361</v>
      </c>
      <c r="C18" s="18">
        <v>223</v>
      </c>
      <c r="D18" s="18">
        <v>138</v>
      </c>
      <c r="E18" s="18"/>
      <c r="F18" s="18">
        <v>66</v>
      </c>
      <c r="G18" s="18">
        <v>45</v>
      </c>
      <c r="H18" s="18">
        <v>21</v>
      </c>
      <c r="I18" s="18"/>
      <c r="J18" s="18">
        <v>61</v>
      </c>
      <c r="K18" s="18">
        <v>36</v>
      </c>
      <c r="L18" s="18">
        <v>25</v>
      </c>
      <c r="M18" s="18"/>
      <c r="N18" s="18">
        <v>59</v>
      </c>
      <c r="O18" s="18">
        <v>35</v>
      </c>
      <c r="P18" s="18">
        <v>24</v>
      </c>
      <c r="Q18" s="18"/>
      <c r="R18" s="18">
        <v>135</v>
      </c>
      <c r="S18" s="18">
        <v>77</v>
      </c>
      <c r="T18" s="18">
        <v>58</v>
      </c>
      <c r="U18" s="18"/>
      <c r="V18" s="18">
        <v>40</v>
      </c>
      <c r="W18" s="18">
        <v>30</v>
      </c>
      <c r="X18" s="18">
        <v>10</v>
      </c>
      <c r="Y18" s="18"/>
    </row>
    <row r="19" spans="1:25" ht="15.75" customHeight="1" x14ac:dyDescent="0.35">
      <c r="A19" s="131">
        <v>22</v>
      </c>
      <c r="B19" s="18">
        <v>251</v>
      </c>
      <c r="C19" s="18">
        <v>144</v>
      </c>
      <c r="D19" s="18">
        <v>107</v>
      </c>
      <c r="E19" s="18"/>
      <c r="F19" s="18">
        <v>38</v>
      </c>
      <c r="G19" s="18">
        <v>19</v>
      </c>
      <c r="H19" s="18">
        <v>19</v>
      </c>
      <c r="I19" s="18"/>
      <c r="J19" s="18">
        <v>46</v>
      </c>
      <c r="K19" s="18">
        <v>20</v>
      </c>
      <c r="L19" s="18">
        <v>26</v>
      </c>
      <c r="M19" s="18"/>
      <c r="N19" s="18">
        <v>41</v>
      </c>
      <c r="O19" s="18">
        <v>29</v>
      </c>
      <c r="P19" s="18">
        <v>12</v>
      </c>
      <c r="Q19" s="18"/>
      <c r="R19" s="18">
        <v>72</v>
      </c>
      <c r="S19" s="18">
        <v>44</v>
      </c>
      <c r="T19" s="18">
        <v>28</v>
      </c>
      <c r="U19" s="18"/>
      <c r="V19" s="18">
        <v>54</v>
      </c>
      <c r="W19" s="18">
        <v>32</v>
      </c>
      <c r="X19" s="18">
        <v>22</v>
      </c>
      <c r="Y19" s="18"/>
    </row>
    <row r="20" spans="1:25" ht="15.75" customHeight="1" x14ac:dyDescent="0.35">
      <c r="A20" s="131">
        <v>23</v>
      </c>
      <c r="B20" s="18">
        <v>245</v>
      </c>
      <c r="C20" s="18">
        <v>150</v>
      </c>
      <c r="D20" s="18">
        <v>95</v>
      </c>
      <c r="E20" s="18"/>
      <c r="F20" s="18">
        <v>42</v>
      </c>
      <c r="G20" s="18">
        <v>29</v>
      </c>
      <c r="H20" s="18">
        <v>13</v>
      </c>
      <c r="I20" s="18"/>
      <c r="J20" s="18">
        <v>39</v>
      </c>
      <c r="K20" s="18">
        <v>20</v>
      </c>
      <c r="L20" s="18">
        <v>19</v>
      </c>
      <c r="M20" s="18"/>
      <c r="N20" s="18">
        <v>38</v>
      </c>
      <c r="O20" s="18">
        <v>27</v>
      </c>
      <c r="P20" s="18">
        <v>11</v>
      </c>
      <c r="Q20" s="18"/>
      <c r="R20" s="18">
        <v>75</v>
      </c>
      <c r="S20" s="18">
        <v>44</v>
      </c>
      <c r="T20" s="18">
        <v>31</v>
      </c>
      <c r="U20" s="18"/>
      <c r="V20" s="18">
        <v>51</v>
      </c>
      <c r="W20" s="18">
        <v>30</v>
      </c>
      <c r="X20" s="18">
        <v>21</v>
      </c>
      <c r="Y20" s="18"/>
    </row>
    <row r="21" spans="1:25" ht="15.75" customHeight="1" x14ac:dyDescent="0.35">
      <c r="A21" s="131">
        <v>24</v>
      </c>
      <c r="B21" s="18">
        <v>232</v>
      </c>
      <c r="C21" s="18">
        <v>112</v>
      </c>
      <c r="D21" s="18">
        <v>120</v>
      </c>
      <c r="E21" s="18"/>
      <c r="F21" s="18">
        <v>38</v>
      </c>
      <c r="G21" s="18">
        <v>19</v>
      </c>
      <c r="H21" s="18">
        <v>19</v>
      </c>
      <c r="I21" s="18"/>
      <c r="J21" s="18">
        <v>53</v>
      </c>
      <c r="K21" s="18">
        <v>29</v>
      </c>
      <c r="L21" s="18">
        <v>24</v>
      </c>
      <c r="M21" s="18"/>
      <c r="N21" s="18">
        <v>44</v>
      </c>
      <c r="O21" s="18">
        <v>15</v>
      </c>
      <c r="P21" s="18">
        <v>29</v>
      </c>
      <c r="Q21" s="18"/>
      <c r="R21" s="18">
        <v>60</v>
      </c>
      <c r="S21" s="18">
        <v>33</v>
      </c>
      <c r="T21" s="18">
        <v>27</v>
      </c>
      <c r="U21" s="18"/>
      <c r="V21" s="18">
        <v>37</v>
      </c>
      <c r="W21" s="18">
        <v>16</v>
      </c>
      <c r="X21" s="18">
        <v>21</v>
      </c>
      <c r="Y21" s="18"/>
    </row>
    <row r="22" spans="1:25" ht="15.75" customHeight="1" x14ac:dyDescent="0.35">
      <c r="A22" s="131" t="s">
        <v>284</v>
      </c>
      <c r="B22" s="18">
        <v>749</v>
      </c>
      <c r="C22" s="18">
        <v>453</v>
      </c>
      <c r="D22" s="18">
        <v>296</v>
      </c>
      <c r="E22" s="18"/>
      <c r="F22" s="18">
        <v>142</v>
      </c>
      <c r="G22" s="18">
        <v>67</v>
      </c>
      <c r="H22" s="18">
        <v>75</v>
      </c>
      <c r="I22" s="18"/>
      <c r="J22" s="18">
        <v>169</v>
      </c>
      <c r="K22" s="18">
        <v>107</v>
      </c>
      <c r="L22" s="18">
        <v>62</v>
      </c>
      <c r="M22" s="18"/>
      <c r="N22" s="18">
        <v>129</v>
      </c>
      <c r="O22" s="18">
        <v>82</v>
      </c>
      <c r="P22" s="18">
        <v>47</v>
      </c>
      <c r="Q22" s="18"/>
      <c r="R22" s="18">
        <v>187</v>
      </c>
      <c r="S22" s="18">
        <v>116</v>
      </c>
      <c r="T22" s="18">
        <v>71</v>
      </c>
      <c r="U22" s="18"/>
      <c r="V22" s="18">
        <v>122</v>
      </c>
      <c r="W22" s="18">
        <v>81</v>
      </c>
      <c r="X22" s="18">
        <v>41</v>
      </c>
      <c r="Y22" s="18"/>
    </row>
    <row r="23" spans="1:25" ht="15.75" customHeight="1" x14ac:dyDescent="0.35">
      <c r="A23" s="131" t="s">
        <v>285</v>
      </c>
      <c r="B23" s="18">
        <v>319</v>
      </c>
      <c r="C23" s="18">
        <v>127</v>
      </c>
      <c r="D23" s="18">
        <v>192</v>
      </c>
      <c r="E23" s="18"/>
      <c r="F23" s="18">
        <v>48</v>
      </c>
      <c r="G23" s="18">
        <v>19</v>
      </c>
      <c r="H23" s="18">
        <v>29</v>
      </c>
      <c r="I23" s="18"/>
      <c r="J23" s="18">
        <v>71</v>
      </c>
      <c r="K23" s="18">
        <v>29</v>
      </c>
      <c r="L23" s="18">
        <v>42</v>
      </c>
      <c r="M23" s="18"/>
      <c r="N23" s="18">
        <v>63</v>
      </c>
      <c r="O23" s="18">
        <v>27</v>
      </c>
      <c r="P23" s="18">
        <v>36</v>
      </c>
      <c r="Q23" s="18"/>
      <c r="R23" s="18">
        <v>75</v>
      </c>
      <c r="S23" s="18">
        <v>30</v>
      </c>
      <c r="T23" s="18">
        <v>45</v>
      </c>
      <c r="U23" s="18"/>
      <c r="V23" s="18">
        <v>62</v>
      </c>
      <c r="W23" s="18">
        <v>22</v>
      </c>
      <c r="X23" s="18">
        <v>40</v>
      </c>
      <c r="Y23" s="16"/>
    </row>
    <row r="24" spans="1:25" ht="15.75" customHeight="1" x14ac:dyDescent="0.35">
      <c r="A24" s="131" t="s">
        <v>286</v>
      </c>
      <c r="B24" s="18">
        <v>188</v>
      </c>
      <c r="C24" s="18">
        <v>59</v>
      </c>
      <c r="D24" s="18">
        <v>129</v>
      </c>
      <c r="E24" s="18"/>
      <c r="F24" s="18">
        <v>35</v>
      </c>
      <c r="G24" s="18">
        <v>3</v>
      </c>
      <c r="H24" s="18">
        <v>32</v>
      </c>
      <c r="I24" s="18"/>
      <c r="J24" s="18">
        <v>57</v>
      </c>
      <c r="K24" s="18">
        <v>20</v>
      </c>
      <c r="L24" s="18">
        <v>37</v>
      </c>
      <c r="M24" s="18"/>
      <c r="N24" s="18">
        <v>22</v>
      </c>
      <c r="O24" s="18">
        <v>9</v>
      </c>
      <c r="P24" s="18">
        <v>13</v>
      </c>
      <c r="Q24" s="18"/>
      <c r="R24" s="18">
        <v>29</v>
      </c>
      <c r="S24" s="18">
        <v>8</v>
      </c>
      <c r="T24" s="18">
        <v>21</v>
      </c>
      <c r="U24" s="18"/>
      <c r="V24" s="18">
        <v>45</v>
      </c>
      <c r="W24" s="18">
        <v>19</v>
      </c>
      <c r="X24" s="18">
        <v>26</v>
      </c>
      <c r="Y24" s="18"/>
    </row>
    <row r="25" spans="1:25" ht="15.75" customHeight="1" x14ac:dyDescent="0.35">
      <c r="A25" s="131" t="s">
        <v>287</v>
      </c>
      <c r="B25" s="18">
        <v>93</v>
      </c>
      <c r="C25" s="18">
        <v>20</v>
      </c>
      <c r="D25" s="18">
        <v>73</v>
      </c>
      <c r="E25" s="18"/>
      <c r="F25" s="18">
        <v>17</v>
      </c>
      <c r="G25" s="18">
        <v>6</v>
      </c>
      <c r="H25" s="18">
        <v>11</v>
      </c>
      <c r="I25" s="18"/>
      <c r="J25" s="18">
        <v>29</v>
      </c>
      <c r="K25" s="18">
        <v>3</v>
      </c>
      <c r="L25" s="18">
        <v>26</v>
      </c>
      <c r="M25" s="18"/>
      <c r="N25" s="18">
        <v>19</v>
      </c>
      <c r="O25" s="18">
        <v>3</v>
      </c>
      <c r="P25" s="18">
        <v>16</v>
      </c>
      <c r="Q25" s="18"/>
      <c r="R25" s="18">
        <v>17</v>
      </c>
      <c r="S25" s="18">
        <v>3</v>
      </c>
      <c r="T25" s="18">
        <v>14</v>
      </c>
      <c r="U25" s="18"/>
      <c r="V25" s="18">
        <v>11</v>
      </c>
      <c r="W25" s="18">
        <v>5</v>
      </c>
      <c r="X25" s="18">
        <v>6</v>
      </c>
      <c r="Y25" s="18"/>
    </row>
    <row r="26" spans="1:25" ht="15.75" customHeight="1" x14ac:dyDescent="0.35">
      <c r="A26" s="131" t="s">
        <v>288</v>
      </c>
      <c r="B26" s="18">
        <v>53</v>
      </c>
      <c r="C26" s="18">
        <v>21</v>
      </c>
      <c r="D26" s="18">
        <v>32</v>
      </c>
      <c r="E26" s="18"/>
      <c r="F26" s="18">
        <v>10</v>
      </c>
      <c r="G26" s="18">
        <v>10</v>
      </c>
      <c r="H26" s="18">
        <v>0</v>
      </c>
      <c r="I26" s="18"/>
      <c r="J26" s="18">
        <v>7</v>
      </c>
      <c r="K26" s="18">
        <v>3</v>
      </c>
      <c r="L26" s="18">
        <v>4</v>
      </c>
      <c r="M26" s="18"/>
      <c r="N26" s="18">
        <v>13</v>
      </c>
      <c r="O26" s="18">
        <v>3</v>
      </c>
      <c r="P26" s="18">
        <v>10</v>
      </c>
      <c r="Q26" s="18"/>
      <c r="R26" s="18">
        <v>9</v>
      </c>
      <c r="S26" s="18">
        <v>0</v>
      </c>
      <c r="T26" s="18">
        <v>9</v>
      </c>
      <c r="U26" s="18"/>
      <c r="V26" s="18">
        <v>14</v>
      </c>
      <c r="W26" s="18">
        <v>5</v>
      </c>
      <c r="X26" s="18">
        <v>9</v>
      </c>
      <c r="Y26" s="18"/>
    </row>
    <row r="27" spans="1:25" ht="15.75" customHeight="1" x14ac:dyDescent="0.35">
      <c r="A27" s="131" t="s">
        <v>289</v>
      </c>
      <c r="B27" s="18">
        <v>31</v>
      </c>
      <c r="C27" s="18">
        <v>3</v>
      </c>
      <c r="D27" s="18">
        <v>28</v>
      </c>
      <c r="E27" s="18"/>
      <c r="F27" s="18">
        <v>14</v>
      </c>
      <c r="G27" s="18">
        <v>3</v>
      </c>
      <c r="H27" s="18">
        <v>11</v>
      </c>
      <c r="I27" s="18"/>
      <c r="J27" s="18">
        <v>11</v>
      </c>
      <c r="K27" s="18">
        <v>0</v>
      </c>
      <c r="L27" s="18">
        <v>11</v>
      </c>
      <c r="M27" s="18"/>
      <c r="N27" s="18">
        <v>0</v>
      </c>
      <c r="O27" s="18">
        <v>0</v>
      </c>
      <c r="P27" s="18">
        <v>0</v>
      </c>
      <c r="Q27" s="18"/>
      <c r="R27" s="18">
        <v>6</v>
      </c>
      <c r="S27" s="18">
        <v>0</v>
      </c>
      <c r="T27" s="18">
        <v>6</v>
      </c>
      <c r="U27" s="18"/>
      <c r="V27" s="18">
        <v>0</v>
      </c>
      <c r="W27" s="18">
        <v>0</v>
      </c>
      <c r="X27" s="18">
        <v>0</v>
      </c>
      <c r="Y27" s="18"/>
    </row>
    <row r="28" spans="1:25" ht="15.75" customHeight="1" x14ac:dyDescent="0.3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8"/>
    </row>
    <row r="29" spans="1:25" ht="15.75" customHeight="1" x14ac:dyDescent="0.35">
      <c r="A29" s="334" t="s">
        <v>125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18"/>
    </row>
    <row r="30" spans="1:25" ht="15.75" customHeight="1" x14ac:dyDescent="0.35">
      <c r="A30" s="135" t="s">
        <v>130</v>
      </c>
      <c r="B30" s="20">
        <v>14.449038401303014</v>
      </c>
      <c r="C30" s="20">
        <v>17.51870324189526</v>
      </c>
      <c r="D30" s="20">
        <v>11.91538021726701</v>
      </c>
      <c r="E30" s="20"/>
      <c r="F30" s="20">
        <v>19.72265023112481</v>
      </c>
      <c r="G30" s="20">
        <v>21.586134453781515</v>
      </c>
      <c r="H30" s="20">
        <v>17.939698492462313</v>
      </c>
      <c r="I30" s="20"/>
      <c r="J30" s="20">
        <v>23.09124767225326</v>
      </c>
      <c r="K30" s="20">
        <v>27.677767776777678</v>
      </c>
      <c r="L30" s="20">
        <v>19.18805055534278</v>
      </c>
      <c r="M30" s="20"/>
      <c r="N30" s="20">
        <v>15.576005453306067</v>
      </c>
      <c r="O30" s="20">
        <v>18.78536401357978</v>
      </c>
      <c r="P30" s="20">
        <v>12.931302455704072</v>
      </c>
      <c r="Q30" s="20"/>
      <c r="R30" s="20">
        <v>12.19538729329852</v>
      </c>
      <c r="S30" s="20">
        <v>14.315987756063103</v>
      </c>
      <c r="T30" s="20">
        <v>10.374115267947422</v>
      </c>
      <c r="U30" s="20"/>
      <c r="V30" s="20">
        <v>8.5268460498832788</v>
      </c>
      <c r="W30" s="20">
        <v>11.635404454865181</v>
      </c>
      <c r="X30" s="20">
        <v>6.2830547916225941</v>
      </c>
      <c r="Y30" s="18"/>
    </row>
    <row r="31" spans="1:25" ht="15.75" customHeight="1" x14ac:dyDescent="0.35">
      <c r="A31" s="131">
        <v>14</v>
      </c>
      <c r="B31" s="21">
        <v>18.691588785046729</v>
      </c>
      <c r="C31" s="21">
        <v>22.222222222222221</v>
      </c>
      <c r="D31" s="21">
        <v>16.129032258064516</v>
      </c>
      <c r="E31" s="21"/>
      <c r="F31" s="21">
        <v>25</v>
      </c>
      <c r="G31" s="21">
        <v>41.666666666666671</v>
      </c>
      <c r="H31" s="21">
        <v>0</v>
      </c>
      <c r="I31" s="21"/>
      <c r="J31" s="21">
        <v>21.875</v>
      </c>
      <c r="K31" s="21">
        <v>0</v>
      </c>
      <c r="L31" s="21">
        <v>36.84210526315789</v>
      </c>
      <c r="M31" s="21"/>
      <c r="N31" s="21">
        <v>8.5714285714285712</v>
      </c>
      <c r="O31" s="21">
        <v>0</v>
      </c>
      <c r="P31" s="21">
        <v>11.111111111111111</v>
      </c>
      <c r="Q31" s="21"/>
      <c r="R31" s="21" t="s">
        <v>273</v>
      </c>
      <c r="S31" s="21" t="s">
        <v>273</v>
      </c>
      <c r="T31" s="21" t="s">
        <v>273</v>
      </c>
      <c r="U31" s="21"/>
      <c r="V31" s="21" t="s">
        <v>273</v>
      </c>
      <c r="W31" s="21" t="s">
        <v>273</v>
      </c>
      <c r="X31" s="21" t="s">
        <v>273</v>
      </c>
      <c r="Y31" s="1"/>
    </row>
    <row r="32" spans="1:25" ht="15.75" customHeight="1" x14ac:dyDescent="0.35">
      <c r="A32" s="131">
        <v>15</v>
      </c>
      <c r="B32" s="21">
        <v>15.926640926640925</v>
      </c>
      <c r="C32" s="21">
        <v>18.971631205673759</v>
      </c>
      <c r="D32" s="21">
        <v>12.288135593220339</v>
      </c>
      <c r="E32" s="21"/>
      <c r="F32" s="21">
        <v>20.136518771331058</v>
      </c>
      <c r="G32" s="21">
        <v>21.910112359550563</v>
      </c>
      <c r="H32" s="21">
        <v>17.391304347826086</v>
      </c>
      <c r="I32" s="21"/>
      <c r="J32" s="21">
        <v>42.272727272727273</v>
      </c>
      <c r="K32" s="21">
        <v>47.328244274809158</v>
      </c>
      <c r="L32" s="21">
        <v>34.831460674157306</v>
      </c>
      <c r="M32" s="21"/>
      <c r="N32" s="21">
        <v>5.0980392156862742</v>
      </c>
      <c r="O32" s="21">
        <v>4.6153846153846159</v>
      </c>
      <c r="P32" s="21">
        <v>5.6000000000000005</v>
      </c>
      <c r="Q32" s="21"/>
      <c r="R32" s="21">
        <v>0</v>
      </c>
      <c r="S32" s="21">
        <v>0</v>
      </c>
      <c r="T32" s="21">
        <v>0</v>
      </c>
      <c r="U32" s="21"/>
      <c r="V32" s="21">
        <v>0</v>
      </c>
      <c r="W32" s="21">
        <v>0</v>
      </c>
      <c r="X32" s="21">
        <v>0</v>
      </c>
      <c r="Y32" s="93"/>
    </row>
    <row r="33" spans="1:26" ht="15.75" customHeight="1" x14ac:dyDescent="0.35">
      <c r="A33" s="131">
        <v>16</v>
      </c>
      <c r="B33" s="21">
        <v>14.808743169398909</v>
      </c>
      <c r="C33" s="21">
        <v>16.575790621592148</v>
      </c>
      <c r="D33" s="21">
        <v>13.033953997809419</v>
      </c>
      <c r="E33" s="21"/>
      <c r="F33" s="21">
        <v>20.754716981132077</v>
      </c>
      <c r="G33" s="21">
        <v>16.7741935483871</v>
      </c>
      <c r="H33" s="21">
        <v>26.36363636363636</v>
      </c>
      <c r="I33" s="21"/>
      <c r="J33" s="21">
        <v>29.155313351498634</v>
      </c>
      <c r="K33" s="21">
        <v>33.027522935779821</v>
      </c>
      <c r="L33" s="21">
        <v>23.48993288590604</v>
      </c>
      <c r="M33" s="21"/>
      <c r="N33" s="21">
        <v>17.948717948717949</v>
      </c>
      <c r="O33" s="21">
        <v>12.903225806451612</v>
      </c>
      <c r="P33" s="21">
        <v>23.636363636363637</v>
      </c>
      <c r="Q33" s="21"/>
      <c r="R33" s="21">
        <v>10.176991150442479</v>
      </c>
      <c r="S33" s="21">
        <v>14.150943396226415</v>
      </c>
      <c r="T33" s="21">
        <v>6.666666666666667</v>
      </c>
      <c r="U33" s="21"/>
      <c r="V33" s="21">
        <v>0</v>
      </c>
      <c r="W33" s="21"/>
      <c r="X33" s="21"/>
      <c r="Y33" s="93"/>
    </row>
    <row r="34" spans="1:26" ht="15.75" customHeight="1" x14ac:dyDescent="0.35">
      <c r="A34" s="131">
        <v>17</v>
      </c>
      <c r="B34" s="21">
        <v>17.582897033158812</v>
      </c>
      <c r="C34" s="21">
        <v>20.920502092050206</v>
      </c>
      <c r="D34" s="21">
        <v>13.947128532360983</v>
      </c>
      <c r="E34" s="21"/>
      <c r="F34" s="21">
        <v>26.72413793103448</v>
      </c>
      <c r="G34" s="21">
        <v>29.577464788732392</v>
      </c>
      <c r="H34" s="21">
        <v>22.222222222222221</v>
      </c>
      <c r="I34" s="21"/>
      <c r="J34" s="21">
        <v>39.384615384615387</v>
      </c>
      <c r="K34" s="21">
        <v>36.170212765957451</v>
      </c>
      <c r="L34" s="21">
        <v>43.79562043795621</v>
      </c>
      <c r="M34" s="21"/>
      <c r="N34" s="21">
        <v>24.336283185840706</v>
      </c>
      <c r="O34" s="21">
        <v>25.102880658436217</v>
      </c>
      <c r="P34" s="21">
        <v>23.444976076555022</v>
      </c>
      <c r="Q34" s="21"/>
      <c r="R34" s="21">
        <v>10.832025117739404</v>
      </c>
      <c r="S34" s="21">
        <v>16.176470588235293</v>
      </c>
      <c r="T34" s="21">
        <v>4.7138047138047137</v>
      </c>
      <c r="U34" s="21"/>
      <c r="V34" s="21">
        <v>5.2631578947368416</v>
      </c>
      <c r="W34" s="21">
        <v>8.5106382978723403</v>
      </c>
      <c r="X34" s="21">
        <v>2.7472527472527473</v>
      </c>
      <c r="Y34" s="93"/>
    </row>
    <row r="35" spans="1:26" ht="15.75" customHeight="1" x14ac:dyDescent="0.35">
      <c r="A35" s="131">
        <v>18</v>
      </c>
      <c r="B35" s="21">
        <v>17.878528656971771</v>
      </c>
      <c r="C35" s="21">
        <v>17.163577759871071</v>
      </c>
      <c r="D35" s="21">
        <v>18.687329079307201</v>
      </c>
      <c r="E35" s="21"/>
      <c r="F35" s="21">
        <v>23.076923076923077</v>
      </c>
      <c r="G35" s="21">
        <v>21.84873949579832</v>
      </c>
      <c r="H35" s="21">
        <v>25.396825396825395</v>
      </c>
      <c r="I35" s="21"/>
      <c r="J35" s="21">
        <v>29.545454545454547</v>
      </c>
      <c r="K35" s="21">
        <v>33.108108108108105</v>
      </c>
      <c r="L35" s="21">
        <v>25</v>
      </c>
      <c r="M35" s="21"/>
      <c r="N35" s="21">
        <v>29.11392405063291</v>
      </c>
      <c r="O35" s="21">
        <v>27.441860465116282</v>
      </c>
      <c r="P35" s="21">
        <v>31.111111111111111</v>
      </c>
      <c r="Q35" s="21"/>
      <c r="R35" s="21">
        <v>15.291262135922329</v>
      </c>
      <c r="S35" s="21">
        <v>10.024449877750612</v>
      </c>
      <c r="T35" s="21">
        <v>20.481927710843372</v>
      </c>
      <c r="U35" s="21"/>
      <c r="V35" s="21">
        <v>8.4695393759286777</v>
      </c>
      <c r="W35" s="21">
        <v>10.857142857142858</v>
      </c>
      <c r="X35" s="21">
        <v>5.8823529411764701</v>
      </c>
      <c r="Y35" s="6"/>
    </row>
    <row r="36" spans="1:26" ht="15.75" customHeight="1" x14ac:dyDescent="0.35">
      <c r="A36" s="132">
        <v>19</v>
      </c>
      <c r="B36" s="21">
        <v>18.770377270610155</v>
      </c>
      <c r="C36" s="21">
        <v>19.879518072289155</v>
      </c>
      <c r="D36" s="21">
        <v>17.461928934010153</v>
      </c>
      <c r="E36" s="21"/>
      <c r="F36" s="21">
        <v>23.204419889502763</v>
      </c>
      <c r="G36" s="21">
        <v>16.666666666666664</v>
      </c>
      <c r="H36" s="21">
        <v>34.328358208955223</v>
      </c>
      <c r="I36" s="21"/>
      <c r="J36" s="21">
        <v>32.669322709163346</v>
      </c>
      <c r="K36" s="21">
        <v>36.912751677852349</v>
      </c>
      <c r="L36" s="21">
        <v>26.47058823529412</v>
      </c>
      <c r="M36" s="21"/>
      <c r="N36" s="21">
        <v>26.813880126182966</v>
      </c>
      <c r="O36" s="21">
        <v>27.810650887573964</v>
      </c>
      <c r="P36" s="21">
        <v>25.675675675675674</v>
      </c>
      <c r="Q36" s="21"/>
      <c r="R36" s="21">
        <v>15.774647887323944</v>
      </c>
      <c r="S36" s="21">
        <v>15.926892950391643</v>
      </c>
      <c r="T36" s="21">
        <v>15.596330275229359</v>
      </c>
      <c r="U36" s="21"/>
      <c r="V36" s="21">
        <v>11.918604651162791</v>
      </c>
      <c r="W36" s="21">
        <v>14.121037463976945</v>
      </c>
      <c r="X36" s="21">
        <v>9.67741935483871</v>
      </c>
      <c r="Y36" s="10"/>
    </row>
    <row r="37" spans="1:26" ht="15.75" customHeight="1" x14ac:dyDescent="0.3">
      <c r="A37" s="131">
        <v>20</v>
      </c>
      <c r="B37" s="21">
        <v>20.601503759398497</v>
      </c>
      <c r="C37" s="21">
        <v>23.562152133580703</v>
      </c>
      <c r="D37" s="21">
        <v>17.121046892039256</v>
      </c>
      <c r="E37" s="21"/>
      <c r="F37" s="21">
        <v>22.222222222222221</v>
      </c>
      <c r="G37" s="21">
        <v>23.015873015873016</v>
      </c>
      <c r="H37" s="21">
        <v>21.111111111111111</v>
      </c>
      <c r="I37" s="21"/>
      <c r="J37" s="21">
        <v>31.2</v>
      </c>
      <c r="K37" s="21">
        <v>30.434782608695656</v>
      </c>
      <c r="L37" s="21">
        <v>32.142857142857146</v>
      </c>
      <c r="M37" s="21"/>
      <c r="N37" s="21">
        <v>31.493506493506494</v>
      </c>
      <c r="O37" s="21">
        <v>44.375</v>
      </c>
      <c r="P37" s="21">
        <v>17.567567567567568</v>
      </c>
      <c r="Q37" s="21"/>
      <c r="R37" s="21">
        <v>15.968992248062017</v>
      </c>
      <c r="S37" s="21">
        <v>17.983651226158038</v>
      </c>
      <c r="T37" s="21">
        <v>13.309352517985612</v>
      </c>
      <c r="U37" s="21"/>
      <c r="V37" s="21">
        <v>14.756944444444445</v>
      </c>
      <c r="W37" s="21">
        <v>16.027874564459928</v>
      </c>
      <c r="X37" s="21">
        <v>13.494809688581316</v>
      </c>
      <c r="Y37" s="114"/>
    </row>
    <row r="38" spans="1:26" ht="15.75" customHeight="1" x14ac:dyDescent="0.35">
      <c r="A38" s="131">
        <v>21</v>
      </c>
      <c r="B38" s="21">
        <v>19.232818327117741</v>
      </c>
      <c r="C38" s="21">
        <v>23.132780082987551</v>
      </c>
      <c r="D38" s="21">
        <v>15.115005476451259</v>
      </c>
      <c r="E38" s="21"/>
      <c r="F38" s="21">
        <v>36.464088397790057</v>
      </c>
      <c r="G38" s="21">
        <v>44.554455445544555</v>
      </c>
      <c r="H38" s="21">
        <v>26.25</v>
      </c>
      <c r="I38" s="21"/>
      <c r="J38" s="21">
        <v>22.676579925650557</v>
      </c>
      <c r="K38" s="21">
        <v>27.06766917293233</v>
      </c>
      <c r="L38" s="21">
        <v>18.382352941176471</v>
      </c>
      <c r="M38" s="21"/>
      <c r="N38" s="21">
        <v>18.789808917197455</v>
      </c>
      <c r="O38" s="21">
        <v>20.114942528735632</v>
      </c>
      <c r="P38" s="21">
        <v>17.142857142857142</v>
      </c>
      <c r="Q38" s="21"/>
      <c r="R38" s="21">
        <v>22.131147540983605</v>
      </c>
      <c r="S38" s="21">
        <v>25.752508361204011</v>
      </c>
      <c r="T38" s="21">
        <v>18.64951768488746</v>
      </c>
      <c r="U38" s="21"/>
      <c r="V38" s="21">
        <v>7.9522862823061633</v>
      </c>
      <c r="W38" s="21">
        <v>11.673151750972762</v>
      </c>
      <c r="X38" s="21">
        <v>4.0650406504065035</v>
      </c>
      <c r="Y38" s="20"/>
    </row>
    <row r="39" spans="1:26" ht="15.75" customHeight="1" x14ac:dyDescent="0.35">
      <c r="A39" s="131">
        <v>22</v>
      </c>
      <c r="B39" s="21">
        <v>14.747356051703878</v>
      </c>
      <c r="C39" s="21">
        <v>17.454545454545457</v>
      </c>
      <c r="D39" s="21">
        <v>12.200684150513112</v>
      </c>
      <c r="E39" s="21"/>
      <c r="F39" s="21">
        <v>18.009478672985782</v>
      </c>
      <c r="G39" s="21">
        <v>16.239316239316238</v>
      </c>
      <c r="H39" s="21">
        <v>20.212765957446805</v>
      </c>
      <c r="I39" s="21"/>
      <c r="J39" s="21">
        <v>21.100917431192663</v>
      </c>
      <c r="K39" s="21">
        <v>18.691588785046729</v>
      </c>
      <c r="L39" s="21">
        <v>23.423423423423422</v>
      </c>
      <c r="M39" s="21"/>
      <c r="N39" s="21">
        <v>13.398692810457517</v>
      </c>
      <c r="O39" s="21">
        <v>20.714285714285715</v>
      </c>
      <c r="P39" s="21">
        <v>7.2289156626506017</v>
      </c>
      <c r="Q39" s="21"/>
      <c r="R39" s="21">
        <v>13.308687615526802</v>
      </c>
      <c r="S39" s="21">
        <v>16.479400749063668</v>
      </c>
      <c r="T39" s="21">
        <v>10.218978102189782</v>
      </c>
      <c r="U39" s="21"/>
      <c r="V39" s="21">
        <v>12.676056338028168</v>
      </c>
      <c r="W39" s="21">
        <v>16.494845360824741</v>
      </c>
      <c r="X39" s="21">
        <v>9.4827586206896548</v>
      </c>
      <c r="Y39" s="21"/>
    </row>
    <row r="40" spans="1:26" ht="15.75" customHeight="1" x14ac:dyDescent="0.35">
      <c r="A40" s="131">
        <v>23</v>
      </c>
      <c r="B40" s="21">
        <v>17.363571934798017</v>
      </c>
      <c r="C40" s="21">
        <v>21.707670043415341</v>
      </c>
      <c r="D40" s="21">
        <v>13.194444444444445</v>
      </c>
      <c r="E40" s="21"/>
      <c r="F40" s="21">
        <v>23.595505617977526</v>
      </c>
      <c r="G40" s="21">
        <v>29.292929292929294</v>
      </c>
      <c r="H40" s="21">
        <v>16.455696202531644</v>
      </c>
      <c r="I40" s="21"/>
      <c r="J40" s="21">
        <v>19.597989949748744</v>
      </c>
      <c r="K40" s="21">
        <v>20</v>
      </c>
      <c r="L40" s="21">
        <v>19.19191919191919</v>
      </c>
      <c r="M40" s="21"/>
      <c r="N40" s="21">
        <v>15.573770491803279</v>
      </c>
      <c r="O40" s="21">
        <v>21.09375</v>
      </c>
      <c r="P40" s="21">
        <v>9.4827586206896548</v>
      </c>
      <c r="Q40" s="21"/>
      <c r="R40" s="21">
        <v>19.430051813471501</v>
      </c>
      <c r="S40" s="21">
        <v>22.916666666666664</v>
      </c>
      <c r="T40" s="21">
        <v>15.979381443298967</v>
      </c>
      <c r="U40" s="21"/>
      <c r="V40" s="21">
        <v>12.623762376237623</v>
      </c>
      <c r="W40" s="21">
        <v>17.441860465116278</v>
      </c>
      <c r="X40" s="21">
        <v>9.0517241379310338</v>
      </c>
      <c r="Y40" s="21"/>
    </row>
    <row r="41" spans="1:26" ht="15.75" customHeight="1" x14ac:dyDescent="0.35">
      <c r="A41" s="131">
        <v>24</v>
      </c>
      <c r="B41" s="21">
        <v>16.983894582723281</v>
      </c>
      <c r="C41" s="21">
        <v>17.20430107526882</v>
      </c>
      <c r="D41" s="21">
        <v>16.783216783216783</v>
      </c>
      <c r="E41" s="21"/>
      <c r="F41" s="21">
        <v>24.675324675324674</v>
      </c>
      <c r="G41" s="21">
        <v>24.050632911392405</v>
      </c>
      <c r="H41" s="21">
        <v>25.333333333333336</v>
      </c>
      <c r="I41" s="21"/>
      <c r="J41" s="21">
        <v>25.118483412322274</v>
      </c>
      <c r="K41" s="21">
        <v>29.292929292929294</v>
      </c>
      <c r="L41" s="21">
        <v>21.428571428571427</v>
      </c>
      <c r="M41" s="21"/>
      <c r="N41" s="21">
        <v>16.296296296296298</v>
      </c>
      <c r="O41" s="21">
        <v>12.5</v>
      </c>
      <c r="P41" s="21">
        <v>19.333333333333332</v>
      </c>
      <c r="Q41" s="21"/>
      <c r="R41" s="21">
        <v>15.748031496062993</v>
      </c>
      <c r="S41" s="21">
        <v>17.837837837837839</v>
      </c>
      <c r="T41" s="21">
        <v>13.77551020408163</v>
      </c>
      <c r="U41" s="21"/>
      <c r="V41" s="21">
        <v>10.571428571428571</v>
      </c>
      <c r="W41" s="21">
        <v>9.5238095238095237</v>
      </c>
      <c r="X41" s="21">
        <v>11.538461538461538</v>
      </c>
      <c r="Y41" s="21"/>
    </row>
    <row r="42" spans="1:26" ht="15.75" customHeight="1" x14ac:dyDescent="0.35">
      <c r="A42" s="131" t="s">
        <v>284</v>
      </c>
      <c r="B42" s="21">
        <v>14.185606060606059</v>
      </c>
      <c r="C42" s="21">
        <v>18.757763975155278</v>
      </c>
      <c r="D42" s="21">
        <v>10.331588132635252</v>
      </c>
      <c r="E42" s="21"/>
      <c r="F42" s="21">
        <v>23.825503355704697</v>
      </c>
      <c r="G42" s="21">
        <v>22.945205479452056</v>
      </c>
      <c r="H42" s="21">
        <v>24.671052631578945</v>
      </c>
      <c r="I42" s="21"/>
      <c r="J42" s="21">
        <v>20.736196319018404</v>
      </c>
      <c r="K42" s="21">
        <v>29.155313351498634</v>
      </c>
      <c r="L42" s="21">
        <v>13.839285714285715</v>
      </c>
      <c r="M42" s="21"/>
      <c r="N42" s="21">
        <v>12.964824120603016</v>
      </c>
      <c r="O42" s="21">
        <v>17.982456140350877</v>
      </c>
      <c r="P42" s="21">
        <v>8.7198515769944329</v>
      </c>
      <c r="Q42" s="21"/>
      <c r="R42" s="21">
        <v>12.150747238466536</v>
      </c>
      <c r="S42" s="21">
        <v>15.549597855227882</v>
      </c>
      <c r="T42" s="21">
        <v>8.9533417402269855</v>
      </c>
      <c r="U42" s="21"/>
      <c r="V42" s="21">
        <v>9.1385767790262165</v>
      </c>
      <c r="W42" s="21">
        <v>14.620938628158845</v>
      </c>
      <c r="X42" s="21">
        <v>5.249679897567221</v>
      </c>
      <c r="Y42" s="21"/>
      <c r="Z42" s="165"/>
    </row>
    <row r="43" spans="1:26" ht="15.75" customHeight="1" x14ac:dyDescent="0.35">
      <c r="A43" s="131" t="s">
        <v>285</v>
      </c>
      <c r="B43" s="21">
        <v>8.621621621621621</v>
      </c>
      <c r="C43" s="21">
        <v>9.5059880239520957</v>
      </c>
      <c r="D43" s="21">
        <v>8.1218274111675122</v>
      </c>
      <c r="E43" s="21"/>
      <c r="F43" s="21">
        <v>10.666666666666668</v>
      </c>
      <c r="G43" s="21">
        <v>12.666666666666668</v>
      </c>
      <c r="H43" s="21">
        <v>9.6666666666666661</v>
      </c>
      <c r="I43" s="21"/>
      <c r="J43" s="21">
        <v>12.283737024221452</v>
      </c>
      <c r="K43" s="21">
        <v>14.077669902912621</v>
      </c>
      <c r="L43" s="21">
        <v>11.29032258064516</v>
      </c>
      <c r="M43" s="21"/>
      <c r="N43" s="21">
        <v>8.9488636363636367</v>
      </c>
      <c r="O43" s="21">
        <v>10.188679245283019</v>
      </c>
      <c r="P43" s="21">
        <v>8.2004555808656043</v>
      </c>
      <c r="Q43" s="21"/>
      <c r="R43" s="21">
        <v>7.2744907856450052</v>
      </c>
      <c r="S43" s="21">
        <v>7.7720207253886011</v>
      </c>
      <c r="T43" s="21">
        <v>6.9767441860465116</v>
      </c>
      <c r="U43" s="21"/>
      <c r="V43" s="21">
        <v>6.6168623265741733</v>
      </c>
      <c r="W43" s="21">
        <v>6.6869300911854097</v>
      </c>
      <c r="X43" s="21">
        <v>6.5789473684210522</v>
      </c>
      <c r="Y43" s="21"/>
    </row>
    <row r="44" spans="1:26" ht="15.75" customHeight="1" x14ac:dyDescent="0.35">
      <c r="A44" s="131" t="s">
        <v>286</v>
      </c>
      <c r="B44" s="21">
        <v>7.427894112998815</v>
      </c>
      <c r="C44" s="21">
        <v>7.983761840324763</v>
      </c>
      <c r="D44" s="21">
        <v>7.1986607142857135</v>
      </c>
      <c r="E44" s="21"/>
      <c r="F44" s="21">
        <v>10.416666666666668</v>
      </c>
      <c r="G44" s="21">
        <v>3.1914893617021276</v>
      </c>
      <c r="H44" s="21">
        <v>13.223140495867769</v>
      </c>
      <c r="I44" s="21"/>
      <c r="J44" s="21">
        <v>12.751677852348994</v>
      </c>
      <c r="K44" s="21">
        <v>15.625</v>
      </c>
      <c r="L44" s="21">
        <v>11.598746081504702</v>
      </c>
      <c r="M44" s="21"/>
      <c r="N44" s="21">
        <v>4.700854700854701</v>
      </c>
      <c r="O44" s="21">
        <v>6.2068965517241379</v>
      </c>
      <c r="P44" s="21">
        <v>4.0247678018575854</v>
      </c>
      <c r="Q44" s="21"/>
      <c r="R44" s="21">
        <v>4.4342507645259941</v>
      </c>
      <c r="S44" s="21">
        <v>4.0201005025125625</v>
      </c>
      <c r="T44" s="21">
        <v>4.6153846153846159</v>
      </c>
      <c r="U44" s="21"/>
      <c r="V44" s="21">
        <v>7.1884984025559113</v>
      </c>
      <c r="W44" s="21">
        <v>10.982658959537572</v>
      </c>
      <c r="X44" s="21">
        <v>5.739514348785872</v>
      </c>
      <c r="Y44" s="21"/>
    </row>
    <row r="45" spans="1:26" ht="15.75" customHeight="1" x14ac:dyDescent="0.35">
      <c r="A45" s="131" t="s">
        <v>287</v>
      </c>
      <c r="B45" s="21">
        <v>7.1703932151117966</v>
      </c>
      <c r="C45" s="21">
        <v>5.8139534883720927</v>
      </c>
      <c r="D45" s="21">
        <v>7.660020986358866</v>
      </c>
      <c r="E45" s="21"/>
      <c r="F45" s="21">
        <v>8.2125603864734309</v>
      </c>
      <c r="G45" s="21">
        <v>8.8235294117647065</v>
      </c>
      <c r="H45" s="21">
        <v>7.9136690647482011</v>
      </c>
      <c r="I45" s="21"/>
      <c r="J45" s="21">
        <v>12.340425531914894</v>
      </c>
      <c r="K45" s="21">
        <v>5.1724137931034484</v>
      </c>
      <c r="L45" s="21">
        <v>14.689265536723164</v>
      </c>
      <c r="M45" s="21"/>
      <c r="N45" s="21">
        <v>7.8838174273858916</v>
      </c>
      <c r="O45" s="21">
        <v>5.2631578947368416</v>
      </c>
      <c r="P45" s="21">
        <v>8.695652173913043</v>
      </c>
      <c r="Q45" s="21"/>
      <c r="R45" s="21">
        <v>5.9440559440559442</v>
      </c>
      <c r="S45" s="21">
        <v>3.75</v>
      </c>
      <c r="T45" s="21">
        <v>6.7961165048543686</v>
      </c>
      <c r="U45" s="21"/>
      <c r="V45" s="21">
        <v>3.3536585365853662</v>
      </c>
      <c r="W45" s="21">
        <v>6.1728395061728394</v>
      </c>
      <c r="X45" s="21">
        <v>2.42914979757085</v>
      </c>
      <c r="Y45" s="21"/>
    </row>
    <row r="46" spans="1:26" ht="15.75" customHeight="1" x14ac:dyDescent="0.35">
      <c r="A46" s="131" t="s">
        <v>288</v>
      </c>
      <c r="B46" s="21">
        <v>8.8039867109634553</v>
      </c>
      <c r="C46" s="21">
        <v>13.20754716981132</v>
      </c>
      <c r="D46" s="21">
        <v>7.2234762979683964</v>
      </c>
      <c r="E46" s="21"/>
      <c r="F46" s="21">
        <v>10</v>
      </c>
      <c r="G46" s="21">
        <v>34.482758620689658</v>
      </c>
      <c r="H46" s="21">
        <v>0</v>
      </c>
      <c r="I46" s="21"/>
      <c r="J46" s="21">
        <v>7.6923076923076925</v>
      </c>
      <c r="K46" s="21">
        <v>14.285714285714285</v>
      </c>
      <c r="L46" s="21">
        <v>5.7142857142857144</v>
      </c>
      <c r="M46" s="21"/>
      <c r="N46" s="21">
        <v>10</v>
      </c>
      <c r="O46" s="21">
        <v>10.714285714285714</v>
      </c>
      <c r="P46" s="21">
        <v>9.8039215686274517</v>
      </c>
      <c r="Q46" s="21"/>
      <c r="R46" s="21">
        <v>6.666666666666667</v>
      </c>
      <c r="S46" s="21">
        <v>0</v>
      </c>
      <c r="T46" s="21">
        <v>9.183673469387756</v>
      </c>
      <c r="U46" s="21"/>
      <c r="V46" s="21">
        <v>9.5890410958904102</v>
      </c>
      <c r="W46" s="21">
        <v>11.363636363636363</v>
      </c>
      <c r="X46" s="21">
        <v>8.8235294117647065</v>
      </c>
      <c r="Y46" s="21"/>
    </row>
    <row r="47" spans="1:26" ht="15.75" customHeight="1" thickBot="1" x14ac:dyDescent="0.4">
      <c r="A47" s="131" t="s">
        <v>289</v>
      </c>
      <c r="B47" s="21">
        <v>7.6923076923076925</v>
      </c>
      <c r="C47" s="21">
        <v>2.912621359223301</v>
      </c>
      <c r="D47" s="21">
        <v>9.3333333333333339</v>
      </c>
      <c r="E47" s="21"/>
      <c r="F47" s="21">
        <v>22.58064516129032</v>
      </c>
      <c r="G47" s="21">
        <v>27.27272727272727</v>
      </c>
      <c r="H47" s="21">
        <v>21.568627450980394</v>
      </c>
      <c r="I47" s="21"/>
      <c r="J47" s="21">
        <v>18.64406779661017</v>
      </c>
      <c r="K47" s="21">
        <v>0</v>
      </c>
      <c r="L47" s="21">
        <v>26.190476190476193</v>
      </c>
      <c r="M47" s="21"/>
      <c r="N47" s="21">
        <v>0</v>
      </c>
      <c r="O47" s="21">
        <v>0</v>
      </c>
      <c r="P47" s="21">
        <v>0</v>
      </c>
      <c r="Q47" s="21"/>
      <c r="R47" s="21">
        <v>6.1855670103092786</v>
      </c>
      <c r="S47" s="21">
        <v>0</v>
      </c>
      <c r="T47" s="21">
        <v>8.1081081081081088</v>
      </c>
      <c r="U47" s="21"/>
      <c r="V47" s="21">
        <v>0</v>
      </c>
      <c r="W47" s="21">
        <v>0</v>
      </c>
      <c r="X47" s="21">
        <v>0</v>
      </c>
      <c r="Y47" s="20"/>
    </row>
    <row r="48" spans="1:26" ht="15.75" customHeight="1" x14ac:dyDescent="0.35">
      <c r="A48" s="353" t="s">
        <v>413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21"/>
    </row>
    <row r="49" spans="1:25" ht="15.75" customHeight="1" x14ac:dyDescent="0.35">
      <c r="A49" s="354"/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21"/>
    </row>
    <row r="50" spans="1:25" ht="15.75" customHeight="1" x14ac:dyDescent="0.3">
      <c r="A50" s="24" t="s">
        <v>398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21"/>
    </row>
    <row r="51" spans="1:25" ht="15.75" customHeight="1" x14ac:dyDescent="0.35">
      <c r="Y51" s="21"/>
    </row>
  </sheetData>
  <mergeCells count="15">
    <mergeCell ref="A48:X49"/>
    <mergeCell ref="A9:X9"/>
    <mergeCell ref="A29:X29"/>
    <mergeCell ref="V6:X6"/>
    <mergeCell ref="A6:A7"/>
    <mergeCell ref="B6:D6"/>
    <mergeCell ref="F6:H6"/>
    <mergeCell ref="J6:L6"/>
    <mergeCell ref="N6:P6"/>
    <mergeCell ref="R6:T6"/>
    <mergeCell ref="A1:X1"/>
    <mergeCell ref="A2:X2"/>
    <mergeCell ref="A3:X3"/>
    <mergeCell ref="A4:X4"/>
    <mergeCell ref="A5:X5"/>
  </mergeCells>
  <conditionalFormatting sqref="B10:X10 B31:G31 I31:J31 L31:N31 P31:X31 B32:X32 B33:V33 X33 B34:X43">
    <cfRule type="cellIs" dxfId="13" priority="9" operator="equal">
      <formula>0</formula>
    </cfRule>
  </conditionalFormatting>
  <conditionalFormatting sqref="B30:X30">
    <cfRule type="cellIs" dxfId="12" priority="7" operator="equal">
      <formula>0</formula>
    </cfRule>
  </conditionalFormatting>
  <hyperlinks>
    <hyperlink ref="Z2" location="Contenido!A1" display="Contenido" xr:uid="{3F1E63CE-C9F2-4B7A-87C8-769454A049DE}"/>
  </hyperlinks>
  <printOptions horizontalCentered="1"/>
  <pageMargins left="0.39370078740157483" right="0.39370078740157483" top="0.39370078740157483" bottom="0.39370078740157483" header="0.31496062992125984" footer="0.31496062992125984"/>
  <pageSetup scale="73" orientation="landscape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7245-010A-4631-ACA8-FA6BF85EFBB9}">
  <sheetPr>
    <tabColor theme="0" tint="-0.14999847407452621"/>
  </sheetPr>
  <dimension ref="A1:AC251"/>
  <sheetViews>
    <sheetView showGridLines="0" topLeftCell="D1" zoomScale="90" zoomScaleNormal="90" zoomScaleSheetLayoutView="90" workbookViewId="0">
      <selection activeCell="Z2" sqref="Z2"/>
    </sheetView>
  </sheetViews>
  <sheetFormatPr baseColWidth="10" defaultColWidth="11.453125" defaultRowHeight="14" x14ac:dyDescent="0.3"/>
  <cols>
    <col min="1" max="1" width="16.179687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5.7265625" style="72" customWidth="1"/>
    <col min="26" max="26" width="13.453125" style="26" customWidth="1"/>
    <col min="27" max="29" width="7.54296875" style="3" customWidth="1"/>
    <col min="30" max="31" width="5" style="3" customWidth="1"/>
    <col min="32" max="32" width="1.54296875" style="3" customWidth="1"/>
    <col min="33" max="35" width="5" style="3" customWidth="1"/>
    <col min="36" max="36" width="1.54296875" style="3" customWidth="1"/>
    <col min="37" max="39" width="5.1796875" style="3" bestFit="1" customWidth="1"/>
    <col min="40" max="40" width="1.54296875" style="3" customWidth="1"/>
    <col min="41" max="43" width="5.1796875" style="3" bestFit="1" customWidth="1"/>
    <col min="44" max="44" width="1.54296875" style="3" customWidth="1"/>
    <col min="45" max="47" width="5.1796875" style="3" bestFit="1" customWidth="1"/>
    <col min="48" max="48" width="1.54296875" style="3" customWidth="1"/>
    <col min="49" max="49" width="4.81640625" style="3" bestFit="1" customWidth="1"/>
    <col min="50" max="51" width="4.453125" style="3" customWidth="1"/>
    <col min="52" max="52" width="8.81640625" style="3" customWidth="1"/>
    <col min="53" max="53" width="12" style="3" customWidth="1"/>
    <col min="54" max="56" width="6" style="3" customWidth="1"/>
    <col min="57" max="57" width="1.54296875" style="3" customWidth="1"/>
    <col min="58" max="58" width="6.1796875" style="3" customWidth="1"/>
    <col min="59" max="60" width="5.1796875" style="3" customWidth="1"/>
    <col min="61" max="61" width="1.54296875" style="3" customWidth="1"/>
    <col min="62" max="64" width="5" style="3" customWidth="1"/>
    <col min="65" max="65" width="1.54296875" style="3" customWidth="1"/>
    <col min="66" max="68" width="5" style="3" customWidth="1"/>
    <col min="69" max="69" width="1.54296875" style="3" customWidth="1"/>
    <col min="70" max="72" width="5" style="3" customWidth="1"/>
    <col min="73" max="73" width="1.54296875" style="3" customWidth="1"/>
    <col min="74" max="76" width="5.1796875" style="3" customWidth="1"/>
    <col min="77" max="77" width="1.54296875" style="3" customWidth="1"/>
    <col min="78" max="79" width="5" style="3" customWidth="1"/>
    <col min="80" max="80" width="5.453125" style="3" customWidth="1"/>
    <col min="81" max="16384" width="11.453125" style="3"/>
  </cols>
  <sheetData>
    <row r="1" spans="1:29" ht="15.75" customHeight="1" x14ac:dyDescent="0.35">
      <c r="A1" s="345" t="s">
        <v>320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93"/>
      <c r="Z1" s="29"/>
    </row>
    <row r="2" spans="1:29" ht="15.75" customHeight="1" x14ac:dyDescent="0.35">
      <c r="A2" s="345" t="s">
        <v>145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1"/>
      <c r="Z2" s="272" t="s">
        <v>375</v>
      </c>
    </row>
    <row r="3" spans="1:29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93"/>
      <c r="Z3" s="29"/>
    </row>
    <row r="4" spans="1:29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93"/>
    </row>
    <row r="5" spans="1:29" s="8" customFormat="1" ht="15.75" customHeight="1" x14ac:dyDescent="0.35">
      <c r="A5" s="345" t="s">
        <v>377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93"/>
      <c r="Z5" s="26"/>
    </row>
    <row r="6" spans="1:29" s="8" customFormat="1" ht="21" customHeight="1" x14ac:dyDescent="0.3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6"/>
      <c r="Z6" s="26"/>
      <c r="AA6" s="2"/>
      <c r="AB6" s="2"/>
    </row>
    <row r="7" spans="1:29" s="8" customFormat="1" ht="21" customHeight="1" x14ac:dyDescent="0.3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10"/>
      <c r="Z7" s="26"/>
      <c r="AA7" s="2"/>
      <c r="AB7" s="2"/>
    </row>
    <row r="8" spans="1:29" x14ac:dyDescent="0.3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AA8" s="8"/>
      <c r="AB8" s="8"/>
      <c r="AC8" s="8"/>
    </row>
    <row r="9" spans="1:29" s="25" customFormat="1" x14ac:dyDescent="0.35">
      <c r="A9" s="64" t="s">
        <v>130</v>
      </c>
      <c r="B9" s="16">
        <v>4613</v>
      </c>
      <c r="C9" s="16">
        <v>2529</v>
      </c>
      <c r="D9" s="16">
        <v>2084</v>
      </c>
      <c r="E9" s="16"/>
      <c r="F9" s="16">
        <v>768</v>
      </c>
      <c r="G9" s="16">
        <v>411</v>
      </c>
      <c r="H9" s="16">
        <v>357</v>
      </c>
      <c r="I9" s="16"/>
      <c r="J9" s="16">
        <v>1116</v>
      </c>
      <c r="K9" s="16">
        <v>615</v>
      </c>
      <c r="L9" s="16">
        <v>501</v>
      </c>
      <c r="M9" s="16"/>
      <c r="N9" s="16">
        <v>914</v>
      </c>
      <c r="O9" s="16">
        <v>498</v>
      </c>
      <c r="P9" s="16">
        <v>416</v>
      </c>
      <c r="Q9" s="16"/>
      <c r="R9" s="16">
        <v>1121</v>
      </c>
      <c r="S9" s="16">
        <v>608</v>
      </c>
      <c r="T9" s="16">
        <v>513</v>
      </c>
      <c r="U9" s="16"/>
      <c r="V9" s="16">
        <v>694</v>
      </c>
      <c r="W9" s="16">
        <v>397</v>
      </c>
      <c r="X9" s="16">
        <v>297</v>
      </c>
      <c r="Y9" s="16"/>
      <c r="Z9" s="26"/>
      <c r="AA9" s="16"/>
      <c r="AB9" s="16"/>
      <c r="AC9" s="135"/>
    </row>
    <row r="10" spans="1:29" x14ac:dyDescent="0.35">
      <c r="A10" s="17" t="s">
        <v>168</v>
      </c>
      <c r="B10" s="18">
        <v>66</v>
      </c>
      <c r="C10" s="18">
        <v>30</v>
      </c>
      <c r="D10" s="18">
        <v>36</v>
      </c>
      <c r="E10" s="18"/>
      <c r="F10" s="18">
        <v>17</v>
      </c>
      <c r="G10" s="18">
        <v>5</v>
      </c>
      <c r="H10" s="18">
        <v>12</v>
      </c>
      <c r="I10" s="18"/>
      <c r="J10" s="18">
        <v>17</v>
      </c>
      <c r="K10" s="18">
        <v>7</v>
      </c>
      <c r="L10" s="18">
        <v>10</v>
      </c>
      <c r="M10" s="18"/>
      <c r="N10" s="18">
        <v>11</v>
      </c>
      <c r="O10" s="18">
        <v>6</v>
      </c>
      <c r="P10" s="18">
        <v>5</v>
      </c>
      <c r="Q10" s="18"/>
      <c r="R10" s="18">
        <v>16</v>
      </c>
      <c r="S10" s="18">
        <v>9</v>
      </c>
      <c r="T10" s="18">
        <v>7</v>
      </c>
      <c r="U10" s="18"/>
      <c r="V10" s="18">
        <v>5</v>
      </c>
      <c r="W10" s="18">
        <v>3</v>
      </c>
      <c r="X10" s="18">
        <v>2</v>
      </c>
      <c r="Y10" s="18"/>
      <c r="AA10" s="18"/>
      <c r="AB10" s="18"/>
      <c r="AC10" s="8"/>
    </row>
    <row r="11" spans="1:29" x14ac:dyDescent="0.35">
      <c r="A11" s="17" t="s">
        <v>169</v>
      </c>
      <c r="B11" s="18">
        <v>175</v>
      </c>
      <c r="C11" s="18">
        <v>86</v>
      </c>
      <c r="D11" s="18">
        <v>89</v>
      </c>
      <c r="E11" s="18"/>
      <c r="F11" s="18">
        <v>54</v>
      </c>
      <c r="G11" s="18">
        <v>27</v>
      </c>
      <c r="H11" s="18">
        <v>27</v>
      </c>
      <c r="I11" s="18"/>
      <c r="J11" s="18">
        <v>35</v>
      </c>
      <c r="K11" s="18">
        <v>14</v>
      </c>
      <c r="L11" s="18">
        <v>21</v>
      </c>
      <c r="M11" s="18"/>
      <c r="N11" s="18">
        <v>10</v>
      </c>
      <c r="O11" s="18">
        <v>7</v>
      </c>
      <c r="P11" s="18">
        <v>3</v>
      </c>
      <c r="Q11" s="18"/>
      <c r="R11" s="18">
        <v>57</v>
      </c>
      <c r="S11" s="18">
        <v>27</v>
      </c>
      <c r="T11" s="18">
        <v>30</v>
      </c>
      <c r="U11" s="18"/>
      <c r="V11" s="18">
        <v>19</v>
      </c>
      <c r="W11" s="18">
        <v>11</v>
      </c>
      <c r="X11" s="18">
        <v>8</v>
      </c>
      <c r="Y11" s="18"/>
      <c r="AA11" s="18"/>
      <c r="AB11" s="18"/>
      <c r="AC11" s="8"/>
    </row>
    <row r="12" spans="1:29" x14ac:dyDescent="0.35">
      <c r="A12" s="17" t="s">
        <v>171</v>
      </c>
      <c r="B12" s="18">
        <v>191</v>
      </c>
      <c r="C12" s="18">
        <v>82</v>
      </c>
      <c r="D12" s="18">
        <v>109</v>
      </c>
      <c r="E12" s="18"/>
      <c r="F12" s="18">
        <v>30</v>
      </c>
      <c r="G12" s="18">
        <v>10</v>
      </c>
      <c r="H12" s="18">
        <v>20</v>
      </c>
      <c r="I12" s="18"/>
      <c r="J12" s="18">
        <v>58</v>
      </c>
      <c r="K12" s="18">
        <v>24</v>
      </c>
      <c r="L12" s="18">
        <v>34</v>
      </c>
      <c r="M12" s="18"/>
      <c r="N12" s="18">
        <v>45</v>
      </c>
      <c r="O12" s="18">
        <v>19</v>
      </c>
      <c r="P12" s="18">
        <v>26</v>
      </c>
      <c r="Q12" s="18"/>
      <c r="R12" s="18">
        <v>29</v>
      </c>
      <c r="S12" s="18">
        <v>15</v>
      </c>
      <c r="T12" s="18">
        <v>14</v>
      </c>
      <c r="U12" s="18"/>
      <c r="V12" s="18">
        <v>29</v>
      </c>
      <c r="W12" s="18">
        <v>14</v>
      </c>
      <c r="X12" s="18">
        <v>15</v>
      </c>
      <c r="Y12" s="18"/>
      <c r="AA12" s="18"/>
      <c r="AB12" s="18"/>
      <c r="AC12" s="8"/>
    </row>
    <row r="13" spans="1:29" x14ac:dyDescent="0.35">
      <c r="A13" s="17" t="s">
        <v>172</v>
      </c>
      <c r="B13" s="18">
        <v>123</v>
      </c>
      <c r="C13" s="18">
        <v>82</v>
      </c>
      <c r="D13" s="18">
        <v>41</v>
      </c>
      <c r="E13" s="18"/>
      <c r="F13" s="18">
        <v>20</v>
      </c>
      <c r="G13" s="18">
        <v>12</v>
      </c>
      <c r="H13" s="18">
        <v>8</v>
      </c>
      <c r="I13" s="18"/>
      <c r="J13" s="18">
        <v>30</v>
      </c>
      <c r="K13" s="18">
        <v>21</v>
      </c>
      <c r="L13" s="18">
        <v>9</v>
      </c>
      <c r="M13" s="18"/>
      <c r="N13" s="18">
        <v>17</v>
      </c>
      <c r="O13" s="18">
        <v>14</v>
      </c>
      <c r="P13" s="18">
        <v>3</v>
      </c>
      <c r="Q13" s="18"/>
      <c r="R13" s="18">
        <v>42</v>
      </c>
      <c r="S13" s="18">
        <v>26</v>
      </c>
      <c r="T13" s="18">
        <v>16</v>
      </c>
      <c r="U13" s="18"/>
      <c r="V13" s="18">
        <v>14</v>
      </c>
      <c r="W13" s="18">
        <v>9</v>
      </c>
      <c r="X13" s="18">
        <v>5</v>
      </c>
      <c r="Y13" s="18"/>
      <c r="AA13" s="18"/>
      <c r="AB13" s="18"/>
      <c r="AC13" s="8"/>
    </row>
    <row r="14" spans="1:29" x14ac:dyDescent="0.35">
      <c r="A14" s="17" t="s">
        <v>173</v>
      </c>
      <c r="B14" s="18">
        <v>438</v>
      </c>
      <c r="C14" s="18">
        <v>278</v>
      </c>
      <c r="D14" s="18">
        <v>160</v>
      </c>
      <c r="E14" s="18"/>
      <c r="F14" s="18">
        <v>63</v>
      </c>
      <c r="G14" s="18">
        <v>46</v>
      </c>
      <c r="H14" s="18">
        <v>17</v>
      </c>
      <c r="I14" s="18"/>
      <c r="J14" s="18">
        <v>107</v>
      </c>
      <c r="K14" s="18">
        <v>68</v>
      </c>
      <c r="L14" s="18">
        <v>39</v>
      </c>
      <c r="M14" s="18"/>
      <c r="N14" s="18">
        <v>87</v>
      </c>
      <c r="O14" s="18">
        <v>53</v>
      </c>
      <c r="P14" s="18">
        <v>34</v>
      </c>
      <c r="Q14" s="18"/>
      <c r="R14" s="18">
        <v>101</v>
      </c>
      <c r="S14" s="18">
        <v>61</v>
      </c>
      <c r="T14" s="18">
        <v>40</v>
      </c>
      <c r="U14" s="18"/>
      <c r="V14" s="18">
        <v>80</v>
      </c>
      <c r="W14" s="18">
        <v>50</v>
      </c>
      <c r="X14" s="18">
        <v>30</v>
      </c>
      <c r="Y14" s="18"/>
      <c r="AA14" s="18"/>
      <c r="AB14" s="18"/>
      <c r="AC14" s="8"/>
    </row>
    <row r="15" spans="1:29" x14ac:dyDescent="0.35">
      <c r="A15" s="17" t="s">
        <v>175</v>
      </c>
      <c r="B15" s="18">
        <v>413</v>
      </c>
      <c r="C15" s="18">
        <v>195</v>
      </c>
      <c r="D15" s="18">
        <v>218</v>
      </c>
      <c r="E15" s="18"/>
      <c r="F15" s="18">
        <v>94</v>
      </c>
      <c r="G15" s="18">
        <v>50</v>
      </c>
      <c r="H15" s="18">
        <v>44</v>
      </c>
      <c r="I15" s="18"/>
      <c r="J15" s="18">
        <v>113</v>
      </c>
      <c r="K15" s="18">
        <v>49</v>
      </c>
      <c r="L15" s="18">
        <v>64</v>
      </c>
      <c r="M15" s="18"/>
      <c r="N15" s="18">
        <v>115</v>
      </c>
      <c r="O15" s="18">
        <v>54</v>
      </c>
      <c r="P15" s="18">
        <v>61</v>
      </c>
      <c r="Q15" s="18"/>
      <c r="R15" s="18">
        <v>51</v>
      </c>
      <c r="S15" s="18">
        <v>25</v>
      </c>
      <c r="T15" s="18">
        <v>26</v>
      </c>
      <c r="U15" s="18"/>
      <c r="V15" s="18">
        <v>40</v>
      </c>
      <c r="W15" s="18">
        <v>17</v>
      </c>
      <c r="X15" s="18">
        <v>23</v>
      </c>
      <c r="Y15" s="18"/>
      <c r="AA15" s="18"/>
      <c r="AB15" s="18"/>
      <c r="AC15" s="8"/>
    </row>
    <row r="16" spans="1:29" x14ac:dyDescent="0.35">
      <c r="A16" s="17" t="s">
        <v>176</v>
      </c>
      <c r="B16" s="18">
        <v>412</v>
      </c>
      <c r="C16" s="18">
        <v>255</v>
      </c>
      <c r="D16" s="18">
        <v>157</v>
      </c>
      <c r="E16" s="18"/>
      <c r="F16" s="18">
        <v>70</v>
      </c>
      <c r="G16" s="18">
        <v>40</v>
      </c>
      <c r="H16" s="18">
        <v>30</v>
      </c>
      <c r="I16" s="18"/>
      <c r="J16" s="18">
        <v>83</v>
      </c>
      <c r="K16" s="18">
        <v>53</v>
      </c>
      <c r="L16" s="18">
        <v>30</v>
      </c>
      <c r="M16" s="18"/>
      <c r="N16" s="18">
        <v>72</v>
      </c>
      <c r="O16" s="18">
        <v>45</v>
      </c>
      <c r="P16" s="18">
        <v>27</v>
      </c>
      <c r="Q16" s="18"/>
      <c r="R16" s="18">
        <v>115</v>
      </c>
      <c r="S16" s="18">
        <v>72</v>
      </c>
      <c r="T16" s="18">
        <v>43</v>
      </c>
      <c r="U16" s="18"/>
      <c r="V16" s="18">
        <v>72</v>
      </c>
      <c r="W16" s="18">
        <v>45</v>
      </c>
      <c r="X16" s="18">
        <v>27</v>
      </c>
      <c r="Y16" s="18"/>
      <c r="AA16" s="18"/>
      <c r="AB16" s="18"/>
      <c r="AC16" s="8"/>
    </row>
    <row r="17" spans="1:29" x14ac:dyDescent="0.35">
      <c r="A17" s="17" t="s">
        <v>179</v>
      </c>
      <c r="B17" s="18">
        <v>502</v>
      </c>
      <c r="C17" s="18">
        <v>247</v>
      </c>
      <c r="D17" s="18">
        <v>255</v>
      </c>
      <c r="E17" s="18"/>
      <c r="F17" s="18">
        <v>121</v>
      </c>
      <c r="G17" s="18">
        <v>48</v>
      </c>
      <c r="H17" s="18">
        <v>73</v>
      </c>
      <c r="I17" s="18"/>
      <c r="J17" s="18">
        <v>154</v>
      </c>
      <c r="K17" s="18">
        <v>80</v>
      </c>
      <c r="L17" s="18">
        <v>74</v>
      </c>
      <c r="M17" s="18"/>
      <c r="N17" s="18">
        <v>68</v>
      </c>
      <c r="O17" s="18">
        <v>37</v>
      </c>
      <c r="P17" s="18">
        <v>31</v>
      </c>
      <c r="Q17" s="18"/>
      <c r="R17" s="18">
        <v>93</v>
      </c>
      <c r="S17" s="18">
        <v>45</v>
      </c>
      <c r="T17" s="18">
        <v>48</v>
      </c>
      <c r="U17" s="18"/>
      <c r="V17" s="18">
        <v>66</v>
      </c>
      <c r="W17" s="18">
        <v>37</v>
      </c>
      <c r="X17" s="18">
        <v>29</v>
      </c>
      <c r="Y17" s="18"/>
      <c r="AA17" s="18"/>
      <c r="AB17" s="18"/>
      <c r="AC17" s="8"/>
    </row>
    <row r="18" spans="1:29" x14ac:dyDescent="0.35">
      <c r="A18" s="17" t="s">
        <v>180</v>
      </c>
      <c r="B18" s="18">
        <v>23</v>
      </c>
      <c r="C18" s="18">
        <v>7</v>
      </c>
      <c r="D18" s="18">
        <v>16</v>
      </c>
      <c r="E18" s="18"/>
      <c r="F18" s="18">
        <v>9</v>
      </c>
      <c r="G18" s="18">
        <v>2</v>
      </c>
      <c r="H18" s="18">
        <v>7</v>
      </c>
      <c r="I18" s="18"/>
      <c r="J18" s="18">
        <v>5</v>
      </c>
      <c r="K18" s="18">
        <v>1</v>
      </c>
      <c r="L18" s="18">
        <v>4</v>
      </c>
      <c r="M18" s="18"/>
      <c r="N18" s="18">
        <v>2</v>
      </c>
      <c r="O18" s="18">
        <v>0</v>
      </c>
      <c r="P18" s="18">
        <v>2</v>
      </c>
      <c r="Q18" s="18"/>
      <c r="R18" s="18">
        <v>7</v>
      </c>
      <c r="S18" s="18">
        <v>4</v>
      </c>
      <c r="T18" s="18">
        <v>3</v>
      </c>
      <c r="U18" s="18"/>
      <c r="V18" s="18">
        <v>0</v>
      </c>
      <c r="W18" s="18">
        <v>0</v>
      </c>
      <c r="X18" s="18">
        <v>0</v>
      </c>
      <c r="Y18" s="18"/>
      <c r="AA18" s="18"/>
      <c r="AB18" s="18"/>
      <c r="AC18" s="8"/>
    </row>
    <row r="19" spans="1:29" x14ac:dyDescent="0.35">
      <c r="A19" s="17" t="s">
        <v>181</v>
      </c>
      <c r="B19" s="18">
        <v>273</v>
      </c>
      <c r="C19" s="18">
        <v>122</v>
      </c>
      <c r="D19" s="18">
        <v>151</v>
      </c>
      <c r="E19" s="18"/>
      <c r="F19" s="18">
        <v>29</v>
      </c>
      <c r="G19" s="18">
        <v>10</v>
      </c>
      <c r="H19" s="18">
        <v>19</v>
      </c>
      <c r="I19" s="18"/>
      <c r="J19" s="18">
        <v>65</v>
      </c>
      <c r="K19" s="18">
        <v>33</v>
      </c>
      <c r="L19" s="18">
        <v>32</v>
      </c>
      <c r="M19" s="18"/>
      <c r="N19" s="18">
        <v>74</v>
      </c>
      <c r="O19" s="18">
        <v>28</v>
      </c>
      <c r="P19" s="18">
        <v>46</v>
      </c>
      <c r="Q19" s="18"/>
      <c r="R19" s="18">
        <v>77</v>
      </c>
      <c r="S19" s="18">
        <v>35</v>
      </c>
      <c r="T19" s="18">
        <v>42</v>
      </c>
      <c r="U19" s="18"/>
      <c r="V19" s="18">
        <v>28</v>
      </c>
      <c r="W19" s="18">
        <v>16</v>
      </c>
      <c r="X19" s="18">
        <v>12</v>
      </c>
      <c r="Y19" s="18"/>
      <c r="AA19" s="8"/>
      <c r="AB19" s="8"/>
      <c r="AC19" s="8"/>
    </row>
    <row r="20" spans="1:29" x14ac:dyDescent="0.35">
      <c r="A20" s="17" t="s">
        <v>182</v>
      </c>
      <c r="B20" s="18">
        <v>238</v>
      </c>
      <c r="C20" s="18">
        <v>126</v>
      </c>
      <c r="D20" s="18">
        <v>112</v>
      </c>
      <c r="E20" s="18"/>
      <c r="F20" s="18">
        <v>29</v>
      </c>
      <c r="G20" s="18">
        <v>20</v>
      </c>
      <c r="H20" s="18">
        <v>9</v>
      </c>
      <c r="I20" s="18"/>
      <c r="J20" s="18">
        <v>67</v>
      </c>
      <c r="K20" s="18">
        <v>32</v>
      </c>
      <c r="L20" s="18">
        <v>35</v>
      </c>
      <c r="M20" s="18"/>
      <c r="N20" s="18">
        <v>43</v>
      </c>
      <c r="O20" s="18">
        <v>26</v>
      </c>
      <c r="P20" s="18">
        <v>17</v>
      </c>
      <c r="Q20" s="18"/>
      <c r="R20" s="18">
        <v>71</v>
      </c>
      <c r="S20" s="18">
        <v>31</v>
      </c>
      <c r="T20" s="18">
        <v>40</v>
      </c>
      <c r="U20" s="18"/>
      <c r="V20" s="18">
        <v>28</v>
      </c>
      <c r="W20" s="18">
        <v>17</v>
      </c>
      <c r="X20" s="18">
        <v>11</v>
      </c>
      <c r="Y20" s="18"/>
      <c r="AA20" s="8"/>
      <c r="AB20" s="8"/>
      <c r="AC20" s="8"/>
    </row>
    <row r="21" spans="1:29" x14ac:dyDescent="0.35">
      <c r="A21" s="17" t="s">
        <v>183</v>
      </c>
      <c r="B21" s="18">
        <v>226</v>
      </c>
      <c r="C21" s="18">
        <v>122</v>
      </c>
      <c r="D21" s="18">
        <v>104</v>
      </c>
      <c r="E21" s="18"/>
      <c r="F21" s="18">
        <v>32</v>
      </c>
      <c r="G21" s="18">
        <v>18</v>
      </c>
      <c r="H21" s="18">
        <v>14</v>
      </c>
      <c r="I21" s="18"/>
      <c r="J21" s="18">
        <v>53</v>
      </c>
      <c r="K21" s="18">
        <v>33</v>
      </c>
      <c r="L21" s="18">
        <v>20</v>
      </c>
      <c r="M21" s="18"/>
      <c r="N21" s="18">
        <v>39</v>
      </c>
      <c r="O21" s="18">
        <v>18</v>
      </c>
      <c r="P21" s="18">
        <v>21</v>
      </c>
      <c r="Q21" s="18"/>
      <c r="R21" s="18">
        <v>62</v>
      </c>
      <c r="S21" s="18">
        <v>34</v>
      </c>
      <c r="T21" s="18">
        <v>28</v>
      </c>
      <c r="U21" s="18"/>
      <c r="V21" s="18">
        <v>40</v>
      </c>
      <c r="W21" s="18">
        <v>19</v>
      </c>
      <c r="X21" s="18">
        <v>21</v>
      </c>
      <c r="Y21" s="18"/>
      <c r="AA21" s="8"/>
      <c r="AB21" s="8"/>
      <c r="AC21" s="8"/>
    </row>
    <row r="22" spans="1:29" x14ac:dyDescent="0.35">
      <c r="A22" s="17" t="s">
        <v>184</v>
      </c>
      <c r="B22" s="18">
        <v>3</v>
      </c>
      <c r="C22" s="18">
        <v>2</v>
      </c>
      <c r="D22" s="18">
        <v>1</v>
      </c>
      <c r="E22" s="18"/>
      <c r="F22" s="18">
        <v>3</v>
      </c>
      <c r="G22" s="18">
        <v>2</v>
      </c>
      <c r="H22" s="18">
        <v>1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8"/>
      <c r="R22" s="18">
        <v>0</v>
      </c>
      <c r="S22" s="18">
        <v>0</v>
      </c>
      <c r="T22" s="18">
        <v>0</v>
      </c>
      <c r="U22" s="18"/>
      <c r="V22" s="18">
        <v>0</v>
      </c>
      <c r="W22" s="18">
        <v>0</v>
      </c>
      <c r="X22" s="18">
        <v>0</v>
      </c>
      <c r="Y22" s="16"/>
      <c r="AA22" s="8"/>
      <c r="AB22" s="8"/>
      <c r="AC22" s="8"/>
    </row>
    <row r="23" spans="1:29" x14ac:dyDescent="0.35">
      <c r="A23" s="17" t="s">
        <v>185</v>
      </c>
      <c r="B23" s="18">
        <v>8</v>
      </c>
      <c r="C23" s="18">
        <v>3</v>
      </c>
      <c r="D23" s="18">
        <v>5</v>
      </c>
      <c r="E23" s="18"/>
      <c r="F23" s="18">
        <v>1</v>
      </c>
      <c r="G23" s="18">
        <v>0</v>
      </c>
      <c r="H23" s="18">
        <v>1</v>
      </c>
      <c r="I23" s="18"/>
      <c r="J23" s="18">
        <v>1</v>
      </c>
      <c r="K23" s="18">
        <v>1</v>
      </c>
      <c r="L23" s="18">
        <v>0</v>
      </c>
      <c r="M23" s="18"/>
      <c r="N23" s="18">
        <v>2</v>
      </c>
      <c r="O23" s="18">
        <v>1</v>
      </c>
      <c r="P23" s="18">
        <v>1</v>
      </c>
      <c r="Q23" s="18"/>
      <c r="R23" s="18">
        <v>3</v>
      </c>
      <c r="S23" s="18">
        <v>1</v>
      </c>
      <c r="T23" s="18">
        <v>2</v>
      </c>
      <c r="U23" s="18"/>
      <c r="V23" s="18">
        <v>1</v>
      </c>
      <c r="W23" s="18">
        <v>0</v>
      </c>
      <c r="X23" s="18">
        <v>1</v>
      </c>
      <c r="Y23" s="18"/>
      <c r="AA23" s="8"/>
      <c r="AB23" s="8"/>
      <c r="AC23" s="8"/>
    </row>
    <row r="24" spans="1:29" x14ac:dyDescent="0.35">
      <c r="A24" s="17" t="s">
        <v>186</v>
      </c>
      <c r="B24" s="18">
        <v>60</v>
      </c>
      <c r="C24" s="18">
        <v>34</v>
      </c>
      <c r="D24" s="18">
        <v>26</v>
      </c>
      <c r="E24" s="18"/>
      <c r="F24" s="18">
        <v>4</v>
      </c>
      <c r="G24" s="18">
        <v>2</v>
      </c>
      <c r="H24" s="18">
        <v>2</v>
      </c>
      <c r="I24" s="18"/>
      <c r="J24" s="18">
        <v>9</v>
      </c>
      <c r="K24" s="18">
        <v>9</v>
      </c>
      <c r="L24" s="18">
        <v>0</v>
      </c>
      <c r="M24" s="18"/>
      <c r="N24" s="18">
        <v>9</v>
      </c>
      <c r="O24" s="18">
        <v>4</v>
      </c>
      <c r="P24" s="18">
        <v>5</v>
      </c>
      <c r="Q24" s="18"/>
      <c r="R24" s="18">
        <v>20</v>
      </c>
      <c r="S24" s="18">
        <v>10</v>
      </c>
      <c r="T24" s="18">
        <v>10</v>
      </c>
      <c r="U24" s="18"/>
      <c r="V24" s="18">
        <v>18</v>
      </c>
      <c r="W24" s="18">
        <v>9</v>
      </c>
      <c r="X24" s="18">
        <v>9</v>
      </c>
      <c r="Y24" s="18"/>
      <c r="AA24" s="8"/>
      <c r="AB24" s="8"/>
      <c r="AC24" s="8"/>
    </row>
    <row r="25" spans="1:29" x14ac:dyDescent="0.35">
      <c r="A25" s="17" t="s">
        <v>187</v>
      </c>
      <c r="B25" s="18">
        <v>79</v>
      </c>
      <c r="C25" s="18">
        <v>43</v>
      </c>
      <c r="D25" s="18">
        <v>36</v>
      </c>
      <c r="E25" s="18"/>
      <c r="F25" s="18">
        <v>10</v>
      </c>
      <c r="G25" s="18">
        <v>6</v>
      </c>
      <c r="H25" s="18">
        <v>4</v>
      </c>
      <c r="I25" s="18"/>
      <c r="J25" s="18">
        <v>15</v>
      </c>
      <c r="K25" s="18">
        <v>9</v>
      </c>
      <c r="L25" s="18">
        <v>6</v>
      </c>
      <c r="M25" s="18"/>
      <c r="N25" s="18">
        <v>18</v>
      </c>
      <c r="O25" s="18">
        <v>10</v>
      </c>
      <c r="P25" s="18">
        <v>8</v>
      </c>
      <c r="Q25" s="18"/>
      <c r="R25" s="18">
        <v>18</v>
      </c>
      <c r="S25" s="18">
        <v>9</v>
      </c>
      <c r="T25" s="18">
        <v>9</v>
      </c>
      <c r="U25" s="18"/>
      <c r="V25" s="18">
        <v>18</v>
      </c>
      <c r="W25" s="18">
        <v>9</v>
      </c>
      <c r="X25" s="18">
        <v>9</v>
      </c>
      <c r="Y25" s="18"/>
      <c r="AA25" s="8"/>
      <c r="AB25" s="8"/>
      <c r="AC25" s="8"/>
    </row>
    <row r="26" spans="1:29" x14ac:dyDescent="0.35">
      <c r="A26" s="17" t="s">
        <v>188</v>
      </c>
      <c r="B26" s="18">
        <v>441</v>
      </c>
      <c r="C26" s="18">
        <v>258</v>
      </c>
      <c r="D26" s="18">
        <v>183</v>
      </c>
      <c r="E26" s="18"/>
      <c r="F26" s="18">
        <v>65</v>
      </c>
      <c r="G26" s="18">
        <v>38</v>
      </c>
      <c r="H26" s="18">
        <v>27</v>
      </c>
      <c r="I26" s="18"/>
      <c r="J26" s="18">
        <v>117</v>
      </c>
      <c r="K26" s="18">
        <v>68</v>
      </c>
      <c r="L26" s="18">
        <v>49</v>
      </c>
      <c r="M26" s="18"/>
      <c r="N26" s="18">
        <v>102</v>
      </c>
      <c r="O26" s="18">
        <v>56</v>
      </c>
      <c r="P26" s="18">
        <v>46</v>
      </c>
      <c r="Q26" s="18"/>
      <c r="R26" s="18">
        <v>102</v>
      </c>
      <c r="S26" s="18">
        <v>64</v>
      </c>
      <c r="T26" s="18">
        <v>38</v>
      </c>
      <c r="U26" s="18"/>
      <c r="V26" s="18">
        <v>55</v>
      </c>
      <c r="W26" s="18">
        <v>32</v>
      </c>
      <c r="X26" s="18">
        <v>23</v>
      </c>
      <c r="Y26" s="18"/>
      <c r="AA26" s="8"/>
      <c r="AB26" s="8"/>
      <c r="AC26" s="8"/>
    </row>
    <row r="27" spans="1:29" x14ac:dyDescent="0.35">
      <c r="A27" s="17" t="s">
        <v>189</v>
      </c>
      <c r="B27" s="18">
        <v>214</v>
      </c>
      <c r="C27" s="18">
        <v>130</v>
      </c>
      <c r="D27" s="18">
        <v>84</v>
      </c>
      <c r="E27" s="18"/>
      <c r="F27" s="18">
        <v>33</v>
      </c>
      <c r="G27" s="18">
        <v>24</v>
      </c>
      <c r="H27" s="18">
        <v>9</v>
      </c>
      <c r="I27" s="18"/>
      <c r="J27" s="18">
        <v>48</v>
      </c>
      <c r="K27" s="18">
        <v>27</v>
      </c>
      <c r="L27" s="18">
        <v>21</v>
      </c>
      <c r="M27" s="18"/>
      <c r="N27" s="18">
        <v>31</v>
      </c>
      <c r="O27" s="18">
        <v>22</v>
      </c>
      <c r="P27" s="18">
        <v>9</v>
      </c>
      <c r="Q27" s="18"/>
      <c r="R27" s="18">
        <v>60</v>
      </c>
      <c r="S27" s="18">
        <v>32</v>
      </c>
      <c r="T27" s="18">
        <v>28</v>
      </c>
      <c r="U27" s="18"/>
      <c r="V27" s="18">
        <v>42</v>
      </c>
      <c r="W27" s="18">
        <v>25</v>
      </c>
      <c r="X27" s="18">
        <v>17</v>
      </c>
      <c r="Y27" s="18"/>
      <c r="AA27" s="8"/>
      <c r="AB27" s="8"/>
      <c r="AC27" s="8"/>
    </row>
    <row r="28" spans="1:29" x14ac:dyDescent="0.35">
      <c r="A28" s="17" t="s">
        <v>190</v>
      </c>
      <c r="B28" s="18">
        <v>314</v>
      </c>
      <c r="C28" s="18">
        <v>207</v>
      </c>
      <c r="D28" s="18">
        <v>107</v>
      </c>
      <c r="E28" s="18"/>
      <c r="F28" s="18">
        <v>42</v>
      </c>
      <c r="G28" s="18">
        <v>25</v>
      </c>
      <c r="H28" s="18">
        <v>17</v>
      </c>
      <c r="I28" s="18"/>
      <c r="J28" s="18">
        <v>54</v>
      </c>
      <c r="K28" s="18">
        <v>48</v>
      </c>
      <c r="L28" s="18">
        <v>6</v>
      </c>
      <c r="M28" s="18"/>
      <c r="N28" s="18">
        <v>69</v>
      </c>
      <c r="O28" s="18">
        <v>42</v>
      </c>
      <c r="P28" s="18">
        <v>27</v>
      </c>
      <c r="Q28" s="18"/>
      <c r="R28" s="18">
        <v>96</v>
      </c>
      <c r="S28" s="18">
        <v>55</v>
      </c>
      <c r="T28" s="18">
        <v>41</v>
      </c>
      <c r="U28" s="18"/>
      <c r="V28" s="18">
        <v>53</v>
      </c>
      <c r="W28" s="18">
        <v>37</v>
      </c>
      <c r="X28" s="18">
        <v>16</v>
      </c>
      <c r="Y28" s="18"/>
      <c r="AA28" s="8"/>
      <c r="AB28" s="8"/>
      <c r="AC28" s="8"/>
    </row>
    <row r="29" spans="1:29" x14ac:dyDescent="0.35">
      <c r="A29" s="17" t="s">
        <v>192</v>
      </c>
      <c r="B29" s="18">
        <v>201</v>
      </c>
      <c r="C29" s="18">
        <v>96</v>
      </c>
      <c r="D29" s="18">
        <v>105</v>
      </c>
      <c r="E29" s="18"/>
      <c r="F29" s="18">
        <v>26</v>
      </c>
      <c r="G29" s="18">
        <v>13</v>
      </c>
      <c r="H29" s="18">
        <v>13</v>
      </c>
      <c r="I29" s="18"/>
      <c r="J29" s="18">
        <v>56</v>
      </c>
      <c r="K29" s="18">
        <v>24</v>
      </c>
      <c r="L29" s="18">
        <v>32</v>
      </c>
      <c r="M29" s="18"/>
      <c r="N29" s="18">
        <v>57</v>
      </c>
      <c r="O29" s="18">
        <v>32</v>
      </c>
      <c r="P29" s="18">
        <v>25</v>
      </c>
      <c r="Q29" s="18"/>
      <c r="R29" s="18">
        <v>33</v>
      </c>
      <c r="S29" s="18">
        <v>14</v>
      </c>
      <c r="T29" s="18">
        <v>19</v>
      </c>
      <c r="U29" s="18"/>
      <c r="V29" s="18">
        <v>29</v>
      </c>
      <c r="W29" s="18">
        <v>13</v>
      </c>
      <c r="X29" s="18">
        <v>16</v>
      </c>
      <c r="Y29" s="8"/>
      <c r="AA29" s="8"/>
      <c r="AB29" s="8"/>
      <c r="AC29" s="8"/>
    </row>
    <row r="30" spans="1:29" x14ac:dyDescent="0.35">
      <c r="A30" s="17" t="s">
        <v>193</v>
      </c>
      <c r="B30" s="18">
        <v>210</v>
      </c>
      <c r="C30" s="18">
        <v>123</v>
      </c>
      <c r="D30" s="18">
        <v>87</v>
      </c>
      <c r="E30" s="18"/>
      <c r="F30" s="18">
        <v>16</v>
      </c>
      <c r="G30" s="18">
        <v>13</v>
      </c>
      <c r="H30" s="18">
        <v>3</v>
      </c>
      <c r="I30" s="18"/>
      <c r="J30" s="18">
        <v>28</v>
      </c>
      <c r="K30" s="18">
        <v>14</v>
      </c>
      <c r="L30" s="18">
        <v>14</v>
      </c>
      <c r="M30" s="18"/>
      <c r="N30" s="18">
        <v>42</v>
      </c>
      <c r="O30" s="18">
        <v>24</v>
      </c>
      <c r="P30" s="18">
        <v>18</v>
      </c>
      <c r="Q30" s="18"/>
      <c r="R30" s="18">
        <v>67</v>
      </c>
      <c r="S30" s="18">
        <v>38</v>
      </c>
      <c r="T30" s="18">
        <v>29</v>
      </c>
      <c r="U30" s="18"/>
      <c r="V30" s="18">
        <v>57</v>
      </c>
      <c r="W30" s="18">
        <v>34</v>
      </c>
      <c r="X30" s="18">
        <v>23</v>
      </c>
      <c r="Y30" s="8"/>
      <c r="AA30" s="8"/>
      <c r="AB30" s="8"/>
      <c r="AC30" s="8"/>
    </row>
    <row r="31" spans="1:29" ht="14.5" thickBot="1" x14ac:dyDescent="0.4">
      <c r="A31" s="17" t="s">
        <v>194</v>
      </c>
      <c r="B31" s="18">
        <v>3</v>
      </c>
      <c r="C31" s="18">
        <v>1</v>
      </c>
      <c r="D31" s="18">
        <v>2</v>
      </c>
      <c r="E31" s="18"/>
      <c r="F31" s="18">
        <v>0</v>
      </c>
      <c r="G31" s="18">
        <v>0</v>
      </c>
      <c r="H31" s="18">
        <v>0</v>
      </c>
      <c r="I31" s="18"/>
      <c r="J31" s="18">
        <v>1</v>
      </c>
      <c r="K31" s="18">
        <v>0</v>
      </c>
      <c r="L31" s="18">
        <v>1</v>
      </c>
      <c r="M31" s="18"/>
      <c r="N31" s="18">
        <v>1</v>
      </c>
      <c r="O31" s="18">
        <v>0</v>
      </c>
      <c r="P31" s="18">
        <v>1</v>
      </c>
      <c r="Q31" s="18"/>
      <c r="R31" s="18">
        <v>1</v>
      </c>
      <c r="S31" s="18">
        <v>1</v>
      </c>
      <c r="T31" s="18">
        <v>0</v>
      </c>
      <c r="U31" s="18"/>
      <c r="V31" s="18">
        <v>0</v>
      </c>
      <c r="W31" s="18">
        <v>0</v>
      </c>
      <c r="X31" s="18">
        <v>0</v>
      </c>
      <c r="Y31" s="18"/>
      <c r="AA31" s="8"/>
      <c r="AB31" s="8"/>
      <c r="AC31" s="8"/>
    </row>
    <row r="32" spans="1:29" x14ac:dyDescent="0.3">
      <c r="A32" s="110" t="s">
        <v>398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93"/>
      <c r="AA32" s="8"/>
      <c r="AB32" s="8"/>
      <c r="AC32" s="8"/>
    </row>
    <row r="33" spans="1:29" x14ac:dyDescent="0.3">
      <c r="A33" s="2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93"/>
      <c r="AA33" s="8"/>
      <c r="AB33" s="8"/>
      <c r="AC33" s="8"/>
    </row>
    <row r="34" spans="1:29" x14ac:dyDescent="0.35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"/>
      <c r="AA34" s="8"/>
      <c r="AB34" s="8"/>
      <c r="AC34" s="8"/>
    </row>
    <row r="35" spans="1:29" ht="15.5" x14ac:dyDescent="0.35">
      <c r="A35" s="345" t="s">
        <v>321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93"/>
      <c r="AA35" s="8"/>
      <c r="AB35" s="8"/>
      <c r="AC35" s="8"/>
    </row>
    <row r="36" spans="1:29" ht="15.75" customHeight="1" x14ac:dyDescent="0.35">
      <c r="A36" s="345" t="s">
        <v>213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1"/>
      <c r="Z36" s="272" t="s">
        <v>375</v>
      </c>
    </row>
    <row r="37" spans="1:29" ht="15.75" customHeight="1" x14ac:dyDescent="0.35">
      <c r="A37" s="345" t="s">
        <v>252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93"/>
    </row>
    <row r="38" spans="1:29" ht="15.75" customHeight="1" x14ac:dyDescent="0.35">
      <c r="A38" s="345" t="s">
        <v>112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93"/>
    </row>
    <row r="39" spans="1:29" ht="15.75" customHeight="1" x14ac:dyDescent="0.35">
      <c r="A39" s="345" t="s">
        <v>377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93"/>
    </row>
    <row r="40" spans="1:29" s="8" customFormat="1" ht="15.75" customHeight="1" x14ac:dyDescent="0.35">
      <c r="A40" s="340" t="s">
        <v>253</v>
      </c>
      <c r="B40" s="342" t="s">
        <v>130</v>
      </c>
      <c r="C40" s="342"/>
      <c r="D40" s="342"/>
      <c r="E40" s="40"/>
      <c r="F40" s="342" t="s">
        <v>378</v>
      </c>
      <c r="G40" s="342"/>
      <c r="H40" s="342"/>
      <c r="I40" s="40"/>
      <c r="J40" s="342" t="s">
        <v>379</v>
      </c>
      <c r="K40" s="342"/>
      <c r="L40" s="342"/>
      <c r="M40" s="40"/>
      <c r="N40" s="342" t="s">
        <v>380</v>
      </c>
      <c r="O40" s="342"/>
      <c r="P40" s="342"/>
      <c r="Q40" s="40"/>
      <c r="R40" s="342" t="s">
        <v>381</v>
      </c>
      <c r="S40" s="342"/>
      <c r="T40" s="342"/>
      <c r="U40" s="40"/>
      <c r="V40" s="342" t="s">
        <v>382</v>
      </c>
      <c r="W40" s="342"/>
      <c r="X40" s="342"/>
      <c r="Y40" s="6"/>
      <c r="Z40" s="26"/>
    </row>
    <row r="41" spans="1:29" s="8" customFormat="1" ht="21" customHeight="1" x14ac:dyDescent="0.3">
      <c r="A41" s="341"/>
      <c r="B41" s="9" t="s">
        <v>130</v>
      </c>
      <c r="C41" s="9" t="s">
        <v>233</v>
      </c>
      <c r="D41" s="9" t="s">
        <v>234</v>
      </c>
      <c r="E41" s="40"/>
      <c r="F41" s="9" t="s">
        <v>130</v>
      </c>
      <c r="G41" s="9" t="s">
        <v>233</v>
      </c>
      <c r="H41" s="9" t="s">
        <v>234</v>
      </c>
      <c r="I41" s="40"/>
      <c r="J41" s="9" t="s">
        <v>130</v>
      </c>
      <c r="K41" s="9" t="s">
        <v>233</v>
      </c>
      <c r="L41" s="9" t="s">
        <v>234</v>
      </c>
      <c r="M41" s="40"/>
      <c r="N41" s="9" t="s">
        <v>130</v>
      </c>
      <c r="O41" s="9" t="s">
        <v>233</v>
      </c>
      <c r="P41" s="9" t="s">
        <v>234</v>
      </c>
      <c r="Q41" s="40"/>
      <c r="R41" s="9" t="s">
        <v>130</v>
      </c>
      <c r="S41" s="9" t="s">
        <v>233</v>
      </c>
      <c r="T41" s="9" t="s">
        <v>234</v>
      </c>
      <c r="U41" s="40"/>
      <c r="V41" s="9" t="s">
        <v>130</v>
      </c>
      <c r="W41" s="9" t="s">
        <v>233</v>
      </c>
      <c r="X41" s="9" t="s">
        <v>234</v>
      </c>
      <c r="Y41" s="10"/>
      <c r="Z41" s="165"/>
      <c r="AA41" s="2"/>
      <c r="AB41" s="2"/>
    </row>
    <row r="42" spans="1:29" s="8" customFormat="1" ht="21" customHeight="1" x14ac:dyDescent="0.3">
      <c r="A42" s="123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72"/>
      <c r="Z42" s="26"/>
      <c r="AA42" s="2"/>
      <c r="AB42" s="2"/>
    </row>
    <row r="43" spans="1:29" x14ac:dyDescent="0.35">
      <c r="A43" s="64" t="s">
        <v>130</v>
      </c>
      <c r="B43" s="20">
        <v>14.449038401303014</v>
      </c>
      <c r="C43" s="20">
        <v>17.51870324189526</v>
      </c>
      <c r="D43" s="20">
        <v>11.91538021726701</v>
      </c>
      <c r="E43" s="145"/>
      <c r="F43" s="20">
        <v>19.72265023112481</v>
      </c>
      <c r="G43" s="20">
        <v>21.586134453781515</v>
      </c>
      <c r="H43" s="20">
        <v>17.939698492462313</v>
      </c>
      <c r="I43" s="145"/>
      <c r="J43" s="20">
        <v>23.09124767225326</v>
      </c>
      <c r="K43" s="20">
        <v>27.677767776777678</v>
      </c>
      <c r="L43" s="20">
        <v>19.18805055534278</v>
      </c>
      <c r="M43" s="145"/>
      <c r="N43" s="20">
        <v>15.576005453306067</v>
      </c>
      <c r="O43" s="20">
        <v>18.78536401357978</v>
      </c>
      <c r="P43" s="20">
        <v>12.931302455704072</v>
      </c>
      <c r="Q43" s="145"/>
      <c r="R43" s="20">
        <v>12.19538729329852</v>
      </c>
      <c r="S43" s="20">
        <v>14.315987756063103</v>
      </c>
      <c r="T43" s="20">
        <v>10.374115267947422</v>
      </c>
      <c r="U43" s="145"/>
      <c r="V43" s="20">
        <v>8.5268460498832788</v>
      </c>
      <c r="W43" s="20">
        <v>11.635404454865181</v>
      </c>
      <c r="X43" s="20">
        <v>6.2830547916225941</v>
      </c>
      <c r="Y43" s="93"/>
      <c r="AA43" s="8"/>
      <c r="AB43" s="8"/>
      <c r="AC43" s="8"/>
    </row>
    <row r="44" spans="1:29" s="25" customFormat="1" x14ac:dyDescent="0.35">
      <c r="A44" s="17" t="s">
        <v>168</v>
      </c>
      <c r="B44" s="21">
        <v>12.267657992565056</v>
      </c>
      <c r="C44" s="21">
        <v>15.544041450777202</v>
      </c>
      <c r="D44" s="21">
        <v>10.434782608695652</v>
      </c>
      <c r="E44" s="146"/>
      <c r="F44" s="21">
        <v>17.894736842105264</v>
      </c>
      <c r="G44" s="21">
        <v>13.513513513513514</v>
      </c>
      <c r="H44" s="21">
        <v>20.689655172413794</v>
      </c>
      <c r="I44" s="146"/>
      <c r="J44" s="21">
        <v>16.831683168316832</v>
      </c>
      <c r="K44" s="21">
        <v>20</v>
      </c>
      <c r="L44" s="21">
        <v>15.151515151515152</v>
      </c>
      <c r="M44" s="146"/>
      <c r="N44" s="21">
        <v>11.458333333333332</v>
      </c>
      <c r="O44" s="21">
        <v>17.142857142857142</v>
      </c>
      <c r="P44" s="21">
        <v>8.1967213114754092</v>
      </c>
      <c r="Q44" s="146"/>
      <c r="R44" s="21">
        <v>11.267605633802818</v>
      </c>
      <c r="S44" s="21">
        <v>16.071428571428573</v>
      </c>
      <c r="T44" s="21">
        <v>8.1395348837209305</v>
      </c>
      <c r="U44" s="146"/>
      <c r="V44" s="21">
        <v>4.8076923076923084</v>
      </c>
      <c r="W44" s="21">
        <v>10</v>
      </c>
      <c r="X44" s="21">
        <v>2.7027027027027026</v>
      </c>
      <c r="Y44" s="93"/>
      <c r="Z44" s="26"/>
      <c r="AA44" s="135"/>
      <c r="AB44" s="135"/>
      <c r="AC44" s="135"/>
    </row>
    <row r="45" spans="1:29" x14ac:dyDescent="0.35">
      <c r="A45" s="17" t="s">
        <v>169</v>
      </c>
      <c r="B45" s="21">
        <v>13.482280431432974</v>
      </c>
      <c r="C45" s="21">
        <v>14.006514657980457</v>
      </c>
      <c r="D45" s="21">
        <v>13.011695906432749</v>
      </c>
      <c r="E45" s="146"/>
      <c r="F45" s="21">
        <v>21.951219512195124</v>
      </c>
      <c r="G45" s="21">
        <v>20.300751879699249</v>
      </c>
      <c r="H45" s="21">
        <v>23.893805309734514</v>
      </c>
      <c r="I45" s="146"/>
      <c r="J45" s="21">
        <v>17.587939698492463</v>
      </c>
      <c r="K45" s="21">
        <v>15.053763440860216</v>
      </c>
      <c r="L45" s="21">
        <v>19.811320754716981</v>
      </c>
      <c r="M45" s="146"/>
      <c r="N45" s="21">
        <v>4.048582995951417</v>
      </c>
      <c r="O45" s="21">
        <v>6.140350877192982</v>
      </c>
      <c r="P45" s="21">
        <v>2.2556390977443606</v>
      </c>
      <c r="Q45" s="146"/>
      <c r="R45" s="21">
        <v>15.119363395225463</v>
      </c>
      <c r="S45" s="21">
        <v>15.697674418604651</v>
      </c>
      <c r="T45" s="21">
        <v>14.634146341463413</v>
      </c>
      <c r="U45" s="146"/>
      <c r="V45" s="21">
        <v>8.2969432314410483</v>
      </c>
      <c r="W45" s="21">
        <v>10.784313725490197</v>
      </c>
      <c r="X45" s="21">
        <v>6.2992125984251963</v>
      </c>
      <c r="Y45" s="93"/>
      <c r="AA45" s="8"/>
      <c r="AB45" s="8"/>
      <c r="AC45" s="8"/>
    </row>
    <row r="46" spans="1:29" x14ac:dyDescent="0.35">
      <c r="A46" s="17" t="s">
        <v>171</v>
      </c>
      <c r="B46" s="21">
        <v>19.751809720785936</v>
      </c>
      <c r="C46" s="21">
        <v>23.098591549295776</v>
      </c>
      <c r="D46" s="21">
        <v>17.81045751633987</v>
      </c>
      <c r="E46" s="146"/>
      <c r="F46" s="21">
        <v>21.428571428571427</v>
      </c>
      <c r="G46" s="21">
        <v>17.857142857142858</v>
      </c>
      <c r="H46" s="21">
        <v>23.809523809523807</v>
      </c>
      <c r="I46" s="146"/>
      <c r="J46" s="21">
        <v>35.151515151515149</v>
      </c>
      <c r="K46" s="21">
        <v>42.105263157894733</v>
      </c>
      <c r="L46" s="21">
        <v>31.481481481481481</v>
      </c>
      <c r="M46" s="146"/>
      <c r="N46" s="21">
        <v>23.809523809523807</v>
      </c>
      <c r="O46" s="21">
        <v>30.158730158730158</v>
      </c>
      <c r="P46" s="21">
        <v>20.634920634920633</v>
      </c>
      <c r="Q46" s="146"/>
      <c r="R46" s="21">
        <v>10.780669144981413</v>
      </c>
      <c r="S46" s="21">
        <v>13.761467889908257</v>
      </c>
      <c r="T46" s="21">
        <v>8.75</v>
      </c>
      <c r="U46" s="146"/>
      <c r="V46" s="21">
        <v>14.215686274509803</v>
      </c>
      <c r="W46" s="21">
        <v>20</v>
      </c>
      <c r="X46" s="21">
        <v>11.194029850746269</v>
      </c>
      <c r="Y46" s="6"/>
      <c r="AA46" s="8"/>
      <c r="AB46" s="8"/>
      <c r="AC46" s="8"/>
    </row>
    <row r="47" spans="1:29" x14ac:dyDescent="0.35">
      <c r="A47" s="17" t="s">
        <v>172</v>
      </c>
      <c r="B47" s="21">
        <v>22.282608695652172</v>
      </c>
      <c r="C47" s="21">
        <v>30.483271375464682</v>
      </c>
      <c r="D47" s="21">
        <v>14.487632508833922</v>
      </c>
      <c r="E47" s="146"/>
      <c r="F47" s="21">
        <v>35.714285714285715</v>
      </c>
      <c r="G47" s="21">
        <v>44.444444444444443</v>
      </c>
      <c r="H47" s="21">
        <v>27.586206896551722</v>
      </c>
      <c r="I47" s="146"/>
      <c r="J47" s="21">
        <v>37.974683544303801</v>
      </c>
      <c r="K47" s="21">
        <v>51.219512195121951</v>
      </c>
      <c r="L47" s="21">
        <v>23.684210526315788</v>
      </c>
      <c r="M47" s="146"/>
      <c r="N47" s="21">
        <v>15.178571428571427</v>
      </c>
      <c r="O47" s="21">
        <v>22.58064516129032</v>
      </c>
      <c r="P47" s="21">
        <v>6</v>
      </c>
      <c r="Q47" s="146"/>
      <c r="R47" s="21">
        <v>22.58064516129032</v>
      </c>
      <c r="S47" s="21">
        <v>28.260869565217391</v>
      </c>
      <c r="T47" s="21">
        <v>17.021276595744681</v>
      </c>
      <c r="U47" s="146"/>
      <c r="V47" s="21">
        <v>11.76470588235294</v>
      </c>
      <c r="W47" s="21">
        <v>19.148936170212767</v>
      </c>
      <c r="X47" s="21">
        <v>6.9444444444444446</v>
      </c>
      <c r="Y47" s="10"/>
      <c r="AA47" s="8"/>
      <c r="AB47" s="8"/>
      <c r="AC47" s="8"/>
    </row>
    <row r="48" spans="1:29" x14ac:dyDescent="0.3">
      <c r="A48" s="17" t="s">
        <v>173</v>
      </c>
      <c r="B48" s="21">
        <v>16.559546313799622</v>
      </c>
      <c r="C48" s="21">
        <v>22.04599524187153</v>
      </c>
      <c r="D48" s="21">
        <v>11.560693641618498</v>
      </c>
      <c r="E48" s="146"/>
      <c r="F48" s="21">
        <v>23.954372623574145</v>
      </c>
      <c r="G48" s="21">
        <v>31.506849315068493</v>
      </c>
      <c r="H48" s="21">
        <v>14.529914529914532</v>
      </c>
      <c r="I48" s="146"/>
      <c r="J48" s="21">
        <v>29.639889196675899</v>
      </c>
      <c r="K48" s="21">
        <v>41.463414634146339</v>
      </c>
      <c r="L48" s="21">
        <v>19.796954314720814</v>
      </c>
      <c r="M48" s="146"/>
      <c r="N48" s="21">
        <v>18.432203389830509</v>
      </c>
      <c r="O48" s="21">
        <v>23.245614035087719</v>
      </c>
      <c r="P48" s="21">
        <v>13.934426229508196</v>
      </c>
      <c r="Q48" s="146"/>
      <c r="R48" s="21">
        <v>13.667117726657645</v>
      </c>
      <c r="S48" s="21">
        <v>16.850828729281769</v>
      </c>
      <c r="T48" s="21">
        <v>10.610079575596817</v>
      </c>
      <c r="U48" s="146"/>
      <c r="V48" s="21">
        <v>9.8765432098765427</v>
      </c>
      <c r="W48" s="21">
        <v>13.850415512465375</v>
      </c>
      <c r="X48" s="21">
        <v>6.6815144766146997</v>
      </c>
      <c r="Y48" s="114"/>
      <c r="AA48" s="8"/>
      <c r="AB48" s="8"/>
      <c r="AC48" s="8"/>
    </row>
    <row r="49" spans="1:29" x14ac:dyDescent="0.35">
      <c r="A49" s="17" t="s">
        <v>175</v>
      </c>
      <c r="B49" s="21">
        <v>14.882882882882884</v>
      </c>
      <c r="C49" s="21">
        <v>15.879478827361563</v>
      </c>
      <c r="D49" s="21">
        <v>14.091790562378797</v>
      </c>
      <c r="E49" s="146"/>
      <c r="F49" s="21">
        <v>20.614035087719298</v>
      </c>
      <c r="G49" s="21">
        <v>22.624434389140273</v>
      </c>
      <c r="H49" s="21">
        <v>18.723404255319149</v>
      </c>
      <c r="I49" s="146"/>
      <c r="J49" s="21">
        <v>23.155737704918032</v>
      </c>
      <c r="K49" s="21">
        <v>23.671497584541061</v>
      </c>
      <c r="L49" s="21">
        <v>22.77580071174377</v>
      </c>
      <c r="M49" s="146"/>
      <c r="N49" s="21">
        <v>21.455223880597014</v>
      </c>
      <c r="O49" s="21">
        <v>21.513944223107568</v>
      </c>
      <c r="P49" s="21">
        <v>21.403508771929825</v>
      </c>
      <c r="Q49" s="146"/>
      <c r="R49" s="21">
        <v>6.9105691056910574</v>
      </c>
      <c r="S49" s="21">
        <v>7.5757575757575761</v>
      </c>
      <c r="T49" s="21">
        <v>6.3725490196078427</v>
      </c>
      <c r="U49" s="146"/>
      <c r="V49" s="21">
        <v>7.1813285457809695</v>
      </c>
      <c r="W49" s="21">
        <v>7.7625570776255701</v>
      </c>
      <c r="X49" s="21">
        <v>6.8047337278106506</v>
      </c>
      <c r="Y49" s="21"/>
      <c r="AA49" s="8"/>
      <c r="AB49" s="8"/>
      <c r="AC49" s="8"/>
    </row>
    <row r="50" spans="1:29" x14ac:dyDescent="0.35">
      <c r="A50" s="17" t="s">
        <v>176</v>
      </c>
      <c r="B50" s="21">
        <v>17.195325542570952</v>
      </c>
      <c r="C50" s="21">
        <v>22.039757994814174</v>
      </c>
      <c r="D50" s="21">
        <v>12.671509281678773</v>
      </c>
      <c r="E50" s="146"/>
      <c r="F50" s="21">
        <v>25.454545454545453</v>
      </c>
      <c r="G50" s="21">
        <v>29.411764705882355</v>
      </c>
      <c r="H50" s="21">
        <v>21.582733812949641</v>
      </c>
      <c r="I50" s="146"/>
      <c r="J50" s="21">
        <v>21.447028423772611</v>
      </c>
      <c r="K50" s="21">
        <v>27.461139896373055</v>
      </c>
      <c r="L50" s="21">
        <v>15.463917525773196</v>
      </c>
      <c r="M50" s="146"/>
      <c r="N50" s="21">
        <v>15.789473684210526</v>
      </c>
      <c r="O50" s="21">
        <v>20.547945205479451</v>
      </c>
      <c r="P50" s="21">
        <v>11.39240506329114</v>
      </c>
      <c r="Q50" s="146"/>
      <c r="R50" s="21">
        <v>17.829457364341085</v>
      </c>
      <c r="S50" s="21">
        <v>22.570532915360502</v>
      </c>
      <c r="T50" s="21">
        <v>13.190184049079754</v>
      </c>
      <c r="U50" s="146"/>
      <c r="V50" s="21">
        <v>11.374407582938389</v>
      </c>
      <c r="W50" s="21">
        <v>15.517241379310345</v>
      </c>
      <c r="X50" s="21">
        <v>7.8717201166180768</v>
      </c>
      <c r="Y50" s="21"/>
      <c r="AA50" s="8"/>
      <c r="AB50" s="8"/>
      <c r="AC50" s="8"/>
    </row>
    <row r="51" spans="1:29" x14ac:dyDescent="0.35">
      <c r="A51" s="17" t="s">
        <v>179</v>
      </c>
      <c r="B51" s="21">
        <v>13.991081382385731</v>
      </c>
      <c r="C51" s="21">
        <v>16.689189189189189</v>
      </c>
      <c r="D51" s="21">
        <v>12.096774193548388</v>
      </c>
      <c r="E51" s="146"/>
      <c r="F51" s="21">
        <v>24.795081967213115</v>
      </c>
      <c r="G51" s="21">
        <v>22.429906542056074</v>
      </c>
      <c r="H51" s="21">
        <v>26.642335766423358</v>
      </c>
      <c r="I51" s="146"/>
      <c r="J51" s="21">
        <v>23.875968992248062</v>
      </c>
      <c r="K51" s="21">
        <v>28.571428571428569</v>
      </c>
      <c r="L51" s="21">
        <v>20.273972602739725</v>
      </c>
      <c r="M51" s="146"/>
      <c r="N51" s="21">
        <v>9.6590909090909083</v>
      </c>
      <c r="O51" s="21">
        <v>13.309352517985612</v>
      </c>
      <c r="P51" s="21">
        <v>7.276995305164319</v>
      </c>
      <c r="Q51" s="146"/>
      <c r="R51" s="21">
        <v>9.5189355168884333</v>
      </c>
      <c r="S51" s="21">
        <v>10.843373493975903</v>
      </c>
      <c r="T51" s="21">
        <v>8.5409252669039155</v>
      </c>
      <c r="U51" s="146"/>
      <c r="V51" s="21">
        <v>8.5271317829457356</v>
      </c>
      <c r="W51" s="21">
        <v>12.627986348122866</v>
      </c>
      <c r="X51" s="21">
        <v>6.0291060291060292</v>
      </c>
      <c r="Y51" s="21"/>
      <c r="AA51" s="8"/>
      <c r="AB51" s="8"/>
      <c r="AC51" s="8"/>
    </row>
    <row r="52" spans="1:29" x14ac:dyDescent="0.35">
      <c r="A52" s="17" t="s">
        <v>180</v>
      </c>
      <c r="B52" s="21">
        <v>3.4954407294832825</v>
      </c>
      <c r="C52" s="21">
        <v>2.4561403508771931</v>
      </c>
      <c r="D52" s="21">
        <v>4.2895442359249332</v>
      </c>
      <c r="E52" s="146"/>
      <c r="F52" s="21">
        <v>16.981132075471699</v>
      </c>
      <c r="G52" s="21">
        <v>12.5</v>
      </c>
      <c r="H52" s="21">
        <v>18.918918918918919</v>
      </c>
      <c r="I52" s="146"/>
      <c r="J52" s="21">
        <v>6.024096385542169</v>
      </c>
      <c r="K52" s="21">
        <v>2.8571428571428572</v>
      </c>
      <c r="L52" s="21">
        <v>8.3333333333333321</v>
      </c>
      <c r="M52" s="146"/>
      <c r="N52" s="21">
        <v>1.6528925619834711</v>
      </c>
      <c r="O52" s="21">
        <v>0</v>
      </c>
      <c r="P52" s="21">
        <v>2.8169014084507045</v>
      </c>
      <c r="Q52" s="146"/>
      <c r="R52" s="21">
        <v>3.7234042553191489</v>
      </c>
      <c r="S52" s="21">
        <v>4.4943820224719104</v>
      </c>
      <c r="T52" s="21">
        <v>3.0303030303030303</v>
      </c>
      <c r="U52" s="146"/>
      <c r="V52" s="21">
        <v>0</v>
      </c>
      <c r="W52" s="21">
        <v>0</v>
      </c>
      <c r="X52" s="21">
        <v>0</v>
      </c>
      <c r="Y52" s="21"/>
      <c r="AA52" s="8"/>
      <c r="AB52" s="8"/>
      <c r="AC52" s="8"/>
    </row>
    <row r="53" spans="1:29" x14ac:dyDescent="0.35">
      <c r="A53" s="17" t="s">
        <v>181</v>
      </c>
      <c r="B53" s="21">
        <v>14.115822130299897</v>
      </c>
      <c r="C53" s="21">
        <v>14.269005847953217</v>
      </c>
      <c r="D53" s="21">
        <v>13.994439295644115</v>
      </c>
      <c r="E53" s="146"/>
      <c r="F53" s="21">
        <v>10.175438596491228</v>
      </c>
      <c r="G53" s="21">
        <v>6.8965517241379306</v>
      </c>
      <c r="H53" s="21">
        <v>13.571428571428571</v>
      </c>
      <c r="I53" s="146"/>
      <c r="J53" s="21">
        <v>19.877675840978593</v>
      </c>
      <c r="K53" s="21">
        <v>22.448979591836736</v>
      </c>
      <c r="L53" s="21">
        <v>17.777777777777779</v>
      </c>
      <c r="M53" s="146"/>
      <c r="N53" s="21">
        <v>17.703349282296653</v>
      </c>
      <c r="O53" s="21">
        <v>15.469613259668508</v>
      </c>
      <c r="P53" s="21">
        <v>19.40928270042194</v>
      </c>
      <c r="Q53" s="146"/>
      <c r="R53" s="21">
        <v>13.556338028169016</v>
      </c>
      <c r="S53" s="21">
        <v>14.403292181069959</v>
      </c>
      <c r="T53" s="21">
        <v>12.923076923076923</v>
      </c>
      <c r="U53" s="146"/>
      <c r="V53" s="21">
        <v>8.3333333333333321</v>
      </c>
      <c r="W53" s="21">
        <v>11.510791366906476</v>
      </c>
      <c r="X53" s="21">
        <v>6.091370558375635</v>
      </c>
      <c r="Y53" s="21"/>
      <c r="AA53" s="8"/>
      <c r="AB53" s="8"/>
      <c r="AC53" s="8"/>
    </row>
    <row r="54" spans="1:29" x14ac:dyDescent="0.35">
      <c r="A54" s="17" t="s">
        <v>182</v>
      </c>
      <c r="B54" s="21">
        <v>15.994623655913978</v>
      </c>
      <c r="C54" s="21">
        <v>19.384615384615383</v>
      </c>
      <c r="D54" s="21">
        <v>13.365155131264917</v>
      </c>
      <c r="E54" s="146"/>
      <c r="F54" s="21">
        <v>16.571428571428569</v>
      </c>
      <c r="G54" s="21">
        <v>23.52941176470588</v>
      </c>
      <c r="H54" s="21">
        <v>10</v>
      </c>
      <c r="I54" s="146"/>
      <c r="J54" s="21">
        <v>30.593607305936072</v>
      </c>
      <c r="K54" s="21">
        <v>34.782608695652172</v>
      </c>
      <c r="L54" s="21">
        <v>27.559055118110237</v>
      </c>
      <c r="M54" s="146"/>
      <c r="N54" s="21">
        <v>17.99163179916318</v>
      </c>
      <c r="O54" s="21">
        <v>25.242718446601941</v>
      </c>
      <c r="P54" s="21">
        <v>12.5</v>
      </c>
      <c r="Q54" s="146"/>
      <c r="R54" s="21">
        <v>15.106382978723405</v>
      </c>
      <c r="S54" s="21">
        <v>14.027149321266968</v>
      </c>
      <c r="T54" s="21">
        <v>16.064257028112451</v>
      </c>
      <c r="U54" s="146"/>
      <c r="V54" s="21">
        <v>7.2727272727272725</v>
      </c>
      <c r="W54" s="21">
        <v>11.409395973154362</v>
      </c>
      <c r="X54" s="21">
        <v>4.6610169491525424</v>
      </c>
      <c r="Y54" s="21"/>
      <c r="AA54" s="8"/>
      <c r="AB54" s="8"/>
      <c r="AC54" s="8"/>
    </row>
    <row r="55" spans="1:29" x14ac:dyDescent="0.35">
      <c r="A55" s="17" t="s">
        <v>183</v>
      </c>
      <c r="B55" s="21">
        <v>13.532934131736527</v>
      </c>
      <c r="C55" s="21">
        <v>17.062937062937063</v>
      </c>
      <c r="D55" s="21">
        <v>10.890052356020941</v>
      </c>
      <c r="E55" s="146"/>
      <c r="F55" s="21">
        <v>13.852813852813853</v>
      </c>
      <c r="G55" s="21">
        <v>16.071428571428573</v>
      </c>
      <c r="H55" s="21">
        <v>11.76470588235294</v>
      </c>
      <c r="I55" s="146"/>
      <c r="J55" s="21">
        <v>18.402777777777779</v>
      </c>
      <c r="K55" s="21">
        <v>24.626865671641792</v>
      </c>
      <c r="L55" s="21">
        <v>12.987012987012985</v>
      </c>
      <c r="M55" s="146"/>
      <c r="N55" s="21">
        <v>13.928571428571429</v>
      </c>
      <c r="O55" s="21">
        <v>16.822429906542055</v>
      </c>
      <c r="P55" s="21">
        <v>12.138728323699421</v>
      </c>
      <c r="Q55" s="146"/>
      <c r="R55" s="21">
        <v>14.485981308411214</v>
      </c>
      <c r="S55" s="21">
        <v>18.784530386740332</v>
      </c>
      <c r="T55" s="21">
        <v>11.336032388663968</v>
      </c>
      <c r="U55" s="146"/>
      <c r="V55" s="21">
        <v>9.0293453724604973</v>
      </c>
      <c r="W55" s="21">
        <v>10.497237569060774</v>
      </c>
      <c r="X55" s="21">
        <v>8.015267175572518</v>
      </c>
      <c r="Y55" s="21"/>
      <c r="AA55" s="8"/>
      <c r="AB55" s="8"/>
      <c r="AC55" s="8"/>
    </row>
    <row r="56" spans="1:29" x14ac:dyDescent="0.35">
      <c r="A56" s="17" t="s">
        <v>184</v>
      </c>
      <c r="B56" s="21">
        <v>1.5384615384615385</v>
      </c>
      <c r="C56" s="21">
        <v>1.9417475728155338</v>
      </c>
      <c r="D56" s="21">
        <v>1.0869565217391304</v>
      </c>
      <c r="E56" s="146"/>
      <c r="F56" s="21">
        <v>27.27272727272727</v>
      </c>
      <c r="G56" s="21">
        <v>25</v>
      </c>
      <c r="H56" s="21">
        <v>33.333333333333329</v>
      </c>
      <c r="I56" s="146"/>
      <c r="J56" s="21">
        <v>0</v>
      </c>
      <c r="K56" s="21">
        <v>0</v>
      </c>
      <c r="L56" s="21">
        <v>0</v>
      </c>
      <c r="M56" s="146"/>
      <c r="N56" s="21">
        <v>0</v>
      </c>
      <c r="O56" s="21">
        <v>0</v>
      </c>
      <c r="P56" s="21">
        <v>0</v>
      </c>
      <c r="Q56" s="146"/>
      <c r="R56" s="21">
        <v>0</v>
      </c>
      <c r="S56" s="21">
        <v>0</v>
      </c>
      <c r="T56" s="21">
        <v>0</v>
      </c>
      <c r="U56" s="146"/>
      <c r="V56" s="21">
        <v>0</v>
      </c>
      <c r="W56" s="21">
        <v>0</v>
      </c>
      <c r="X56" s="21">
        <v>0</v>
      </c>
      <c r="Y56" s="21"/>
      <c r="AA56" s="8"/>
      <c r="AB56" s="8"/>
      <c r="AC56" s="8"/>
    </row>
    <row r="57" spans="1:29" x14ac:dyDescent="0.35">
      <c r="A57" s="17" t="s">
        <v>185</v>
      </c>
      <c r="B57" s="21">
        <v>4.5454545454545459</v>
      </c>
      <c r="C57" s="21">
        <v>4.225352112676056</v>
      </c>
      <c r="D57" s="21">
        <v>4.7619047619047619</v>
      </c>
      <c r="E57" s="146"/>
      <c r="F57" s="21">
        <v>5.8823529411764701</v>
      </c>
      <c r="G57" s="21">
        <v>0</v>
      </c>
      <c r="H57" s="21">
        <v>9.0909090909090917</v>
      </c>
      <c r="I57" s="146"/>
      <c r="J57" s="21">
        <v>6.25</v>
      </c>
      <c r="K57" s="21">
        <v>11.111111111111111</v>
      </c>
      <c r="L57" s="21">
        <v>0</v>
      </c>
      <c r="M57" s="146"/>
      <c r="N57" s="21">
        <v>6.0606060606060606</v>
      </c>
      <c r="O57" s="21">
        <v>7.6923076923076925</v>
      </c>
      <c r="P57" s="21">
        <v>5</v>
      </c>
      <c r="Q57" s="146"/>
      <c r="R57" s="21">
        <v>4.838709677419355</v>
      </c>
      <c r="S57" s="21">
        <v>3.4482758620689653</v>
      </c>
      <c r="T57" s="21">
        <v>6.0606060606060606</v>
      </c>
      <c r="U57" s="146"/>
      <c r="V57" s="21">
        <v>2.083333333333333</v>
      </c>
      <c r="W57" s="21">
        <v>0</v>
      </c>
      <c r="X57" s="21">
        <v>2.9411764705882351</v>
      </c>
      <c r="Y57" s="20"/>
      <c r="AA57" s="8"/>
      <c r="AB57" s="8"/>
      <c r="AC57" s="8"/>
    </row>
    <row r="58" spans="1:29" x14ac:dyDescent="0.35">
      <c r="A58" s="17" t="s">
        <v>186</v>
      </c>
      <c r="B58" s="21">
        <v>11.029411764705882</v>
      </c>
      <c r="C58" s="21">
        <v>12.878787878787879</v>
      </c>
      <c r="D58" s="21">
        <v>9.2857142857142865</v>
      </c>
      <c r="E58" s="146"/>
      <c r="F58" s="21">
        <v>9.3023255813953494</v>
      </c>
      <c r="G58" s="21">
        <v>12.5</v>
      </c>
      <c r="H58" s="21">
        <v>7.4074074074074066</v>
      </c>
      <c r="I58" s="146"/>
      <c r="J58" s="21">
        <v>15.517241379310345</v>
      </c>
      <c r="K58" s="21">
        <v>25.714285714285712</v>
      </c>
      <c r="L58" s="21">
        <v>0</v>
      </c>
      <c r="M58" s="146"/>
      <c r="N58" s="21">
        <v>10.344827586206897</v>
      </c>
      <c r="O58" s="21">
        <v>8.1632653061224492</v>
      </c>
      <c r="P58" s="21">
        <v>13.157894736842104</v>
      </c>
      <c r="Q58" s="146"/>
      <c r="R58" s="21">
        <v>11.834319526627219</v>
      </c>
      <c r="S58" s="21">
        <v>11.627906976744185</v>
      </c>
      <c r="T58" s="21">
        <v>12.048192771084338</v>
      </c>
      <c r="U58" s="146"/>
      <c r="V58" s="21">
        <v>9.6256684491978604</v>
      </c>
      <c r="W58" s="21">
        <v>11.538461538461538</v>
      </c>
      <c r="X58" s="21">
        <v>8.2568807339449553</v>
      </c>
      <c r="Y58" s="21"/>
      <c r="AA58" s="8"/>
      <c r="AB58" s="8"/>
      <c r="AC58" s="8"/>
    </row>
    <row r="59" spans="1:29" x14ac:dyDescent="0.35">
      <c r="A59" s="17" t="s">
        <v>187</v>
      </c>
      <c r="B59" s="21">
        <v>14.933837429111533</v>
      </c>
      <c r="C59" s="21">
        <v>18.859649122807017</v>
      </c>
      <c r="D59" s="21">
        <v>11.960132890365449</v>
      </c>
      <c r="E59" s="146"/>
      <c r="F59" s="21">
        <v>18.181818181818183</v>
      </c>
      <c r="G59" s="21">
        <v>24</v>
      </c>
      <c r="H59" s="21">
        <v>13.333333333333334</v>
      </c>
      <c r="I59" s="146"/>
      <c r="J59" s="21">
        <v>22.727272727272727</v>
      </c>
      <c r="K59" s="21">
        <v>24.324324324324326</v>
      </c>
      <c r="L59" s="21">
        <v>20.689655172413794</v>
      </c>
      <c r="M59" s="146"/>
      <c r="N59" s="21">
        <v>26.086956521739129</v>
      </c>
      <c r="O59" s="21">
        <v>34.482758620689658</v>
      </c>
      <c r="P59" s="21">
        <v>20</v>
      </c>
      <c r="Q59" s="146"/>
      <c r="R59" s="21">
        <v>9.183673469387756</v>
      </c>
      <c r="S59" s="21">
        <v>11.842105263157894</v>
      </c>
      <c r="T59" s="21">
        <v>7.5</v>
      </c>
      <c r="U59" s="146"/>
      <c r="V59" s="21">
        <v>12.587412587412588</v>
      </c>
      <c r="W59" s="21">
        <v>14.754098360655737</v>
      </c>
      <c r="X59" s="21">
        <v>10.975609756097562</v>
      </c>
      <c r="Y59" s="21"/>
      <c r="AA59" s="8"/>
      <c r="AB59" s="8"/>
      <c r="AC59" s="8"/>
    </row>
    <row r="60" spans="1:29" x14ac:dyDescent="0.35">
      <c r="A60" s="17" t="s">
        <v>188</v>
      </c>
      <c r="B60" s="21">
        <v>17.375886524822697</v>
      </c>
      <c r="C60" s="21">
        <v>19.770114942528735</v>
      </c>
      <c r="D60" s="21">
        <v>14.841849148418493</v>
      </c>
      <c r="E60" s="146"/>
      <c r="F60" s="21">
        <v>23.985239852398525</v>
      </c>
      <c r="G60" s="21">
        <v>25.675675675675674</v>
      </c>
      <c r="H60" s="21">
        <v>21.951219512195124</v>
      </c>
      <c r="I60" s="146"/>
      <c r="J60" s="21">
        <v>34.92537313432836</v>
      </c>
      <c r="K60" s="21">
        <v>36.170212765957451</v>
      </c>
      <c r="L60" s="21">
        <v>33.333333333333329</v>
      </c>
      <c r="M60" s="146"/>
      <c r="N60" s="21">
        <v>21.428571428571427</v>
      </c>
      <c r="O60" s="21">
        <v>23.829787234042556</v>
      </c>
      <c r="P60" s="21">
        <v>19.087136929460581</v>
      </c>
      <c r="Q60" s="146"/>
      <c r="R60" s="21">
        <v>13.178294573643413</v>
      </c>
      <c r="S60" s="21">
        <v>15.53398058252427</v>
      </c>
      <c r="T60" s="21">
        <v>10.497237569060774</v>
      </c>
      <c r="U60" s="146"/>
      <c r="V60" s="21">
        <v>8.064516129032258</v>
      </c>
      <c r="W60" s="21">
        <v>9.9378881987577632</v>
      </c>
      <c r="X60" s="21">
        <v>6.3888888888888884</v>
      </c>
      <c r="Y60" s="21"/>
      <c r="AA60" s="8"/>
      <c r="AB60" s="8"/>
      <c r="AC60" s="8"/>
    </row>
    <row r="61" spans="1:29" x14ac:dyDescent="0.35">
      <c r="A61" s="17" t="s">
        <v>189</v>
      </c>
      <c r="B61" s="21">
        <v>10.753768844221105</v>
      </c>
      <c r="C61" s="21">
        <v>15.081206496519723</v>
      </c>
      <c r="D61" s="21">
        <v>7.4468085106382977</v>
      </c>
      <c r="E61" s="146"/>
      <c r="F61" s="21">
        <v>15.492957746478872</v>
      </c>
      <c r="G61" s="21">
        <v>21.818181818181817</v>
      </c>
      <c r="H61" s="21">
        <v>8.7378640776699026</v>
      </c>
      <c r="I61" s="146"/>
      <c r="J61" s="21">
        <v>14.723926380368098</v>
      </c>
      <c r="K61" s="21">
        <v>18.75</v>
      </c>
      <c r="L61" s="21">
        <v>11.538461538461538</v>
      </c>
      <c r="M61" s="146"/>
      <c r="N61" s="21">
        <v>8.4468664850136239</v>
      </c>
      <c r="O61" s="21">
        <v>14.102564102564102</v>
      </c>
      <c r="P61" s="21">
        <v>4.2654028436018958</v>
      </c>
      <c r="Q61" s="146"/>
      <c r="R61" s="21">
        <v>10.695187165775401</v>
      </c>
      <c r="S61" s="21">
        <v>13.061224489795919</v>
      </c>
      <c r="T61" s="21">
        <v>8.8607594936708853</v>
      </c>
      <c r="U61" s="146"/>
      <c r="V61" s="21">
        <v>8.0305927342256211</v>
      </c>
      <c r="W61" s="21">
        <v>12.077294685990339</v>
      </c>
      <c r="X61" s="21">
        <v>5.3797468354430382</v>
      </c>
      <c r="Y61" s="21"/>
      <c r="AA61" s="8"/>
      <c r="AB61" s="8"/>
      <c r="AC61" s="8"/>
    </row>
    <row r="62" spans="1:29" x14ac:dyDescent="0.35">
      <c r="A62" s="17" t="s">
        <v>190</v>
      </c>
      <c r="B62" s="21">
        <v>24.265842349304481</v>
      </c>
      <c r="C62" s="21">
        <v>30.941704035874441</v>
      </c>
      <c r="D62" s="21">
        <v>17.119999999999997</v>
      </c>
      <c r="E62" s="146"/>
      <c r="F62" s="21">
        <v>35.593220338983052</v>
      </c>
      <c r="G62" s="21">
        <v>38.461538461538467</v>
      </c>
      <c r="H62" s="21">
        <v>32.075471698113205</v>
      </c>
      <c r="I62" s="146"/>
      <c r="J62" s="21">
        <v>33.540372670807457</v>
      </c>
      <c r="K62" s="21">
        <v>50.526315789473685</v>
      </c>
      <c r="L62" s="21">
        <v>9.0909090909090917</v>
      </c>
      <c r="M62" s="146"/>
      <c r="N62" s="21">
        <v>28.630705394190869</v>
      </c>
      <c r="O62" s="21">
        <v>34.146341463414636</v>
      </c>
      <c r="P62" s="21">
        <v>22.881355932203391</v>
      </c>
      <c r="Q62" s="146"/>
      <c r="R62" s="21">
        <v>24.181360201511335</v>
      </c>
      <c r="S62" s="21">
        <v>26.190476190476193</v>
      </c>
      <c r="T62" s="21">
        <v>21.925133689839569</v>
      </c>
      <c r="U62" s="146"/>
      <c r="V62" s="21">
        <v>14.058355437665782</v>
      </c>
      <c r="W62" s="21">
        <v>21.022727272727273</v>
      </c>
      <c r="X62" s="21">
        <v>7.9601990049751246</v>
      </c>
      <c r="Y62" s="21"/>
      <c r="AA62" s="8"/>
      <c r="AB62" s="8"/>
      <c r="AC62" s="8"/>
    </row>
    <row r="63" spans="1:29" x14ac:dyDescent="0.35">
      <c r="A63" s="17" t="s">
        <v>192</v>
      </c>
      <c r="B63" s="21">
        <v>8.7926509186351716</v>
      </c>
      <c r="C63" s="21">
        <v>9.9071207430340564</v>
      </c>
      <c r="D63" s="21">
        <v>7.9726651480637818</v>
      </c>
      <c r="E63" s="146"/>
      <c r="F63" s="21">
        <v>9.8859315589353614</v>
      </c>
      <c r="G63" s="21">
        <v>11.016949152542372</v>
      </c>
      <c r="H63" s="21">
        <v>8.9655172413793096</v>
      </c>
      <c r="I63" s="146"/>
      <c r="J63" s="21">
        <v>17.665615141955836</v>
      </c>
      <c r="K63" s="21">
        <v>18.045112781954884</v>
      </c>
      <c r="L63" s="21">
        <v>17.391304347826086</v>
      </c>
      <c r="M63" s="146"/>
      <c r="N63" s="21">
        <v>14.882506527415144</v>
      </c>
      <c r="O63" s="21">
        <v>17.977528089887642</v>
      </c>
      <c r="P63" s="21">
        <v>12.195121951219512</v>
      </c>
      <c r="Q63" s="146"/>
      <c r="R63" s="21">
        <v>4.954954954954955</v>
      </c>
      <c r="S63" s="21">
        <v>4.8275862068965516</v>
      </c>
      <c r="T63" s="21">
        <v>5.0531914893617014</v>
      </c>
      <c r="U63" s="146"/>
      <c r="V63" s="21">
        <v>4.4140030441400304</v>
      </c>
      <c r="W63" s="21">
        <v>5.2</v>
      </c>
      <c r="X63" s="21">
        <v>3.9312039312039313</v>
      </c>
      <c r="Y63" s="21"/>
      <c r="AA63" s="8"/>
      <c r="AB63" s="8"/>
      <c r="AC63" s="8"/>
    </row>
    <row r="64" spans="1:29" x14ac:dyDescent="0.35">
      <c r="A64" s="17" t="s">
        <v>193</v>
      </c>
      <c r="B64" s="21">
        <v>12.316715542521994</v>
      </c>
      <c r="C64" s="21">
        <v>15.092024539877299</v>
      </c>
      <c r="D64" s="21">
        <v>9.7752808988764031</v>
      </c>
      <c r="E64" s="146"/>
      <c r="F64" s="21">
        <v>12.213740458015266</v>
      </c>
      <c r="G64" s="21">
        <v>16.666666666666664</v>
      </c>
      <c r="H64" s="21">
        <v>5.6603773584905666</v>
      </c>
      <c r="I64" s="146"/>
      <c r="J64" s="21">
        <v>15.819209039548024</v>
      </c>
      <c r="K64" s="21">
        <v>16.867469879518072</v>
      </c>
      <c r="L64" s="21">
        <v>14.893617021276595</v>
      </c>
      <c r="M64" s="146"/>
      <c r="N64" s="21">
        <v>15.107913669064748</v>
      </c>
      <c r="O64" s="21">
        <v>17.021276595744681</v>
      </c>
      <c r="P64" s="21">
        <v>13.138686131386862</v>
      </c>
      <c r="Q64" s="146"/>
      <c r="R64" s="21">
        <v>12.361623616236162</v>
      </c>
      <c r="S64" s="21">
        <v>14.785992217898833</v>
      </c>
      <c r="T64" s="21">
        <v>10.175438596491228</v>
      </c>
      <c r="U64" s="146"/>
      <c r="V64" s="21">
        <v>9.8786828422876951</v>
      </c>
      <c r="W64" s="21">
        <v>13.28125</v>
      </c>
      <c r="X64" s="21">
        <v>7.1651090342679122</v>
      </c>
      <c r="Y64" s="21"/>
      <c r="AA64" s="8"/>
      <c r="AB64" s="8"/>
      <c r="AC64" s="8"/>
    </row>
    <row r="65" spans="1:29" ht="14.5" thickBot="1" x14ac:dyDescent="0.4">
      <c r="A65" s="17" t="s">
        <v>194</v>
      </c>
      <c r="B65" s="21">
        <v>1.875</v>
      </c>
      <c r="C65" s="21">
        <v>1.1363636363636365</v>
      </c>
      <c r="D65" s="21">
        <v>2.7777777777777777</v>
      </c>
      <c r="E65" s="146"/>
      <c r="F65" s="21">
        <v>0</v>
      </c>
      <c r="G65" s="21">
        <v>0</v>
      </c>
      <c r="H65" s="21">
        <v>0</v>
      </c>
      <c r="I65" s="146"/>
      <c r="J65" s="21">
        <v>8.3333333333333321</v>
      </c>
      <c r="K65" s="21">
        <v>0</v>
      </c>
      <c r="L65" s="21">
        <v>25</v>
      </c>
      <c r="M65" s="146"/>
      <c r="N65" s="21">
        <v>3.225806451612903</v>
      </c>
      <c r="O65" s="21">
        <v>0</v>
      </c>
      <c r="P65" s="21">
        <v>6.666666666666667</v>
      </c>
      <c r="Q65" s="146"/>
      <c r="R65" s="21">
        <v>2.1739130434782608</v>
      </c>
      <c r="S65" s="21">
        <v>4</v>
      </c>
      <c r="T65" s="21">
        <v>0</v>
      </c>
      <c r="U65" s="146"/>
      <c r="V65" s="21">
        <v>0</v>
      </c>
      <c r="W65" s="21">
        <v>0</v>
      </c>
      <c r="X65" s="21">
        <v>0</v>
      </c>
      <c r="Y65" s="21"/>
      <c r="AA65" s="8"/>
      <c r="AB65" s="8"/>
      <c r="AC65" s="8"/>
    </row>
    <row r="66" spans="1:29" x14ac:dyDescent="0.3">
      <c r="A66" s="110" t="s">
        <v>398</v>
      </c>
      <c r="B66" s="91"/>
      <c r="C66" s="91"/>
      <c r="D66" s="91"/>
      <c r="E66" s="91"/>
      <c r="F66" s="91"/>
      <c r="G66" s="91"/>
      <c r="H66" s="91"/>
      <c r="I66" s="91"/>
      <c r="J66" s="150"/>
      <c r="K66" s="150"/>
      <c r="L66" s="150"/>
      <c r="M66" s="91"/>
      <c r="N66" s="150"/>
      <c r="O66" s="151"/>
      <c r="P66" s="91"/>
      <c r="Q66" s="91"/>
      <c r="R66" s="91"/>
      <c r="S66" s="91"/>
      <c r="T66" s="91"/>
      <c r="U66" s="91"/>
      <c r="V66" s="91"/>
      <c r="W66" s="91"/>
      <c r="X66" s="91"/>
      <c r="Y66" s="21"/>
      <c r="AA66" s="8"/>
      <c r="AB66" s="8"/>
      <c r="AC66" s="8"/>
    </row>
    <row r="67" spans="1:29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21"/>
      <c r="AA67" s="8"/>
      <c r="AB67" s="8"/>
      <c r="AC67" s="8"/>
    </row>
    <row r="68" spans="1:29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21"/>
      <c r="AA68" s="8"/>
      <c r="AB68" s="8"/>
      <c r="AC68" s="8"/>
    </row>
    <row r="69" spans="1:29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AA69" s="8"/>
      <c r="AB69" s="8"/>
      <c r="AC69" s="8"/>
    </row>
    <row r="70" spans="1:2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AA70" s="8"/>
      <c r="AB70" s="8"/>
      <c r="AC70" s="8"/>
    </row>
    <row r="71" spans="1:2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AA71" s="8"/>
      <c r="AB71" s="8"/>
      <c r="AC71" s="8"/>
    </row>
    <row r="72" spans="1:2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AA72" s="8"/>
      <c r="AB72" s="8"/>
      <c r="AC72" s="8"/>
    </row>
    <row r="73" spans="1:2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AA73" s="8"/>
      <c r="AB73" s="8"/>
      <c r="AC73" s="8"/>
    </row>
    <row r="74" spans="1:2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AA74" s="8"/>
      <c r="AB74" s="8"/>
      <c r="AC74" s="8"/>
    </row>
    <row r="75" spans="1:2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AA75" s="8"/>
      <c r="AB75" s="8"/>
      <c r="AC75" s="8"/>
    </row>
    <row r="76" spans="1:2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AA76" s="8"/>
      <c r="AB76" s="8"/>
      <c r="AC76" s="8"/>
    </row>
    <row r="77" spans="1:2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AA77" s="8"/>
      <c r="AB77" s="8"/>
      <c r="AC77" s="8"/>
    </row>
    <row r="78" spans="1:2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AA78" s="8"/>
      <c r="AB78" s="8"/>
      <c r="AC78" s="8"/>
    </row>
    <row r="79" spans="1:2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AA79" s="8"/>
      <c r="AB79" s="8"/>
      <c r="AC79" s="8"/>
    </row>
    <row r="80" spans="1:2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AA80" s="8"/>
      <c r="AB80" s="8"/>
      <c r="AC80" s="8"/>
    </row>
    <row r="81" spans="1:2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AA81" s="8"/>
      <c r="AB81" s="8"/>
      <c r="AC81" s="8"/>
    </row>
    <row r="82" spans="1:2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AA82" s="8"/>
      <c r="AB82" s="8"/>
      <c r="AC82" s="8"/>
    </row>
    <row r="83" spans="1:2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AA83" s="8"/>
      <c r="AB83" s="8"/>
      <c r="AC83" s="8"/>
    </row>
    <row r="84" spans="1:2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AA84" s="8"/>
      <c r="AB84" s="8"/>
      <c r="AC84" s="8"/>
    </row>
    <row r="85" spans="1:2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AA85" s="8"/>
      <c r="AB85" s="8"/>
      <c r="AC85" s="8"/>
    </row>
    <row r="86" spans="1:2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AA86" s="8"/>
      <c r="AB86" s="8"/>
      <c r="AC86" s="8"/>
    </row>
    <row r="87" spans="1:2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AA87" s="8"/>
      <c r="AB87" s="8"/>
      <c r="AC87" s="8"/>
    </row>
    <row r="88" spans="1:2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AA88" s="8"/>
      <c r="AB88" s="8"/>
      <c r="AC88" s="8"/>
    </row>
    <row r="89" spans="1:2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AA89" s="8"/>
      <c r="AB89" s="8"/>
      <c r="AC89" s="8"/>
    </row>
    <row r="90" spans="1:2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AA90" s="8"/>
      <c r="AB90" s="8"/>
      <c r="AC90" s="8"/>
    </row>
    <row r="91" spans="1:2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AA91" s="8"/>
      <c r="AB91" s="8"/>
      <c r="AC91" s="8"/>
    </row>
    <row r="92" spans="1:2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AA92" s="8"/>
      <c r="AB92" s="8"/>
      <c r="AC92" s="8"/>
    </row>
    <row r="93" spans="1:2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AA93" s="8"/>
      <c r="AB93" s="8"/>
      <c r="AC93" s="8"/>
    </row>
    <row r="94" spans="1:2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AA94" s="8"/>
      <c r="AB94" s="8"/>
      <c r="AC94" s="8"/>
    </row>
    <row r="95" spans="1:2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AA95" s="8"/>
      <c r="AB95" s="8"/>
      <c r="AC95" s="8"/>
    </row>
    <row r="96" spans="1:2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AA96" s="8"/>
      <c r="AB96" s="8"/>
      <c r="AC96" s="8"/>
    </row>
    <row r="97" spans="1:2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AA97" s="8"/>
      <c r="AB97" s="8"/>
      <c r="AC97" s="8"/>
    </row>
    <row r="98" spans="1:2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AA98" s="8"/>
      <c r="AB98" s="8"/>
      <c r="AC98" s="8"/>
    </row>
    <row r="99" spans="1:2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AA99" s="8"/>
      <c r="AB99" s="8"/>
      <c r="AC99" s="8"/>
    </row>
    <row r="100" spans="1:2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AA100" s="8"/>
      <c r="AB100" s="8"/>
      <c r="AC100" s="8"/>
    </row>
    <row r="101" spans="1:2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AA101" s="8"/>
      <c r="AB101" s="8"/>
      <c r="AC101" s="8"/>
    </row>
    <row r="102" spans="1:2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AA102" s="8"/>
      <c r="AB102" s="8"/>
      <c r="AC102" s="8"/>
    </row>
    <row r="103" spans="1:2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AA103" s="8"/>
      <c r="AB103" s="8"/>
      <c r="AC103" s="8"/>
    </row>
    <row r="104" spans="1:2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AA104" s="8"/>
      <c r="AB104" s="8"/>
      <c r="AC104" s="8"/>
    </row>
    <row r="105" spans="1:2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AA105" s="8"/>
      <c r="AB105" s="8"/>
      <c r="AC105" s="8"/>
    </row>
    <row r="106" spans="1:2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AA106" s="8"/>
      <c r="AB106" s="8"/>
      <c r="AC106" s="8"/>
    </row>
    <row r="107" spans="1:2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AA107" s="8"/>
      <c r="AB107" s="8"/>
      <c r="AC107" s="8"/>
    </row>
    <row r="108" spans="1:2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AA108" s="8"/>
      <c r="AB108" s="8"/>
      <c r="AC108" s="8"/>
    </row>
    <row r="109" spans="1:2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AA109" s="8"/>
      <c r="AB109" s="8"/>
      <c r="AC109" s="8"/>
    </row>
    <row r="110" spans="1:2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AA110" s="8"/>
      <c r="AB110" s="8"/>
      <c r="AC110" s="8"/>
    </row>
    <row r="111" spans="1:2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AA111" s="8"/>
      <c r="AB111" s="8"/>
      <c r="AC111" s="8"/>
    </row>
    <row r="112" spans="1:2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AA112" s="8"/>
      <c r="AB112" s="8"/>
      <c r="AC112" s="8"/>
    </row>
    <row r="113" spans="1:2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AA113" s="8"/>
      <c r="AB113" s="8"/>
      <c r="AC113" s="8"/>
    </row>
    <row r="114" spans="1:2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AA114" s="8"/>
      <c r="AB114" s="8"/>
      <c r="AC114" s="8"/>
    </row>
    <row r="115" spans="1:2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AA115" s="8"/>
      <c r="AB115" s="8"/>
      <c r="AC115" s="8"/>
    </row>
    <row r="116" spans="1:2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AA116" s="8"/>
      <c r="AB116" s="8"/>
      <c r="AC116" s="8"/>
    </row>
    <row r="117" spans="1:2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AA117" s="8"/>
      <c r="AB117" s="8"/>
      <c r="AC117" s="8"/>
    </row>
    <row r="118" spans="1:2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AA118" s="8"/>
      <c r="AB118" s="8"/>
      <c r="AC118" s="8"/>
    </row>
    <row r="119" spans="1:2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AA119" s="8"/>
      <c r="AB119" s="8"/>
      <c r="AC119" s="8"/>
    </row>
    <row r="120" spans="1:2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AA120" s="8"/>
      <c r="AB120" s="8"/>
      <c r="AC120" s="8"/>
    </row>
    <row r="121" spans="1:2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AA121" s="8"/>
      <c r="AB121" s="8"/>
      <c r="AC121" s="8"/>
    </row>
    <row r="122" spans="1:2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AA122" s="8"/>
      <c r="AB122" s="8"/>
      <c r="AC122" s="8"/>
    </row>
    <row r="123" spans="1:2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AA123" s="8"/>
      <c r="AB123" s="8"/>
      <c r="AC123" s="8"/>
    </row>
    <row r="124" spans="1:2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AA124" s="8"/>
      <c r="AB124" s="8"/>
      <c r="AC124" s="8"/>
    </row>
    <row r="125" spans="1:2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AA125" s="8"/>
      <c r="AB125" s="8"/>
      <c r="AC125" s="8"/>
    </row>
    <row r="126" spans="1:2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AA126" s="8"/>
      <c r="AB126" s="8"/>
      <c r="AC126" s="8"/>
    </row>
    <row r="127" spans="1:2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AA127" s="8"/>
      <c r="AB127" s="8"/>
      <c r="AC127" s="8"/>
    </row>
    <row r="128" spans="1:2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AA128" s="8"/>
      <c r="AB128" s="8"/>
      <c r="AC128" s="8"/>
    </row>
    <row r="129" spans="1:2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AA129" s="8"/>
      <c r="AB129" s="8"/>
      <c r="AC129" s="8"/>
    </row>
    <row r="130" spans="1:2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AA130" s="8"/>
      <c r="AB130" s="8"/>
      <c r="AC130" s="8"/>
    </row>
    <row r="131" spans="1:2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AA131" s="8"/>
      <c r="AB131" s="8"/>
      <c r="AC131" s="8"/>
    </row>
    <row r="132" spans="1:2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AA132" s="8"/>
      <c r="AB132" s="8"/>
      <c r="AC132" s="8"/>
    </row>
    <row r="133" spans="1:2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AA133" s="8"/>
      <c r="AB133" s="8"/>
      <c r="AC133" s="8"/>
    </row>
    <row r="134" spans="1:2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AA134" s="8"/>
      <c r="AB134" s="8"/>
      <c r="AC134" s="8"/>
    </row>
    <row r="135" spans="1:2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AA135" s="8"/>
      <c r="AB135" s="8"/>
      <c r="AC135" s="8"/>
    </row>
    <row r="136" spans="1:2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AA136" s="8"/>
      <c r="AB136" s="8"/>
      <c r="AC136" s="8"/>
    </row>
    <row r="137" spans="1:2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AA137" s="8"/>
      <c r="AB137" s="8"/>
      <c r="AC137" s="8"/>
    </row>
    <row r="138" spans="1:2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AA138" s="8"/>
      <c r="AB138" s="8"/>
      <c r="AC138" s="8"/>
    </row>
    <row r="139" spans="1:2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AA139" s="8"/>
      <c r="AB139" s="8"/>
      <c r="AC139" s="8"/>
    </row>
    <row r="140" spans="1:2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AA140" s="8"/>
      <c r="AB140" s="8"/>
      <c r="AC140" s="8"/>
    </row>
    <row r="141" spans="1:2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AA141" s="8"/>
      <c r="AB141" s="8"/>
      <c r="AC141" s="8"/>
    </row>
    <row r="142" spans="1:2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AA142" s="8"/>
      <c r="AB142" s="8"/>
      <c r="AC142" s="8"/>
    </row>
    <row r="143" spans="1:2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AA143" s="8"/>
      <c r="AB143" s="8"/>
      <c r="AC143" s="8"/>
    </row>
    <row r="144" spans="1:2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AA144" s="8"/>
      <c r="AB144" s="8"/>
      <c r="AC144" s="8"/>
    </row>
    <row r="145" spans="1:2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AA145" s="8"/>
      <c r="AB145" s="8"/>
      <c r="AC145" s="8"/>
    </row>
    <row r="146" spans="1:2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AA146" s="8"/>
      <c r="AB146" s="8"/>
      <c r="AC146" s="8"/>
    </row>
    <row r="147" spans="1:2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AA147" s="8"/>
      <c r="AB147" s="8"/>
      <c r="AC147" s="8"/>
    </row>
    <row r="148" spans="1:2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AA148" s="8"/>
      <c r="AB148" s="8"/>
      <c r="AC148" s="8"/>
    </row>
    <row r="149" spans="1:2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AA149" s="8"/>
      <c r="AB149" s="8"/>
      <c r="AC149" s="8"/>
    </row>
    <row r="150" spans="1:2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AA150" s="8"/>
      <c r="AB150" s="8"/>
      <c r="AC150" s="8"/>
    </row>
    <row r="151" spans="1:2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AA151" s="8"/>
      <c r="AB151" s="8"/>
      <c r="AC151" s="8"/>
    </row>
    <row r="152" spans="1:2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AA152" s="8"/>
      <c r="AB152" s="8"/>
      <c r="AC152" s="8"/>
    </row>
    <row r="153" spans="1:2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AA153" s="8"/>
      <c r="AB153" s="8"/>
      <c r="AC153" s="8"/>
    </row>
    <row r="154" spans="1:2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AA154" s="8"/>
      <c r="AB154" s="8"/>
      <c r="AC154" s="8"/>
    </row>
    <row r="155" spans="1:2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AA155" s="8"/>
      <c r="AB155" s="8"/>
      <c r="AC155" s="8"/>
    </row>
    <row r="156" spans="1:2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AA156" s="8"/>
      <c r="AB156" s="8"/>
      <c r="AC156" s="8"/>
    </row>
    <row r="157" spans="1:2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AA157" s="8"/>
      <c r="AB157" s="8"/>
      <c r="AC157" s="8"/>
    </row>
    <row r="158" spans="1:2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AA158" s="8"/>
      <c r="AB158" s="8"/>
      <c r="AC158" s="8"/>
    </row>
    <row r="159" spans="1:2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AA159" s="8"/>
      <c r="AB159" s="8"/>
      <c r="AC159" s="8"/>
    </row>
    <row r="160" spans="1:2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AA160" s="8"/>
      <c r="AB160" s="8"/>
      <c r="AC160" s="8"/>
    </row>
    <row r="161" spans="1:2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AA161" s="8"/>
      <c r="AB161" s="8"/>
      <c r="AC161" s="8"/>
    </row>
    <row r="162" spans="1:2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AA162" s="8"/>
      <c r="AB162" s="8"/>
      <c r="AC162" s="8"/>
    </row>
    <row r="163" spans="1:2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AA163" s="8"/>
      <c r="AB163" s="8"/>
      <c r="AC163" s="8"/>
    </row>
    <row r="164" spans="1:2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AA164" s="8"/>
      <c r="AB164" s="8"/>
      <c r="AC164" s="8"/>
    </row>
    <row r="165" spans="1:2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AA165" s="8"/>
      <c r="AB165" s="8"/>
      <c r="AC165" s="8"/>
    </row>
    <row r="166" spans="1:2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AA166" s="8"/>
      <c r="AB166" s="8"/>
      <c r="AC166" s="8"/>
    </row>
    <row r="167" spans="1:2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AA167" s="8"/>
      <c r="AB167" s="8"/>
      <c r="AC167" s="8"/>
    </row>
    <row r="168" spans="1:2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AA168" s="8"/>
      <c r="AB168" s="8"/>
      <c r="AC168" s="8"/>
    </row>
    <row r="169" spans="1:2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AA169" s="8"/>
      <c r="AB169" s="8"/>
      <c r="AC169" s="8"/>
    </row>
    <row r="170" spans="1:2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AA170" s="8"/>
      <c r="AB170" s="8"/>
      <c r="AC170" s="8"/>
    </row>
    <row r="171" spans="1:2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AA171" s="8"/>
      <c r="AB171" s="8"/>
      <c r="AC171" s="8"/>
    </row>
    <row r="172" spans="1:2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AA172" s="8"/>
      <c r="AB172" s="8"/>
      <c r="AC172" s="8"/>
    </row>
    <row r="173" spans="1:2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AA173" s="8"/>
      <c r="AB173" s="8"/>
      <c r="AC173" s="8"/>
    </row>
    <row r="174" spans="1:2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AA174" s="8"/>
      <c r="AB174" s="8"/>
      <c r="AC174" s="8"/>
    </row>
    <row r="175" spans="1:2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AA175" s="8"/>
      <c r="AB175" s="8"/>
      <c r="AC175" s="8"/>
    </row>
    <row r="176" spans="1:2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AA176" s="8"/>
      <c r="AB176" s="8"/>
      <c r="AC176" s="8"/>
    </row>
    <row r="177" spans="1:2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AA177" s="8"/>
      <c r="AB177" s="8"/>
      <c r="AC177" s="8"/>
    </row>
    <row r="178" spans="1:2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AA178" s="8"/>
      <c r="AB178" s="8"/>
      <c r="AC178" s="8"/>
    </row>
    <row r="179" spans="1:2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AA179" s="8"/>
      <c r="AB179" s="8"/>
      <c r="AC179" s="8"/>
    </row>
    <row r="180" spans="1:2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AA180" s="8"/>
      <c r="AB180" s="8"/>
      <c r="AC180" s="8"/>
    </row>
    <row r="181" spans="1:2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AA181" s="8"/>
      <c r="AB181" s="8"/>
      <c r="AC181" s="8"/>
    </row>
    <row r="182" spans="1:2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AA182" s="8"/>
      <c r="AB182" s="8"/>
      <c r="AC182" s="8"/>
    </row>
    <row r="183" spans="1:2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AA183" s="8"/>
      <c r="AB183" s="8"/>
      <c r="AC183" s="8"/>
    </row>
    <row r="184" spans="1:2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AA184" s="8"/>
      <c r="AB184" s="8"/>
      <c r="AC184" s="8"/>
    </row>
    <row r="185" spans="1:2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AA185" s="8"/>
      <c r="AB185" s="8"/>
      <c r="AC185" s="8"/>
    </row>
    <row r="186" spans="1:2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AA186" s="8"/>
      <c r="AB186" s="8"/>
      <c r="AC186" s="8"/>
    </row>
    <row r="187" spans="1:2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AA187" s="8"/>
      <c r="AB187" s="8"/>
      <c r="AC187" s="8"/>
    </row>
    <row r="188" spans="1:2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AA188" s="8"/>
      <c r="AB188" s="8"/>
      <c r="AC188" s="8"/>
    </row>
    <row r="189" spans="1:2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AA189" s="8"/>
      <c r="AB189" s="8"/>
      <c r="AC189" s="8"/>
    </row>
    <row r="190" spans="1:2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AA190" s="8"/>
      <c r="AB190" s="8"/>
      <c r="AC190" s="8"/>
    </row>
    <row r="191" spans="1:2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AA191" s="8"/>
      <c r="AB191" s="8"/>
      <c r="AC191" s="8"/>
    </row>
    <row r="192" spans="1:2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AA192" s="8"/>
      <c r="AB192" s="8"/>
      <c r="AC192" s="8"/>
    </row>
    <row r="193" spans="1:2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AA193" s="8"/>
      <c r="AB193" s="8"/>
      <c r="AC193" s="8"/>
    </row>
    <row r="194" spans="1:2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AA194" s="8"/>
      <c r="AB194" s="8"/>
      <c r="AC194" s="8"/>
    </row>
    <row r="195" spans="1:2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AA195" s="8"/>
      <c r="AB195" s="8"/>
      <c r="AC195" s="8"/>
    </row>
    <row r="196" spans="1:2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AA196" s="8"/>
      <c r="AB196" s="8"/>
      <c r="AC196" s="8"/>
    </row>
    <row r="197" spans="1:2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AA197" s="8"/>
      <c r="AB197" s="8"/>
      <c r="AC197" s="8"/>
    </row>
    <row r="198" spans="1:2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AA198" s="8"/>
      <c r="AB198" s="8"/>
      <c r="AC198" s="8"/>
    </row>
    <row r="199" spans="1:2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AA199" s="8"/>
      <c r="AB199" s="8"/>
      <c r="AC199" s="8"/>
    </row>
    <row r="200" spans="1:2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AA200" s="8"/>
      <c r="AB200" s="8"/>
      <c r="AC200" s="8"/>
    </row>
    <row r="201" spans="1:2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AA201" s="8"/>
      <c r="AB201" s="8"/>
      <c r="AC201" s="8"/>
    </row>
    <row r="202" spans="1:2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AA202" s="8"/>
      <c r="AB202" s="8"/>
      <c r="AC202" s="8"/>
    </row>
    <row r="203" spans="1:2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AA203" s="8"/>
      <c r="AB203" s="8"/>
      <c r="AC203" s="8"/>
    </row>
    <row r="204" spans="1:2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AA204" s="8"/>
      <c r="AB204" s="8"/>
      <c r="AC204" s="8"/>
    </row>
    <row r="205" spans="1:2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AA205" s="8"/>
      <c r="AB205" s="8"/>
      <c r="AC205" s="8"/>
    </row>
    <row r="206" spans="1:2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AA206" s="8"/>
      <c r="AB206" s="8"/>
      <c r="AC206" s="8"/>
    </row>
    <row r="207" spans="1:2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AA207" s="8"/>
      <c r="AB207" s="8"/>
      <c r="AC207" s="8"/>
    </row>
    <row r="208" spans="1:2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AA208" s="8"/>
      <c r="AB208" s="8"/>
      <c r="AC208" s="8"/>
    </row>
    <row r="209" spans="1:2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AA209" s="8"/>
      <c r="AB209" s="8"/>
      <c r="AC209" s="8"/>
    </row>
    <row r="210" spans="1:2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AA210" s="8"/>
      <c r="AB210" s="8"/>
      <c r="AC210" s="8"/>
    </row>
    <row r="211" spans="1:2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AA211" s="8"/>
      <c r="AB211" s="8"/>
      <c r="AC211" s="8"/>
    </row>
    <row r="212" spans="1:2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AA212" s="8"/>
      <c r="AB212" s="8"/>
      <c r="AC212" s="8"/>
    </row>
    <row r="213" spans="1:2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AA213" s="8"/>
      <c r="AB213" s="8"/>
      <c r="AC213" s="8"/>
    </row>
    <row r="214" spans="1:2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AA214" s="8"/>
      <c r="AB214" s="8"/>
      <c r="AC214" s="8"/>
    </row>
    <row r="215" spans="1:2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AA215" s="8"/>
      <c r="AB215" s="8"/>
      <c r="AC215" s="8"/>
    </row>
    <row r="216" spans="1:2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AA216" s="8"/>
      <c r="AB216" s="8"/>
      <c r="AC216" s="8"/>
    </row>
    <row r="217" spans="1:2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AA217" s="8"/>
      <c r="AB217" s="8"/>
      <c r="AC217" s="8"/>
    </row>
    <row r="218" spans="1:2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AA218" s="8"/>
      <c r="AB218" s="8"/>
      <c r="AC218" s="8"/>
    </row>
    <row r="219" spans="1:2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AA219" s="8"/>
      <c r="AB219" s="8"/>
      <c r="AC219" s="8"/>
    </row>
    <row r="220" spans="1:2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AA220" s="8"/>
      <c r="AB220" s="8"/>
      <c r="AC220" s="8"/>
    </row>
    <row r="221" spans="1:2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AA221" s="8"/>
      <c r="AB221" s="8"/>
      <c r="AC221" s="8"/>
    </row>
    <row r="222" spans="1:2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AA222" s="8"/>
      <c r="AB222" s="8"/>
      <c r="AC222" s="8"/>
    </row>
    <row r="223" spans="1:2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AA223" s="8"/>
      <c r="AB223" s="8"/>
      <c r="AC223" s="8"/>
    </row>
    <row r="224" spans="1:2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AA224" s="8"/>
      <c r="AB224" s="8"/>
      <c r="AC224" s="8"/>
    </row>
    <row r="225" spans="1:2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AA225" s="8"/>
      <c r="AB225" s="8"/>
      <c r="AC225" s="8"/>
    </row>
    <row r="226" spans="1:2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AA226" s="8"/>
      <c r="AB226" s="8"/>
      <c r="AC226" s="8"/>
    </row>
    <row r="227" spans="1:2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AA227" s="8"/>
      <c r="AB227" s="8"/>
      <c r="AC227" s="8"/>
    </row>
    <row r="228" spans="1:2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AA228" s="8"/>
      <c r="AB228" s="8"/>
      <c r="AC228" s="8"/>
    </row>
    <row r="229" spans="1:2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AA229" s="8"/>
      <c r="AB229" s="8"/>
      <c r="AC229" s="8"/>
    </row>
    <row r="230" spans="1:2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AA230" s="8"/>
      <c r="AB230" s="8"/>
      <c r="AC230" s="8"/>
    </row>
    <row r="231" spans="1:2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AA231" s="8"/>
      <c r="AB231" s="8"/>
      <c r="AC231" s="8"/>
    </row>
    <row r="232" spans="1:2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AA232" s="8"/>
      <c r="AB232" s="8"/>
      <c r="AC232" s="8"/>
    </row>
    <row r="233" spans="1:2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AA233" s="8"/>
      <c r="AB233" s="8"/>
      <c r="AC233" s="8"/>
    </row>
    <row r="234" spans="1:2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AA234" s="8"/>
      <c r="AB234" s="8"/>
      <c r="AC234" s="8"/>
    </row>
    <row r="235" spans="1:2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AA235" s="8"/>
      <c r="AB235" s="8"/>
      <c r="AC235" s="8"/>
    </row>
    <row r="236" spans="1:2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AA236" s="8"/>
      <c r="AB236" s="8"/>
      <c r="AC236" s="8"/>
    </row>
    <row r="237" spans="1:2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AA237" s="8"/>
      <c r="AB237" s="8"/>
      <c r="AC237" s="8"/>
    </row>
    <row r="238" spans="1:2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AA238" s="8"/>
      <c r="AB238" s="8"/>
      <c r="AC238" s="8"/>
    </row>
    <row r="239" spans="1:2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AA239" s="8"/>
      <c r="AB239" s="8"/>
      <c r="AC239" s="8"/>
    </row>
    <row r="240" spans="1:2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AA240" s="8"/>
      <c r="AB240" s="8"/>
      <c r="AC240" s="8"/>
    </row>
    <row r="241" spans="1:2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AA241" s="8"/>
      <c r="AB241" s="8"/>
      <c r="AC241" s="8"/>
    </row>
    <row r="242" spans="1:2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AA242" s="8"/>
      <c r="AB242" s="8"/>
      <c r="AC242" s="8"/>
    </row>
    <row r="243" spans="1:2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AA243" s="8"/>
      <c r="AB243" s="8"/>
      <c r="AC243" s="8"/>
    </row>
    <row r="244" spans="1:2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AA244" s="8"/>
      <c r="AB244" s="8"/>
      <c r="AC244" s="8"/>
    </row>
    <row r="245" spans="1:2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AA245" s="8"/>
      <c r="AB245" s="8"/>
      <c r="AC245" s="8"/>
    </row>
    <row r="246" spans="1:2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AA246" s="8"/>
      <c r="AB246" s="8"/>
      <c r="AC246" s="8"/>
    </row>
    <row r="247" spans="1:2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AA247" s="8"/>
      <c r="AB247" s="8"/>
      <c r="AC247" s="8"/>
    </row>
    <row r="248" spans="1:2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AA248" s="8"/>
      <c r="AB248" s="8"/>
      <c r="AC248" s="8"/>
    </row>
    <row r="249" spans="1:2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AA249" s="8"/>
      <c r="AB249" s="8"/>
      <c r="AC249" s="8"/>
    </row>
    <row r="250" spans="1:29" x14ac:dyDescent="0.3">
      <c r="AA250" s="8"/>
      <c r="AB250" s="8"/>
      <c r="AC250" s="8"/>
    </row>
    <row r="251" spans="1:29" x14ac:dyDescent="0.3">
      <c r="AA251" s="8"/>
      <c r="AB251" s="8"/>
      <c r="AC251" s="8"/>
    </row>
  </sheetData>
  <mergeCells count="24">
    <mergeCell ref="R40:T40"/>
    <mergeCell ref="V40:X40"/>
    <mergeCell ref="A40:A41"/>
    <mergeCell ref="B40:D40"/>
    <mergeCell ref="F40:H40"/>
    <mergeCell ref="J40:L40"/>
    <mergeCell ref="N40:P40"/>
    <mergeCell ref="A35:X35"/>
    <mergeCell ref="A36:X36"/>
    <mergeCell ref="A37:X37"/>
    <mergeCell ref="A38:X38"/>
    <mergeCell ref="A39:X39"/>
    <mergeCell ref="A1:X1"/>
    <mergeCell ref="A2:X2"/>
    <mergeCell ref="A3:X3"/>
    <mergeCell ref="A4:X4"/>
    <mergeCell ref="V6:X6"/>
    <mergeCell ref="A6:A7"/>
    <mergeCell ref="B6:D6"/>
    <mergeCell ref="F6:H6"/>
    <mergeCell ref="J6:L6"/>
    <mergeCell ref="N6:P6"/>
    <mergeCell ref="R6:T6"/>
    <mergeCell ref="A5:X5"/>
  </mergeCells>
  <hyperlinks>
    <hyperlink ref="Z36" location="Contenido!A1" display="Contenido" xr:uid="{44D6D6F6-6D63-4EFE-A9AC-A8182E4F1420}"/>
    <hyperlink ref="Z2" location="Contenido!A1" display="Contenido" xr:uid="{B385D701-1E9C-49BC-B373-4E52E15570A0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  <rowBreaks count="1" manualBreakCount="1">
    <brk id="34" max="2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4FE2-0281-41F6-98FC-3F5D877D921A}">
  <sheetPr>
    <tabColor theme="0" tint="-0.14999847407452621"/>
  </sheetPr>
  <dimension ref="A1:AA258"/>
  <sheetViews>
    <sheetView showGridLines="0" topLeftCell="C1" zoomScale="90" zoomScaleNormal="90" zoomScaleSheetLayoutView="90" workbookViewId="0">
      <selection activeCell="Z2" sqref="Z2"/>
    </sheetView>
  </sheetViews>
  <sheetFormatPr baseColWidth="10" defaultColWidth="11.453125" defaultRowHeight="14" x14ac:dyDescent="0.3"/>
  <cols>
    <col min="1" max="1" width="15.54296875" style="120" customWidth="1"/>
    <col min="2" max="4" width="7.54296875" style="85" customWidth="1"/>
    <col min="5" max="5" width="1.7265625" style="85" customWidth="1"/>
    <col min="6" max="8" width="7.54296875" style="85" customWidth="1"/>
    <col min="9" max="9" width="1.7265625" style="85" customWidth="1"/>
    <col min="10" max="12" width="7.54296875" style="85" customWidth="1"/>
    <col min="13" max="13" width="1.7265625" style="85" customWidth="1"/>
    <col min="14" max="16" width="7.54296875" style="85" customWidth="1"/>
    <col min="17" max="17" width="1.7265625" style="85" customWidth="1"/>
    <col min="18" max="20" width="7.54296875" style="85" customWidth="1"/>
    <col min="21" max="21" width="1.7265625" style="85" customWidth="1"/>
    <col min="22" max="24" width="7.54296875" style="85" customWidth="1"/>
    <col min="25" max="25" width="5.7265625" style="72" customWidth="1"/>
    <col min="26" max="26" width="13.453125" style="26" customWidth="1"/>
    <col min="27" max="27" width="7.453125" style="85" customWidth="1"/>
    <col min="28" max="16384" width="11.453125" style="3"/>
  </cols>
  <sheetData>
    <row r="1" spans="1:27" ht="15.75" customHeight="1" x14ac:dyDescent="0.35">
      <c r="A1" s="345" t="s">
        <v>322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93"/>
      <c r="Z1" s="29"/>
      <c r="AA1" s="3"/>
    </row>
    <row r="2" spans="1:27" ht="15.75" customHeight="1" x14ac:dyDescent="0.35">
      <c r="A2" s="345" t="s">
        <v>145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1"/>
      <c r="Z2" s="272" t="s">
        <v>375</v>
      </c>
      <c r="AA2" s="94"/>
    </row>
    <row r="3" spans="1:27" ht="15.75" customHeight="1" x14ac:dyDescent="0.35">
      <c r="A3" s="345" t="s">
        <v>263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93"/>
      <c r="Z3" s="29"/>
      <c r="AA3" s="3"/>
    </row>
    <row r="4" spans="1:27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93"/>
      <c r="AA4" s="3"/>
    </row>
    <row r="5" spans="1:27" s="8" customFormat="1" ht="15.75" customHeight="1" thickBot="1" x14ac:dyDescent="0.4">
      <c r="A5" s="350" t="s">
        <v>377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93"/>
      <c r="Z5" s="26"/>
      <c r="AA5" s="121"/>
    </row>
    <row r="6" spans="1:27" s="8" customFormat="1" ht="21" customHeight="1" x14ac:dyDescent="0.35">
      <c r="A6" s="340" t="s">
        <v>264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6"/>
      <c r="Z6" s="26"/>
      <c r="AA6" s="122"/>
    </row>
    <row r="7" spans="1:27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10"/>
      <c r="AA7" s="97"/>
    </row>
    <row r="8" spans="1:27" x14ac:dyDescent="0.3">
      <c r="A8" s="115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AA8" s="72"/>
    </row>
    <row r="9" spans="1:27" x14ac:dyDescent="0.3">
      <c r="A9" s="100" t="s">
        <v>130</v>
      </c>
      <c r="B9" s="16">
        <v>4613</v>
      </c>
      <c r="C9" s="16">
        <v>2529</v>
      </c>
      <c r="D9" s="16">
        <v>2084</v>
      </c>
      <c r="E9" s="16"/>
      <c r="F9" s="16">
        <v>768</v>
      </c>
      <c r="G9" s="16">
        <v>411</v>
      </c>
      <c r="H9" s="16">
        <v>357</v>
      </c>
      <c r="I9" s="16"/>
      <c r="J9" s="16">
        <v>1116</v>
      </c>
      <c r="K9" s="16">
        <v>615</v>
      </c>
      <c r="L9" s="16">
        <v>501</v>
      </c>
      <c r="M9" s="16"/>
      <c r="N9" s="16">
        <v>914</v>
      </c>
      <c r="O9" s="16">
        <v>498</v>
      </c>
      <c r="P9" s="16">
        <v>416</v>
      </c>
      <c r="Q9" s="16"/>
      <c r="R9" s="16">
        <v>1121</v>
      </c>
      <c r="S9" s="16">
        <v>608</v>
      </c>
      <c r="T9" s="16">
        <v>513</v>
      </c>
      <c r="U9" s="16"/>
      <c r="V9" s="16">
        <v>694</v>
      </c>
      <c r="W9" s="16">
        <v>397</v>
      </c>
      <c r="X9" s="16">
        <v>297</v>
      </c>
      <c r="Y9" s="16"/>
      <c r="AA9" s="101"/>
    </row>
    <row r="10" spans="1:27" x14ac:dyDescent="0.3">
      <c r="A10" s="17" t="s">
        <v>299</v>
      </c>
      <c r="B10" s="18">
        <v>993</v>
      </c>
      <c r="C10" s="18">
        <v>558</v>
      </c>
      <c r="D10" s="18">
        <v>435</v>
      </c>
      <c r="E10" s="18"/>
      <c r="F10" s="18">
        <v>184</v>
      </c>
      <c r="G10" s="18">
        <v>100</v>
      </c>
      <c r="H10" s="18">
        <v>84</v>
      </c>
      <c r="I10" s="18"/>
      <c r="J10" s="18">
        <v>247</v>
      </c>
      <c r="K10" s="18">
        <v>134</v>
      </c>
      <c r="L10" s="18">
        <v>113</v>
      </c>
      <c r="M10" s="18"/>
      <c r="N10" s="18">
        <v>170</v>
      </c>
      <c r="O10" s="18">
        <v>99</v>
      </c>
      <c r="P10" s="18">
        <v>71</v>
      </c>
      <c r="Q10" s="18"/>
      <c r="R10" s="18">
        <v>245</v>
      </c>
      <c r="S10" s="18">
        <v>138</v>
      </c>
      <c r="T10" s="18">
        <v>107</v>
      </c>
      <c r="U10" s="18"/>
      <c r="V10" s="18">
        <v>147</v>
      </c>
      <c r="W10" s="18">
        <v>87</v>
      </c>
      <c r="X10" s="18">
        <v>60</v>
      </c>
      <c r="Y10" s="18"/>
      <c r="AA10" s="102"/>
    </row>
    <row r="11" spans="1:27" x14ac:dyDescent="0.3">
      <c r="A11" s="17" t="s">
        <v>175</v>
      </c>
      <c r="B11" s="18">
        <v>825</v>
      </c>
      <c r="C11" s="18">
        <v>450</v>
      </c>
      <c r="D11" s="18">
        <v>375</v>
      </c>
      <c r="E11" s="18"/>
      <c r="F11" s="18">
        <v>164</v>
      </c>
      <c r="G11" s="18">
        <v>90</v>
      </c>
      <c r="H11" s="18">
        <v>74</v>
      </c>
      <c r="I11" s="18"/>
      <c r="J11" s="18">
        <v>196</v>
      </c>
      <c r="K11" s="18">
        <v>102</v>
      </c>
      <c r="L11" s="18">
        <v>94</v>
      </c>
      <c r="M11" s="18"/>
      <c r="N11" s="18">
        <v>187</v>
      </c>
      <c r="O11" s="18">
        <v>99</v>
      </c>
      <c r="P11" s="18">
        <v>88</v>
      </c>
      <c r="Q11" s="18"/>
      <c r="R11" s="18">
        <v>166</v>
      </c>
      <c r="S11" s="18">
        <v>97</v>
      </c>
      <c r="T11" s="18">
        <v>69</v>
      </c>
      <c r="U11" s="18"/>
      <c r="V11" s="18">
        <v>112</v>
      </c>
      <c r="W11" s="18">
        <v>62</v>
      </c>
      <c r="X11" s="18">
        <v>50</v>
      </c>
      <c r="Y11" s="18"/>
      <c r="AA11" s="102"/>
    </row>
    <row r="12" spans="1:27" x14ac:dyDescent="0.3">
      <c r="A12" s="17" t="s">
        <v>179</v>
      </c>
      <c r="B12" s="18">
        <v>525</v>
      </c>
      <c r="C12" s="18">
        <v>254</v>
      </c>
      <c r="D12" s="18">
        <v>271</v>
      </c>
      <c r="E12" s="18"/>
      <c r="F12" s="18">
        <v>130</v>
      </c>
      <c r="G12" s="18">
        <v>50</v>
      </c>
      <c r="H12" s="18">
        <v>80</v>
      </c>
      <c r="I12" s="18"/>
      <c r="J12" s="18">
        <v>159</v>
      </c>
      <c r="K12" s="18">
        <v>81</v>
      </c>
      <c r="L12" s="18">
        <v>78</v>
      </c>
      <c r="M12" s="18"/>
      <c r="N12" s="18">
        <v>70</v>
      </c>
      <c r="O12" s="18">
        <v>37</v>
      </c>
      <c r="P12" s="18">
        <v>33</v>
      </c>
      <c r="Q12" s="18"/>
      <c r="R12" s="18">
        <v>100</v>
      </c>
      <c r="S12" s="18">
        <v>49</v>
      </c>
      <c r="T12" s="18">
        <v>51</v>
      </c>
      <c r="U12" s="18"/>
      <c r="V12" s="18">
        <v>66</v>
      </c>
      <c r="W12" s="18">
        <v>37</v>
      </c>
      <c r="X12" s="18">
        <v>29</v>
      </c>
      <c r="Y12" s="18"/>
      <c r="AA12" s="102"/>
    </row>
    <row r="13" spans="1:27" x14ac:dyDescent="0.3">
      <c r="A13" s="17" t="s">
        <v>181</v>
      </c>
      <c r="B13" s="18">
        <v>511</v>
      </c>
      <c r="C13" s="18">
        <v>248</v>
      </c>
      <c r="D13" s="18">
        <v>263</v>
      </c>
      <c r="E13" s="18"/>
      <c r="F13" s="18">
        <v>58</v>
      </c>
      <c r="G13" s="18">
        <v>30</v>
      </c>
      <c r="H13" s="18">
        <v>28</v>
      </c>
      <c r="I13" s="18"/>
      <c r="J13" s="18">
        <v>132</v>
      </c>
      <c r="K13" s="18">
        <v>65</v>
      </c>
      <c r="L13" s="18">
        <v>67</v>
      </c>
      <c r="M13" s="18"/>
      <c r="N13" s="18">
        <v>117</v>
      </c>
      <c r="O13" s="18">
        <v>54</v>
      </c>
      <c r="P13" s="18">
        <v>63</v>
      </c>
      <c r="Q13" s="18"/>
      <c r="R13" s="18">
        <v>148</v>
      </c>
      <c r="S13" s="18">
        <v>66</v>
      </c>
      <c r="T13" s="18">
        <v>82</v>
      </c>
      <c r="U13" s="18"/>
      <c r="V13" s="18">
        <v>56</v>
      </c>
      <c r="W13" s="18">
        <v>33</v>
      </c>
      <c r="X13" s="18">
        <v>23</v>
      </c>
      <c r="Y13" s="18"/>
      <c r="AA13" s="102"/>
    </row>
    <row r="14" spans="1:27" x14ac:dyDescent="0.3">
      <c r="A14" s="17" t="s">
        <v>300</v>
      </c>
      <c r="B14" s="18">
        <v>297</v>
      </c>
      <c r="C14" s="18">
        <v>161</v>
      </c>
      <c r="D14" s="18">
        <v>136</v>
      </c>
      <c r="E14" s="18"/>
      <c r="F14" s="18">
        <v>40</v>
      </c>
      <c r="G14" s="18">
        <v>22</v>
      </c>
      <c r="H14" s="18">
        <v>18</v>
      </c>
      <c r="I14" s="18"/>
      <c r="J14" s="18">
        <v>63</v>
      </c>
      <c r="K14" s="18">
        <v>43</v>
      </c>
      <c r="L14" s="18">
        <v>20</v>
      </c>
      <c r="M14" s="18"/>
      <c r="N14" s="18">
        <v>50</v>
      </c>
      <c r="O14" s="18">
        <v>23</v>
      </c>
      <c r="P14" s="18">
        <v>27</v>
      </c>
      <c r="Q14" s="18"/>
      <c r="R14" s="18">
        <v>85</v>
      </c>
      <c r="S14" s="18">
        <v>45</v>
      </c>
      <c r="T14" s="18">
        <v>40</v>
      </c>
      <c r="U14" s="18"/>
      <c r="V14" s="18">
        <v>59</v>
      </c>
      <c r="W14" s="18">
        <v>28</v>
      </c>
      <c r="X14" s="18">
        <v>31</v>
      </c>
      <c r="Y14" s="18"/>
      <c r="AA14" s="102"/>
    </row>
    <row r="15" spans="1:27" x14ac:dyDescent="0.3">
      <c r="A15" s="17" t="s">
        <v>187</v>
      </c>
      <c r="B15" s="18">
        <v>1048</v>
      </c>
      <c r="C15" s="18">
        <v>638</v>
      </c>
      <c r="D15" s="18">
        <v>410</v>
      </c>
      <c r="E15" s="18"/>
      <c r="F15" s="18">
        <v>150</v>
      </c>
      <c r="G15" s="18">
        <v>93</v>
      </c>
      <c r="H15" s="18">
        <v>57</v>
      </c>
      <c r="I15" s="18"/>
      <c r="J15" s="18">
        <v>234</v>
      </c>
      <c r="K15" s="18">
        <v>152</v>
      </c>
      <c r="L15" s="18">
        <v>82</v>
      </c>
      <c r="M15" s="18"/>
      <c r="N15" s="18">
        <v>220</v>
      </c>
      <c r="O15" s="18">
        <v>130</v>
      </c>
      <c r="P15" s="18">
        <v>90</v>
      </c>
      <c r="Q15" s="18"/>
      <c r="R15" s="18">
        <v>276</v>
      </c>
      <c r="S15" s="18">
        <v>160</v>
      </c>
      <c r="T15" s="18">
        <v>116</v>
      </c>
      <c r="U15" s="18"/>
      <c r="V15" s="18">
        <v>168</v>
      </c>
      <c r="W15" s="18">
        <v>103</v>
      </c>
      <c r="X15" s="18">
        <v>65</v>
      </c>
      <c r="Y15" s="18"/>
      <c r="AA15" s="102"/>
    </row>
    <row r="16" spans="1:27" x14ac:dyDescent="0.3">
      <c r="A16" s="17" t="s">
        <v>192</v>
      </c>
      <c r="B16" s="18">
        <v>414</v>
      </c>
      <c r="C16" s="18">
        <v>220</v>
      </c>
      <c r="D16" s="18">
        <v>194</v>
      </c>
      <c r="E16" s="18"/>
      <c r="F16" s="18">
        <v>42</v>
      </c>
      <c r="G16" s="18">
        <v>26</v>
      </c>
      <c r="H16" s="18">
        <v>16</v>
      </c>
      <c r="I16" s="18"/>
      <c r="J16" s="18">
        <v>85</v>
      </c>
      <c r="K16" s="18">
        <v>38</v>
      </c>
      <c r="L16" s="18">
        <v>47</v>
      </c>
      <c r="M16" s="18"/>
      <c r="N16" s="18">
        <v>100</v>
      </c>
      <c r="O16" s="18">
        <v>56</v>
      </c>
      <c r="P16" s="18">
        <v>44</v>
      </c>
      <c r="Q16" s="18"/>
      <c r="R16" s="18">
        <v>101</v>
      </c>
      <c r="S16" s="18">
        <v>53</v>
      </c>
      <c r="T16" s="18">
        <v>48</v>
      </c>
      <c r="U16" s="18"/>
      <c r="V16" s="18">
        <v>86</v>
      </c>
      <c r="W16" s="18">
        <v>47</v>
      </c>
      <c r="X16" s="18">
        <v>39</v>
      </c>
      <c r="Y16" s="18"/>
      <c r="AA16" s="102"/>
    </row>
    <row r="17" spans="1:27" x14ac:dyDescent="0.3">
      <c r="A17" s="7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AA17" s="102"/>
    </row>
    <row r="18" spans="1:27" x14ac:dyDescent="0.3">
      <c r="A18" s="100" t="s">
        <v>238</v>
      </c>
      <c r="B18" s="16">
        <v>3857</v>
      </c>
      <c r="C18" s="16">
        <v>2073</v>
      </c>
      <c r="D18" s="16">
        <v>1784</v>
      </c>
      <c r="E18" s="16"/>
      <c r="F18" s="16">
        <v>656</v>
      </c>
      <c r="G18" s="16">
        <v>339</v>
      </c>
      <c r="H18" s="16">
        <v>317</v>
      </c>
      <c r="I18" s="16"/>
      <c r="J18" s="16">
        <v>948</v>
      </c>
      <c r="K18" s="16">
        <v>517</v>
      </c>
      <c r="L18" s="16">
        <v>431</v>
      </c>
      <c r="M18" s="16"/>
      <c r="N18" s="16">
        <v>759</v>
      </c>
      <c r="O18" s="16">
        <v>407</v>
      </c>
      <c r="P18" s="16">
        <v>352</v>
      </c>
      <c r="Q18" s="16"/>
      <c r="R18" s="16">
        <v>907</v>
      </c>
      <c r="S18" s="16">
        <v>482</v>
      </c>
      <c r="T18" s="16">
        <v>425</v>
      </c>
      <c r="U18" s="16"/>
      <c r="V18" s="16">
        <v>587</v>
      </c>
      <c r="W18" s="16">
        <v>328</v>
      </c>
      <c r="X18" s="16">
        <v>259</v>
      </c>
      <c r="Y18" s="18"/>
      <c r="AA18" s="101"/>
    </row>
    <row r="19" spans="1:27" x14ac:dyDescent="0.3">
      <c r="A19" s="17" t="s">
        <v>299</v>
      </c>
      <c r="B19" s="18">
        <v>966</v>
      </c>
      <c r="C19" s="18">
        <v>535</v>
      </c>
      <c r="D19" s="18">
        <v>431</v>
      </c>
      <c r="E19" s="18"/>
      <c r="F19" s="18">
        <v>178</v>
      </c>
      <c r="G19" s="18">
        <v>95</v>
      </c>
      <c r="H19" s="18">
        <v>83</v>
      </c>
      <c r="I19" s="18"/>
      <c r="J19" s="18">
        <v>238</v>
      </c>
      <c r="K19" s="18">
        <v>126</v>
      </c>
      <c r="L19" s="18">
        <v>112</v>
      </c>
      <c r="M19" s="18"/>
      <c r="N19" s="18">
        <v>162</v>
      </c>
      <c r="O19" s="18">
        <v>93</v>
      </c>
      <c r="P19" s="18">
        <v>69</v>
      </c>
      <c r="Q19" s="18"/>
      <c r="R19" s="18">
        <v>243</v>
      </c>
      <c r="S19" s="18">
        <v>136</v>
      </c>
      <c r="T19" s="18">
        <v>107</v>
      </c>
      <c r="U19" s="18"/>
      <c r="V19" s="18">
        <v>145</v>
      </c>
      <c r="W19" s="18">
        <v>85</v>
      </c>
      <c r="X19" s="18">
        <v>60</v>
      </c>
      <c r="Y19" s="18"/>
      <c r="AA19" s="107"/>
    </row>
    <row r="20" spans="1:27" x14ac:dyDescent="0.3">
      <c r="A20" s="17" t="s">
        <v>175</v>
      </c>
      <c r="B20" s="18">
        <v>644</v>
      </c>
      <c r="C20" s="18">
        <v>340</v>
      </c>
      <c r="D20" s="18">
        <v>304</v>
      </c>
      <c r="E20" s="18"/>
      <c r="F20" s="18">
        <v>138</v>
      </c>
      <c r="G20" s="18">
        <v>77</v>
      </c>
      <c r="H20" s="18">
        <v>61</v>
      </c>
      <c r="I20" s="18"/>
      <c r="J20" s="18">
        <v>166</v>
      </c>
      <c r="K20" s="18">
        <v>83</v>
      </c>
      <c r="L20" s="18">
        <v>83</v>
      </c>
      <c r="M20" s="18"/>
      <c r="N20" s="18">
        <v>153</v>
      </c>
      <c r="O20" s="18">
        <v>78</v>
      </c>
      <c r="P20" s="18">
        <v>75</v>
      </c>
      <c r="Q20" s="18"/>
      <c r="R20" s="18">
        <v>108</v>
      </c>
      <c r="S20" s="18">
        <v>62</v>
      </c>
      <c r="T20" s="18">
        <v>46</v>
      </c>
      <c r="U20" s="18"/>
      <c r="V20" s="18">
        <v>79</v>
      </c>
      <c r="W20" s="18">
        <v>40</v>
      </c>
      <c r="X20" s="18">
        <v>39</v>
      </c>
      <c r="Y20" s="18"/>
      <c r="AA20" s="107"/>
    </row>
    <row r="21" spans="1:27" x14ac:dyDescent="0.3">
      <c r="A21" s="17" t="s">
        <v>179</v>
      </c>
      <c r="B21" s="18">
        <v>525</v>
      </c>
      <c r="C21" s="18">
        <v>254</v>
      </c>
      <c r="D21" s="18">
        <v>271</v>
      </c>
      <c r="E21" s="18"/>
      <c r="F21" s="18">
        <v>130</v>
      </c>
      <c r="G21" s="18">
        <v>50</v>
      </c>
      <c r="H21" s="18">
        <v>80</v>
      </c>
      <c r="I21" s="18"/>
      <c r="J21" s="18">
        <v>159</v>
      </c>
      <c r="K21" s="18">
        <v>81</v>
      </c>
      <c r="L21" s="18">
        <v>78</v>
      </c>
      <c r="M21" s="18"/>
      <c r="N21" s="18">
        <v>70</v>
      </c>
      <c r="O21" s="18">
        <v>37</v>
      </c>
      <c r="P21" s="18">
        <v>33</v>
      </c>
      <c r="Q21" s="18"/>
      <c r="R21" s="18">
        <v>100</v>
      </c>
      <c r="S21" s="18">
        <v>49</v>
      </c>
      <c r="T21" s="18">
        <v>51</v>
      </c>
      <c r="U21" s="18"/>
      <c r="V21" s="18">
        <v>66</v>
      </c>
      <c r="W21" s="18">
        <v>37</v>
      </c>
      <c r="X21" s="18">
        <v>29</v>
      </c>
      <c r="Y21" s="18"/>
      <c r="AA21" s="107"/>
    </row>
    <row r="22" spans="1:27" x14ac:dyDescent="0.3">
      <c r="A22" s="17" t="s">
        <v>181</v>
      </c>
      <c r="B22" s="18">
        <v>273</v>
      </c>
      <c r="C22" s="18">
        <v>122</v>
      </c>
      <c r="D22" s="18">
        <v>151</v>
      </c>
      <c r="E22" s="18"/>
      <c r="F22" s="18">
        <v>29</v>
      </c>
      <c r="G22" s="18">
        <v>10</v>
      </c>
      <c r="H22" s="18">
        <v>19</v>
      </c>
      <c r="I22" s="18"/>
      <c r="J22" s="18">
        <v>65</v>
      </c>
      <c r="K22" s="18">
        <v>33</v>
      </c>
      <c r="L22" s="18">
        <v>32</v>
      </c>
      <c r="M22" s="18"/>
      <c r="N22" s="18">
        <v>74</v>
      </c>
      <c r="O22" s="18">
        <v>28</v>
      </c>
      <c r="P22" s="18">
        <v>46</v>
      </c>
      <c r="Q22" s="18"/>
      <c r="R22" s="18">
        <v>77</v>
      </c>
      <c r="S22" s="18">
        <v>35</v>
      </c>
      <c r="T22" s="18">
        <v>42</v>
      </c>
      <c r="U22" s="18"/>
      <c r="V22" s="18">
        <v>28</v>
      </c>
      <c r="W22" s="18">
        <v>16</v>
      </c>
      <c r="X22" s="18">
        <v>12</v>
      </c>
      <c r="Y22" s="18"/>
      <c r="AA22" s="107"/>
    </row>
    <row r="23" spans="1:27" x14ac:dyDescent="0.3">
      <c r="A23" s="17" t="s">
        <v>300</v>
      </c>
      <c r="B23" s="18">
        <v>297</v>
      </c>
      <c r="C23" s="18">
        <v>161</v>
      </c>
      <c r="D23" s="18">
        <v>136</v>
      </c>
      <c r="E23" s="18"/>
      <c r="F23" s="18">
        <v>40</v>
      </c>
      <c r="G23" s="18">
        <v>22</v>
      </c>
      <c r="H23" s="18">
        <v>18</v>
      </c>
      <c r="I23" s="18"/>
      <c r="J23" s="18">
        <v>63</v>
      </c>
      <c r="K23" s="18">
        <v>43</v>
      </c>
      <c r="L23" s="18">
        <v>20</v>
      </c>
      <c r="M23" s="18"/>
      <c r="N23" s="18">
        <v>50</v>
      </c>
      <c r="O23" s="18">
        <v>23</v>
      </c>
      <c r="P23" s="18">
        <v>27</v>
      </c>
      <c r="Q23" s="18"/>
      <c r="R23" s="18">
        <v>85</v>
      </c>
      <c r="S23" s="18">
        <v>45</v>
      </c>
      <c r="T23" s="18">
        <v>40</v>
      </c>
      <c r="U23" s="18"/>
      <c r="V23" s="18">
        <v>59</v>
      </c>
      <c r="W23" s="18">
        <v>28</v>
      </c>
      <c r="X23" s="18">
        <v>31</v>
      </c>
      <c r="Y23" s="18"/>
      <c r="AA23" s="107"/>
    </row>
    <row r="24" spans="1:27" x14ac:dyDescent="0.3">
      <c r="A24" s="17" t="s">
        <v>187</v>
      </c>
      <c r="B24" s="18">
        <v>741</v>
      </c>
      <c r="C24" s="18">
        <v>442</v>
      </c>
      <c r="D24" s="18">
        <v>299</v>
      </c>
      <c r="E24" s="18"/>
      <c r="F24" s="18">
        <v>99</v>
      </c>
      <c r="G24" s="18">
        <v>59</v>
      </c>
      <c r="H24" s="18">
        <v>40</v>
      </c>
      <c r="I24" s="18"/>
      <c r="J24" s="18">
        <v>173</v>
      </c>
      <c r="K24" s="18">
        <v>113</v>
      </c>
      <c r="L24" s="18">
        <v>60</v>
      </c>
      <c r="M24" s="18"/>
      <c r="N24" s="18">
        <v>151</v>
      </c>
      <c r="O24" s="18">
        <v>92</v>
      </c>
      <c r="P24" s="18">
        <v>59</v>
      </c>
      <c r="Q24" s="18"/>
      <c r="R24" s="18">
        <v>194</v>
      </c>
      <c r="S24" s="18">
        <v>103</v>
      </c>
      <c r="T24" s="18">
        <v>91</v>
      </c>
      <c r="U24" s="18"/>
      <c r="V24" s="18">
        <v>124</v>
      </c>
      <c r="W24" s="18">
        <v>75</v>
      </c>
      <c r="X24" s="18">
        <v>49</v>
      </c>
      <c r="Y24" s="16"/>
      <c r="AA24" s="107"/>
    </row>
    <row r="25" spans="1:27" x14ac:dyDescent="0.3">
      <c r="A25" s="17" t="s">
        <v>192</v>
      </c>
      <c r="B25" s="18">
        <v>411</v>
      </c>
      <c r="C25" s="18">
        <v>219</v>
      </c>
      <c r="D25" s="18">
        <v>192</v>
      </c>
      <c r="E25" s="18"/>
      <c r="F25" s="18">
        <v>42</v>
      </c>
      <c r="G25" s="18">
        <v>26</v>
      </c>
      <c r="H25" s="18">
        <v>16</v>
      </c>
      <c r="I25" s="18"/>
      <c r="J25" s="18">
        <v>84</v>
      </c>
      <c r="K25" s="18">
        <v>38</v>
      </c>
      <c r="L25" s="18">
        <v>46</v>
      </c>
      <c r="M25" s="18"/>
      <c r="N25" s="18">
        <v>99</v>
      </c>
      <c r="O25" s="18">
        <v>56</v>
      </c>
      <c r="P25" s="18">
        <v>43</v>
      </c>
      <c r="Q25" s="18"/>
      <c r="R25" s="18">
        <v>100</v>
      </c>
      <c r="S25" s="18">
        <v>52</v>
      </c>
      <c r="T25" s="18">
        <v>48</v>
      </c>
      <c r="U25" s="18"/>
      <c r="V25" s="18">
        <v>86</v>
      </c>
      <c r="W25" s="18">
        <v>47</v>
      </c>
      <c r="X25" s="18">
        <v>39</v>
      </c>
      <c r="Y25" s="18"/>
      <c r="AA25" s="107"/>
    </row>
    <row r="26" spans="1:27" x14ac:dyDescent="0.3">
      <c r="A26" s="7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AA26" s="107"/>
    </row>
    <row r="27" spans="1:27" s="25" customFormat="1" x14ac:dyDescent="0.3">
      <c r="A27" s="100" t="s">
        <v>239</v>
      </c>
      <c r="B27" s="16">
        <v>756</v>
      </c>
      <c r="C27" s="16">
        <v>456</v>
      </c>
      <c r="D27" s="16">
        <v>300</v>
      </c>
      <c r="E27" s="16"/>
      <c r="F27" s="16">
        <v>112</v>
      </c>
      <c r="G27" s="16">
        <v>72</v>
      </c>
      <c r="H27" s="16">
        <v>40</v>
      </c>
      <c r="I27" s="16"/>
      <c r="J27" s="16">
        <v>168</v>
      </c>
      <c r="K27" s="16">
        <v>98</v>
      </c>
      <c r="L27" s="16">
        <v>70</v>
      </c>
      <c r="M27" s="16"/>
      <c r="N27" s="16">
        <v>155</v>
      </c>
      <c r="O27" s="16">
        <v>91</v>
      </c>
      <c r="P27" s="16">
        <v>64</v>
      </c>
      <c r="Q27" s="16"/>
      <c r="R27" s="16">
        <v>214</v>
      </c>
      <c r="S27" s="16">
        <v>126</v>
      </c>
      <c r="T27" s="16">
        <v>88</v>
      </c>
      <c r="U27" s="16"/>
      <c r="V27" s="16">
        <v>107</v>
      </c>
      <c r="W27" s="16">
        <v>69</v>
      </c>
      <c r="X27" s="16">
        <v>38</v>
      </c>
      <c r="Y27" s="18"/>
      <c r="Z27" s="26"/>
      <c r="AA27" s="101"/>
    </row>
    <row r="28" spans="1:27" x14ac:dyDescent="0.3">
      <c r="A28" s="17" t="s">
        <v>299</v>
      </c>
      <c r="B28" s="18">
        <v>27</v>
      </c>
      <c r="C28" s="18">
        <v>23</v>
      </c>
      <c r="D28" s="18">
        <v>4</v>
      </c>
      <c r="E28" s="18"/>
      <c r="F28" s="18">
        <v>6</v>
      </c>
      <c r="G28" s="18">
        <v>5</v>
      </c>
      <c r="H28" s="18">
        <v>1</v>
      </c>
      <c r="I28" s="18"/>
      <c r="J28" s="18">
        <v>9</v>
      </c>
      <c r="K28" s="18">
        <v>8</v>
      </c>
      <c r="L28" s="18">
        <v>1</v>
      </c>
      <c r="M28" s="18"/>
      <c r="N28" s="18">
        <v>8</v>
      </c>
      <c r="O28" s="18">
        <v>6</v>
      </c>
      <c r="P28" s="18">
        <v>2</v>
      </c>
      <c r="Q28" s="18"/>
      <c r="R28" s="18">
        <v>2</v>
      </c>
      <c r="S28" s="18">
        <v>2</v>
      </c>
      <c r="T28" s="18">
        <v>0</v>
      </c>
      <c r="U28" s="18"/>
      <c r="V28" s="18">
        <v>2</v>
      </c>
      <c r="W28" s="18">
        <v>2</v>
      </c>
      <c r="X28" s="18">
        <v>0</v>
      </c>
      <c r="Y28" s="18"/>
      <c r="AA28" s="107"/>
    </row>
    <row r="29" spans="1:27" x14ac:dyDescent="0.3">
      <c r="A29" s="17" t="s">
        <v>175</v>
      </c>
      <c r="B29" s="18">
        <v>181</v>
      </c>
      <c r="C29" s="18">
        <v>110</v>
      </c>
      <c r="D29" s="18">
        <v>71</v>
      </c>
      <c r="E29" s="18"/>
      <c r="F29" s="18">
        <v>26</v>
      </c>
      <c r="G29" s="18">
        <v>13</v>
      </c>
      <c r="H29" s="18">
        <v>13</v>
      </c>
      <c r="I29" s="18"/>
      <c r="J29" s="18">
        <v>30</v>
      </c>
      <c r="K29" s="18">
        <v>19</v>
      </c>
      <c r="L29" s="18">
        <v>11</v>
      </c>
      <c r="M29" s="18"/>
      <c r="N29" s="18">
        <v>34</v>
      </c>
      <c r="O29" s="18">
        <v>21</v>
      </c>
      <c r="P29" s="18">
        <v>13</v>
      </c>
      <c r="Q29" s="18"/>
      <c r="R29" s="18">
        <v>58</v>
      </c>
      <c r="S29" s="18">
        <v>35</v>
      </c>
      <c r="T29" s="18">
        <v>23</v>
      </c>
      <c r="U29" s="18"/>
      <c r="V29" s="18">
        <v>33</v>
      </c>
      <c r="W29" s="18">
        <v>22</v>
      </c>
      <c r="X29" s="18">
        <v>11</v>
      </c>
      <c r="Y29" s="18"/>
      <c r="AA29" s="107"/>
    </row>
    <row r="30" spans="1:27" x14ac:dyDescent="0.3">
      <c r="A30" s="17" t="s">
        <v>181</v>
      </c>
      <c r="B30" s="18">
        <v>238</v>
      </c>
      <c r="C30" s="18">
        <v>126</v>
      </c>
      <c r="D30" s="18">
        <v>112</v>
      </c>
      <c r="E30" s="18"/>
      <c r="F30" s="18">
        <v>29</v>
      </c>
      <c r="G30" s="18">
        <v>20</v>
      </c>
      <c r="H30" s="18">
        <v>9</v>
      </c>
      <c r="I30" s="18"/>
      <c r="J30" s="18">
        <v>67</v>
      </c>
      <c r="K30" s="18">
        <v>32</v>
      </c>
      <c r="L30" s="18">
        <v>35</v>
      </c>
      <c r="M30" s="18"/>
      <c r="N30" s="18">
        <v>43</v>
      </c>
      <c r="O30" s="18">
        <v>26</v>
      </c>
      <c r="P30" s="18">
        <v>17</v>
      </c>
      <c r="Q30" s="18"/>
      <c r="R30" s="18">
        <v>71</v>
      </c>
      <c r="S30" s="18">
        <v>31</v>
      </c>
      <c r="T30" s="18">
        <v>40</v>
      </c>
      <c r="U30" s="18"/>
      <c r="V30" s="18">
        <v>28</v>
      </c>
      <c r="W30" s="18">
        <v>17</v>
      </c>
      <c r="X30" s="18">
        <v>11</v>
      </c>
      <c r="Y30" s="8"/>
      <c r="AA30" s="107"/>
    </row>
    <row r="31" spans="1:27" x14ac:dyDescent="0.3">
      <c r="A31" s="17" t="s">
        <v>187</v>
      </c>
      <c r="B31" s="18">
        <v>307</v>
      </c>
      <c r="C31" s="18">
        <v>196</v>
      </c>
      <c r="D31" s="18">
        <v>111</v>
      </c>
      <c r="E31" s="18"/>
      <c r="F31" s="18">
        <v>51</v>
      </c>
      <c r="G31" s="18">
        <v>34</v>
      </c>
      <c r="H31" s="18">
        <v>17</v>
      </c>
      <c r="I31" s="18"/>
      <c r="J31" s="18">
        <v>61</v>
      </c>
      <c r="K31" s="18">
        <v>39</v>
      </c>
      <c r="L31" s="18">
        <v>22</v>
      </c>
      <c r="M31" s="18"/>
      <c r="N31" s="18">
        <v>69</v>
      </c>
      <c r="O31" s="18">
        <v>38</v>
      </c>
      <c r="P31" s="18">
        <v>31</v>
      </c>
      <c r="Q31" s="18"/>
      <c r="R31" s="18">
        <v>82</v>
      </c>
      <c r="S31" s="18">
        <v>57</v>
      </c>
      <c r="T31" s="18">
        <v>25</v>
      </c>
      <c r="U31" s="18"/>
      <c r="V31" s="18">
        <v>44</v>
      </c>
      <c r="W31" s="18">
        <v>28</v>
      </c>
      <c r="X31" s="18">
        <v>16</v>
      </c>
      <c r="Y31" s="18"/>
      <c r="AA31" s="107"/>
    </row>
    <row r="32" spans="1:27" ht="14.5" thickBot="1" x14ac:dyDescent="0.35">
      <c r="A32" s="17" t="s">
        <v>192</v>
      </c>
      <c r="B32" s="18">
        <v>3</v>
      </c>
      <c r="C32" s="18">
        <v>1</v>
      </c>
      <c r="D32" s="18">
        <v>2</v>
      </c>
      <c r="E32" s="18"/>
      <c r="F32" s="18">
        <v>0</v>
      </c>
      <c r="G32" s="18">
        <v>0</v>
      </c>
      <c r="H32" s="18">
        <v>0</v>
      </c>
      <c r="I32" s="18"/>
      <c r="J32" s="18">
        <v>1</v>
      </c>
      <c r="K32" s="18">
        <v>0</v>
      </c>
      <c r="L32" s="18">
        <v>1</v>
      </c>
      <c r="M32" s="18"/>
      <c r="N32" s="18">
        <v>1</v>
      </c>
      <c r="O32" s="18">
        <v>0</v>
      </c>
      <c r="P32" s="18">
        <v>1</v>
      </c>
      <c r="Q32" s="18"/>
      <c r="R32" s="18">
        <v>1</v>
      </c>
      <c r="S32" s="18">
        <v>1</v>
      </c>
      <c r="T32" s="18">
        <v>0</v>
      </c>
      <c r="U32" s="18"/>
      <c r="V32" s="18">
        <v>0</v>
      </c>
      <c r="W32" s="18">
        <v>0</v>
      </c>
      <c r="X32" s="18">
        <v>0</v>
      </c>
      <c r="Y32" s="93"/>
      <c r="AA32" s="107"/>
    </row>
    <row r="33" spans="1:27" x14ac:dyDescent="0.3">
      <c r="A33" s="110" t="s">
        <v>398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93"/>
      <c r="AA33" s="107"/>
    </row>
    <row r="34" spans="1:27" x14ac:dyDescent="0.3">
      <c r="A34" s="24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93"/>
      <c r="AA34" s="109"/>
    </row>
    <row r="35" spans="1:27" x14ac:dyDescent="0.3">
      <c r="A35" s="24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93"/>
      <c r="AA35" s="112"/>
    </row>
    <row r="36" spans="1:27" ht="15.5" x14ac:dyDescent="0.3">
      <c r="A36" s="345" t="s">
        <v>323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93"/>
      <c r="AA36" s="112"/>
    </row>
    <row r="37" spans="1:27" ht="15.5" x14ac:dyDescent="0.3">
      <c r="A37" s="345" t="s">
        <v>213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1"/>
      <c r="Z37" s="272" t="s">
        <v>375</v>
      </c>
      <c r="AA37" s="112"/>
    </row>
    <row r="38" spans="1:27" ht="15.75" customHeight="1" x14ac:dyDescent="0.35">
      <c r="A38" s="345" t="s">
        <v>263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93"/>
      <c r="AA38" s="3"/>
    </row>
    <row r="39" spans="1:27" ht="15.75" customHeight="1" x14ac:dyDescent="0.35">
      <c r="A39" s="345" t="s">
        <v>112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93"/>
      <c r="AA39" s="94"/>
    </row>
    <row r="40" spans="1:27" ht="15.75" customHeight="1" thickBot="1" x14ac:dyDescent="0.4">
      <c r="A40" s="350" t="s">
        <v>377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93"/>
      <c r="AA40" s="3"/>
    </row>
    <row r="41" spans="1:27" ht="15.75" customHeight="1" x14ac:dyDescent="0.35">
      <c r="A41" s="340" t="s">
        <v>264</v>
      </c>
      <c r="B41" s="342" t="s">
        <v>130</v>
      </c>
      <c r="C41" s="342"/>
      <c r="D41" s="342"/>
      <c r="E41" s="40"/>
      <c r="F41" s="342" t="s">
        <v>378</v>
      </c>
      <c r="G41" s="342"/>
      <c r="H41" s="342"/>
      <c r="I41" s="40"/>
      <c r="J41" s="342" t="s">
        <v>379</v>
      </c>
      <c r="K41" s="342"/>
      <c r="L41" s="342"/>
      <c r="M41" s="40"/>
      <c r="N41" s="342" t="s">
        <v>380</v>
      </c>
      <c r="O41" s="342"/>
      <c r="P41" s="342"/>
      <c r="Q41" s="40"/>
      <c r="R41" s="342" t="s">
        <v>381</v>
      </c>
      <c r="S41" s="342"/>
      <c r="T41" s="342"/>
      <c r="U41" s="40"/>
      <c r="V41" s="342" t="s">
        <v>382</v>
      </c>
      <c r="W41" s="342"/>
      <c r="X41" s="342"/>
      <c r="Y41" s="6"/>
      <c r="AA41" s="3"/>
    </row>
    <row r="42" spans="1:27" s="8" customFormat="1" ht="15.75" customHeight="1" x14ac:dyDescent="0.35">
      <c r="A42" s="341"/>
      <c r="B42" s="9" t="s">
        <v>130</v>
      </c>
      <c r="C42" s="9" t="s">
        <v>233</v>
      </c>
      <c r="D42" s="9" t="s">
        <v>234</v>
      </c>
      <c r="E42" s="40"/>
      <c r="F42" s="9" t="s">
        <v>130</v>
      </c>
      <c r="G42" s="9" t="s">
        <v>233</v>
      </c>
      <c r="H42" s="9" t="s">
        <v>234</v>
      </c>
      <c r="I42" s="40"/>
      <c r="J42" s="9" t="s">
        <v>130</v>
      </c>
      <c r="K42" s="9" t="s">
        <v>233</v>
      </c>
      <c r="L42" s="9" t="s">
        <v>234</v>
      </c>
      <c r="M42" s="40"/>
      <c r="N42" s="9" t="s">
        <v>130</v>
      </c>
      <c r="O42" s="9" t="s">
        <v>233</v>
      </c>
      <c r="P42" s="9" t="s">
        <v>234</v>
      </c>
      <c r="Q42" s="40"/>
      <c r="R42" s="9" t="s">
        <v>130</v>
      </c>
      <c r="S42" s="9" t="s">
        <v>233</v>
      </c>
      <c r="T42" s="9" t="s">
        <v>234</v>
      </c>
      <c r="U42" s="40"/>
      <c r="V42" s="9" t="s">
        <v>130</v>
      </c>
      <c r="W42" s="9" t="s">
        <v>233</v>
      </c>
      <c r="X42" s="9" t="s">
        <v>234</v>
      </c>
      <c r="Y42" s="10"/>
      <c r="Z42" s="165"/>
      <c r="AA42" s="121"/>
    </row>
    <row r="43" spans="1:27" s="8" customFormat="1" ht="21" customHeight="1" x14ac:dyDescent="0.35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"/>
      <c r="Z43" s="26"/>
      <c r="AA43" s="122"/>
    </row>
    <row r="44" spans="1:27" ht="21" customHeight="1" x14ac:dyDescent="0.3">
      <c r="A44" s="100" t="s">
        <v>130</v>
      </c>
      <c r="B44" s="20">
        <v>14.449038401303014</v>
      </c>
      <c r="C44" s="20">
        <v>17.51870324189526</v>
      </c>
      <c r="D44" s="20">
        <v>11.91538021726701</v>
      </c>
      <c r="E44" s="20"/>
      <c r="F44" s="20">
        <v>19.72265023112481</v>
      </c>
      <c r="G44" s="20">
        <v>21.586134453781515</v>
      </c>
      <c r="H44" s="20">
        <v>17.939698492462313</v>
      </c>
      <c r="I44" s="20"/>
      <c r="J44" s="20">
        <v>23.09124767225326</v>
      </c>
      <c r="K44" s="20">
        <v>27.677767776777678</v>
      </c>
      <c r="L44" s="20">
        <v>19.18805055534278</v>
      </c>
      <c r="M44" s="20"/>
      <c r="N44" s="20">
        <v>15.576005453306067</v>
      </c>
      <c r="O44" s="20">
        <v>18.78536401357978</v>
      </c>
      <c r="P44" s="20">
        <v>12.931302455704072</v>
      </c>
      <c r="Q44" s="20"/>
      <c r="R44" s="20">
        <v>12.19538729329852</v>
      </c>
      <c r="S44" s="20">
        <v>14.315987756063103</v>
      </c>
      <c r="T44" s="20">
        <v>10.374115267947422</v>
      </c>
      <c r="U44" s="20"/>
      <c r="V44" s="20">
        <v>8.5268460498832788</v>
      </c>
      <c r="W44" s="20">
        <v>11.635404454865181</v>
      </c>
      <c r="X44" s="20">
        <v>6.2830547916225941</v>
      </c>
      <c r="Y44" s="93"/>
      <c r="AA44" s="97"/>
    </row>
    <row r="45" spans="1:27" x14ac:dyDescent="0.35">
      <c r="A45" s="17" t="s">
        <v>299</v>
      </c>
      <c r="B45" s="21">
        <v>16.55</v>
      </c>
      <c r="C45" s="21">
        <v>20.728083209509659</v>
      </c>
      <c r="D45" s="21">
        <v>13.149939540507861</v>
      </c>
      <c r="E45" s="21"/>
      <c r="F45" s="21">
        <v>23</v>
      </c>
      <c r="G45" s="21">
        <v>25.062656641604008</v>
      </c>
      <c r="H45" s="21">
        <v>20.947630922693268</v>
      </c>
      <c r="I45" s="21"/>
      <c r="J45" s="21">
        <v>27.292817679558013</v>
      </c>
      <c r="K45" s="21">
        <v>34.358974358974358</v>
      </c>
      <c r="L45" s="21">
        <v>21.941747572815533</v>
      </c>
      <c r="M45" s="21"/>
      <c r="N45" s="21">
        <v>15.232974910394265</v>
      </c>
      <c r="O45" s="21">
        <v>19.721115537848604</v>
      </c>
      <c r="P45" s="21">
        <v>11.563517915309445</v>
      </c>
      <c r="Q45" s="21"/>
      <c r="R45" s="21">
        <v>14.302393461762989</v>
      </c>
      <c r="S45" s="21">
        <v>17.446270543615679</v>
      </c>
      <c r="T45" s="21">
        <v>11.605206073752711</v>
      </c>
      <c r="U45" s="21"/>
      <c r="V45" s="21">
        <v>10.027285129604365</v>
      </c>
      <c r="W45" s="21">
        <v>14.262295081967213</v>
      </c>
      <c r="X45" s="21">
        <v>7.009345794392523</v>
      </c>
      <c r="Y45" s="1"/>
      <c r="AA45" s="149"/>
    </row>
    <row r="46" spans="1:27" x14ac:dyDescent="0.3">
      <c r="A46" s="17" t="s">
        <v>175</v>
      </c>
      <c r="B46" s="21">
        <v>15.954360858634695</v>
      </c>
      <c r="C46" s="21">
        <v>18.867924528301888</v>
      </c>
      <c r="D46" s="21">
        <v>13.460157932519742</v>
      </c>
      <c r="E46" s="21"/>
      <c r="F46" s="21">
        <v>22.435020519835842</v>
      </c>
      <c r="G46" s="21">
        <v>25.210084033613445</v>
      </c>
      <c r="H46" s="21">
        <v>19.786096256684495</v>
      </c>
      <c r="I46" s="21"/>
      <c r="J46" s="21">
        <v>22.400000000000002</v>
      </c>
      <c r="K46" s="21">
        <v>25.5</v>
      </c>
      <c r="L46" s="21">
        <v>19.789473684210527</v>
      </c>
      <c r="M46" s="21"/>
      <c r="N46" s="21">
        <v>18.850806451612904</v>
      </c>
      <c r="O46" s="21">
        <v>21.063829787234042</v>
      </c>
      <c r="P46" s="21">
        <v>16.85823754789272</v>
      </c>
      <c r="Q46" s="21"/>
      <c r="R46" s="21">
        <v>12.002892263195951</v>
      </c>
      <c r="S46" s="21">
        <v>14.946070878274268</v>
      </c>
      <c r="T46" s="21">
        <v>9.4005449591280659</v>
      </c>
      <c r="U46" s="21"/>
      <c r="V46" s="21">
        <v>9.4117647058823533</v>
      </c>
      <c r="W46" s="21">
        <v>12.180746561886052</v>
      </c>
      <c r="X46" s="21">
        <v>7.3421439060205582</v>
      </c>
      <c r="Y46" s="93"/>
      <c r="AA46" s="116"/>
    </row>
    <row r="47" spans="1:27" x14ac:dyDescent="0.3">
      <c r="A47" s="17" t="s">
        <v>179</v>
      </c>
      <c r="B47" s="21">
        <v>12.364578426754592</v>
      </c>
      <c r="C47" s="21">
        <v>14.390934844192635</v>
      </c>
      <c r="D47" s="21">
        <v>10.923014913341394</v>
      </c>
      <c r="E47" s="21"/>
      <c r="F47" s="21">
        <v>24.029574861367838</v>
      </c>
      <c r="G47" s="21">
        <v>21.739130434782609</v>
      </c>
      <c r="H47" s="21">
        <v>25.723472668810288</v>
      </c>
      <c r="I47" s="21"/>
      <c r="J47" s="21">
        <v>21.840659340659339</v>
      </c>
      <c r="K47" s="21">
        <v>25.714285714285712</v>
      </c>
      <c r="L47" s="21">
        <v>18.886198547215496</v>
      </c>
      <c r="M47" s="21"/>
      <c r="N47" s="21">
        <v>8.4848484848484862</v>
      </c>
      <c r="O47" s="21">
        <v>11.280487804878049</v>
      </c>
      <c r="P47" s="21">
        <v>6.6398390342052318</v>
      </c>
      <c r="Q47" s="21"/>
      <c r="R47" s="21">
        <v>8.5836909871244629</v>
      </c>
      <c r="S47" s="21">
        <v>9.7222222222222232</v>
      </c>
      <c r="T47" s="21">
        <v>7.7155824508320734</v>
      </c>
      <c r="U47" s="21"/>
      <c r="V47" s="21">
        <v>6.6869300911854097</v>
      </c>
      <c r="W47" s="21">
        <v>9.536082474226804</v>
      </c>
      <c r="X47" s="21">
        <v>4.8414023372287147</v>
      </c>
      <c r="Y47" s="93"/>
      <c r="AA47" s="118"/>
    </row>
    <row r="48" spans="1:27" x14ac:dyDescent="0.3">
      <c r="A48" s="17" t="s">
        <v>181</v>
      </c>
      <c r="B48" s="21">
        <v>14.932787843366452</v>
      </c>
      <c r="C48" s="21">
        <v>16.478405315614619</v>
      </c>
      <c r="D48" s="21">
        <v>13.719353155972874</v>
      </c>
      <c r="E48" s="21"/>
      <c r="F48" s="21">
        <v>12.608695652173912</v>
      </c>
      <c r="G48" s="21">
        <v>13.043478260869565</v>
      </c>
      <c r="H48" s="21">
        <v>12.173913043478262</v>
      </c>
      <c r="I48" s="21"/>
      <c r="J48" s="21">
        <v>24.175824175824175</v>
      </c>
      <c r="K48" s="21">
        <v>27.19665271966527</v>
      </c>
      <c r="L48" s="21">
        <v>21.824104234527688</v>
      </c>
      <c r="M48" s="21"/>
      <c r="N48" s="21">
        <v>17.80821917808219</v>
      </c>
      <c r="O48" s="21">
        <v>19.014084507042252</v>
      </c>
      <c r="P48" s="21">
        <v>16.890080428954423</v>
      </c>
      <c r="Q48" s="21"/>
      <c r="R48" s="21">
        <v>14.258188824662813</v>
      </c>
      <c r="S48" s="21">
        <v>14.224137931034484</v>
      </c>
      <c r="T48" s="21">
        <v>14.285714285714285</v>
      </c>
      <c r="U48" s="21"/>
      <c r="V48" s="21">
        <v>7.7669902912621351</v>
      </c>
      <c r="W48" s="21">
        <v>11.458333333333332</v>
      </c>
      <c r="X48" s="21">
        <v>5.3117782909930717</v>
      </c>
      <c r="Y48" s="93"/>
      <c r="AA48" s="118"/>
    </row>
    <row r="49" spans="1:27" x14ac:dyDescent="0.3">
      <c r="A49" s="17" t="s">
        <v>300</v>
      </c>
      <c r="B49" s="21">
        <v>11.48936170212766</v>
      </c>
      <c r="C49" s="21">
        <v>13.963573287077191</v>
      </c>
      <c r="D49" s="21">
        <v>9.4972067039106136</v>
      </c>
      <c r="E49" s="21"/>
      <c r="F49" s="21">
        <v>13.245033112582782</v>
      </c>
      <c r="G49" s="21">
        <v>15.492957746478872</v>
      </c>
      <c r="H49" s="21">
        <v>11.25</v>
      </c>
      <c r="I49" s="21"/>
      <c r="J49" s="21">
        <v>16.363636363636363</v>
      </c>
      <c r="K49" s="21">
        <v>22.631578947368421</v>
      </c>
      <c r="L49" s="21">
        <v>10.256410256410255</v>
      </c>
      <c r="M49" s="21"/>
      <c r="N49" s="21">
        <v>11.547344110854503</v>
      </c>
      <c r="O49" s="21">
        <v>12.169312169312169</v>
      </c>
      <c r="P49" s="21">
        <v>11.065573770491802</v>
      </c>
      <c r="Q49" s="21"/>
      <c r="R49" s="21">
        <v>11.954992967651195</v>
      </c>
      <c r="S49" s="21">
        <v>13.888888888888889</v>
      </c>
      <c r="T49" s="21">
        <v>10.335917312661499</v>
      </c>
      <c r="U49" s="21"/>
      <c r="V49" s="21">
        <v>7.8249336870026527</v>
      </c>
      <c r="W49" s="21">
        <v>9.0909090909090917</v>
      </c>
      <c r="X49" s="21">
        <v>6.9506726457399113</v>
      </c>
      <c r="Y49" s="6"/>
      <c r="AA49" s="118"/>
    </row>
    <row r="50" spans="1:27" x14ac:dyDescent="0.3">
      <c r="A50" s="17" t="s">
        <v>187</v>
      </c>
      <c r="B50" s="21">
        <v>16.501338371909934</v>
      </c>
      <c r="C50" s="21">
        <v>20.822454308093995</v>
      </c>
      <c r="D50" s="21">
        <v>12.473379981746273</v>
      </c>
      <c r="E50" s="21"/>
      <c r="F50" s="21">
        <v>22.831050228310502</v>
      </c>
      <c r="G50" s="21">
        <v>26.72413793103448</v>
      </c>
      <c r="H50" s="21">
        <v>18.446601941747574</v>
      </c>
      <c r="I50" s="21"/>
      <c r="J50" s="21">
        <v>26.351351351351347</v>
      </c>
      <c r="K50" s="21">
        <v>32.758620689655174</v>
      </c>
      <c r="L50" s="21">
        <v>19.339622641509436</v>
      </c>
      <c r="M50" s="21"/>
      <c r="N50" s="21">
        <v>19.080659150043367</v>
      </c>
      <c r="O50" s="21">
        <v>23.941068139963168</v>
      </c>
      <c r="P50" s="21">
        <v>14.754098360655737</v>
      </c>
      <c r="Q50" s="21"/>
      <c r="R50" s="21">
        <v>14.315352697095435</v>
      </c>
      <c r="S50" s="21">
        <v>16.967126193001061</v>
      </c>
      <c r="T50" s="21">
        <v>11.776649746192893</v>
      </c>
      <c r="U50" s="21"/>
      <c r="V50" s="21">
        <v>9.7391304347826093</v>
      </c>
      <c r="W50" s="21">
        <v>13.446475195822455</v>
      </c>
      <c r="X50" s="21">
        <v>6.777893639207508</v>
      </c>
      <c r="Y50" s="10"/>
      <c r="AA50" s="118"/>
    </row>
    <row r="51" spans="1:27" x14ac:dyDescent="0.3">
      <c r="A51" s="17" t="s">
        <v>192</v>
      </c>
      <c r="B51" s="21">
        <v>9.9735003613587079</v>
      </c>
      <c r="C51" s="21">
        <v>11.752136752136751</v>
      </c>
      <c r="D51" s="21">
        <v>8.5125054848617818</v>
      </c>
      <c r="E51" s="21"/>
      <c r="F51" s="21">
        <v>10.421836228287841</v>
      </c>
      <c r="G51" s="21">
        <v>13.131313131313133</v>
      </c>
      <c r="H51" s="21">
        <v>7.8048780487804876</v>
      </c>
      <c r="I51" s="21"/>
      <c r="J51" s="21">
        <v>16.798418972332016</v>
      </c>
      <c r="K51" s="21">
        <v>16.964285714285715</v>
      </c>
      <c r="L51" s="21">
        <v>16.666666666666664</v>
      </c>
      <c r="M51" s="21"/>
      <c r="N51" s="21">
        <v>14.450867052023122</v>
      </c>
      <c r="O51" s="21">
        <v>16.716417910447763</v>
      </c>
      <c r="P51" s="21">
        <v>12.324929971988796</v>
      </c>
      <c r="Q51" s="21"/>
      <c r="R51" s="21">
        <v>8.0542264752791066</v>
      </c>
      <c r="S51" s="21">
        <v>9.265734265734265</v>
      </c>
      <c r="T51" s="21">
        <v>7.0381231671554261</v>
      </c>
      <c r="U51" s="21"/>
      <c r="V51" s="21">
        <v>6.6358024691358031</v>
      </c>
      <c r="W51" s="21">
        <v>8.6556169429097611</v>
      </c>
      <c r="X51" s="21">
        <v>5.1792828685258963</v>
      </c>
      <c r="AA51" s="118"/>
    </row>
    <row r="52" spans="1:27" x14ac:dyDescent="0.3">
      <c r="A52" s="72"/>
      <c r="B52" s="21" t="s">
        <v>273</v>
      </c>
      <c r="C52" s="21" t="s">
        <v>273</v>
      </c>
      <c r="D52" s="21" t="s">
        <v>273</v>
      </c>
      <c r="E52" s="21"/>
      <c r="F52" s="21" t="s">
        <v>273</v>
      </c>
      <c r="G52" s="21" t="s">
        <v>273</v>
      </c>
      <c r="H52" s="21" t="s">
        <v>273</v>
      </c>
      <c r="I52" s="21"/>
      <c r="J52" s="21" t="s">
        <v>273</v>
      </c>
      <c r="K52" s="21" t="s">
        <v>273</v>
      </c>
      <c r="L52" s="21" t="s">
        <v>273</v>
      </c>
      <c r="M52" s="21"/>
      <c r="N52" s="21" t="s">
        <v>273</v>
      </c>
      <c r="O52" s="21" t="s">
        <v>273</v>
      </c>
      <c r="P52" s="21" t="s">
        <v>273</v>
      </c>
      <c r="Q52" s="21"/>
      <c r="R52" s="21" t="s">
        <v>273</v>
      </c>
      <c r="S52" s="21" t="s">
        <v>273</v>
      </c>
      <c r="T52" s="21" t="s">
        <v>273</v>
      </c>
      <c r="U52" s="21"/>
      <c r="V52" s="21" t="s">
        <v>273</v>
      </c>
      <c r="W52" s="21" t="s">
        <v>273</v>
      </c>
      <c r="X52" s="21" t="s">
        <v>273</v>
      </c>
      <c r="Y52" s="93"/>
      <c r="AA52" s="118"/>
    </row>
    <row r="53" spans="1:27" x14ac:dyDescent="0.3">
      <c r="A53" s="100" t="s">
        <v>238</v>
      </c>
      <c r="B53" s="20">
        <v>14.111663983608958</v>
      </c>
      <c r="C53" s="20">
        <v>16.939042327177646</v>
      </c>
      <c r="D53" s="20">
        <v>11.819265933483504</v>
      </c>
      <c r="E53" s="20"/>
      <c r="F53" s="20">
        <v>19.681968196819682</v>
      </c>
      <c r="G53" s="20">
        <v>21.082089552238806</v>
      </c>
      <c r="H53" s="20">
        <v>18.376811594202898</v>
      </c>
      <c r="I53" s="20"/>
      <c r="J53" s="20">
        <v>22.630699450942945</v>
      </c>
      <c r="K53" s="20">
        <v>27.124868835257082</v>
      </c>
      <c r="L53" s="20">
        <v>18.878668418747264</v>
      </c>
      <c r="M53" s="20"/>
      <c r="N53" s="20">
        <v>15.026727380716689</v>
      </c>
      <c r="O53" s="20">
        <v>17.99292661361627</v>
      </c>
      <c r="P53" s="20">
        <v>12.621011115095015</v>
      </c>
      <c r="Q53" s="20"/>
      <c r="R53" s="20">
        <v>11.576260370134014</v>
      </c>
      <c r="S53" s="20">
        <v>13.467449008102822</v>
      </c>
      <c r="T53" s="20">
        <v>9.9859022556390986</v>
      </c>
      <c r="U53" s="20"/>
      <c r="V53" s="20">
        <v>8.4777585210860771</v>
      </c>
      <c r="W53" s="20">
        <v>11.377037807839056</v>
      </c>
      <c r="X53" s="20">
        <v>6.4093046275674332</v>
      </c>
      <c r="Y53" s="93"/>
      <c r="AA53" s="118"/>
    </row>
    <row r="54" spans="1:27" x14ac:dyDescent="0.3">
      <c r="A54" s="17" t="s">
        <v>299</v>
      </c>
      <c r="B54" s="21">
        <v>17.656735514531164</v>
      </c>
      <c r="C54" s="21">
        <v>21.607431340872374</v>
      </c>
      <c r="D54" s="21">
        <v>14.390651085141904</v>
      </c>
      <c r="E54" s="21"/>
      <c r="F54" s="21">
        <v>24.283765347885403</v>
      </c>
      <c r="G54" s="21">
        <v>26.170798898071624</v>
      </c>
      <c r="H54" s="21">
        <v>22.432432432432435</v>
      </c>
      <c r="I54" s="21"/>
      <c r="J54" s="21">
        <v>28.640192539109506</v>
      </c>
      <c r="K54" s="21">
        <v>35.097493036211695</v>
      </c>
      <c r="L54" s="21">
        <v>23.728813559322035</v>
      </c>
      <c r="M54" s="21"/>
      <c r="N54" s="21">
        <v>15.804878048780488</v>
      </c>
      <c r="O54" s="21">
        <v>19.829424307036248</v>
      </c>
      <c r="P54" s="21">
        <v>12.410071942446043</v>
      </c>
      <c r="Q54" s="21"/>
      <c r="R54" s="21">
        <v>15.477707006369426</v>
      </c>
      <c r="S54" s="21">
        <v>18.528610354223432</v>
      </c>
      <c r="T54" s="21">
        <v>12.799043062200957</v>
      </c>
      <c r="U54" s="21"/>
      <c r="V54" s="21">
        <v>11.051829268292684</v>
      </c>
      <c r="W54" s="21">
        <v>15.426497277676951</v>
      </c>
      <c r="X54" s="21">
        <v>7.8843626806833118</v>
      </c>
      <c r="Y54" s="93"/>
      <c r="AA54" s="118"/>
    </row>
    <row r="55" spans="1:27" x14ac:dyDescent="0.3">
      <c r="A55" s="17" t="s">
        <v>175</v>
      </c>
      <c r="B55" s="21">
        <v>15.092570892898994</v>
      </c>
      <c r="C55" s="21">
        <v>17.373530914665302</v>
      </c>
      <c r="D55" s="21">
        <v>13.16017316017316</v>
      </c>
      <c r="E55" s="21"/>
      <c r="F55" s="21">
        <v>22.885572139303484</v>
      </c>
      <c r="G55" s="21">
        <v>26.27986348122867</v>
      </c>
      <c r="H55" s="21">
        <v>19.677419354838712</v>
      </c>
      <c r="I55" s="21"/>
      <c r="J55" s="21">
        <v>22.928176795580111</v>
      </c>
      <c r="K55" s="21">
        <v>25.538461538461537</v>
      </c>
      <c r="L55" s="21">
        <v>20.802005012531328</v>
      </c>
      <c r="M55" s="21"/>
      <c r="N55" s="21">
        <v>18.75</v>
      </c>
      <c r="O55" s="21">
        <v>20.207253886010363</v>
      </c>
      <c r="P55" s="21">
        <v>17.441860465116278</v>
      </c>
      <c r="Q55" s="21"/>
      <c r="R55" s="21">
        <v>9.4076655052264808</v>
      </c>
      <c r="S55" s="21">
        <v>11.524163568773234</v>
      </c>
      <c r="T55" s="21">
        <v>7.5409836065573774</v>
      </c>
      <c r="U55" s="21"/>
      <c r="V55" s="21">
        <v>8.0942622950819683</v>
      </c>
      <c r="W55" s="21">
        <v>9.6385542168674707</v>
      </c>
      <c r="X55" s="21">
        <v>6.9518716577540109</v>
      </c>
      <c r="Y55" s="93"/>
      <c r="AA55" s="116"/>
    </row>
    <row r="56" spans="1:27" x14ac:dyDescent="0.3">
      <c r="A56" s="17" t="s">
        <v>179</v>
      </c>
      <c r="B56" s="21">
        <v>12.364578426754592</v>
      </c>
      <c r="C56" s="21">
        <v>14.390934844192635</v>
      </c>
      <c r="D56" s="21">
        <v>10.923014913341394</v>
      </c>
      <c r="E56" s="21"/>
      <c r="F56" s="21">
        <v>24.029574861367838</v>
      </c>
      <c r="G56" s="21">
        <v>21.739130434782609</v>
      </c>
      <c r="H56" s="21">
        <v>25.723472668810288</v>
      </c>
      <c r="I56" s="21"/>
      <c r="J56" s="21">
        <v>21.840659340659339</v>
      </c>
      <c r="K56" s="21">
        <v>25.714285714285712</v>
      </c>
      <c r="L56" s="21">
        <v>18.886198547215496</v>
      </c>
      <c r="M56" s="21"/>
      <c r="N56" s="21">
        <v>8.4848484848484862</v>
      </c>
      <c r="O56" s="21">
        <v>11.280487804878049</v>
      </c>
      <c r="P56" s="21">
        <v>6.6398390342052318</v>
      </c>
      <c r="Q56" s="21"/>
      <c r="R56" s="21">
        <v>8.5836909871244629</v>
      </c>
      <c r="S56" s="21">
        <v>9.7222222222222232</v>
      </c>
      <c r="T56" s="21">
        <v>7.7155824508320734</v>
      </c>
      <c r="U56" s="21"/>
      <c r="V56" s="21">
        <v>6.6869300911854097</v>
      </c>
      <c r="W56" s="21">
        <v>9.536082474226804</v>
      </c>
      <c r="X56" s="21">
        <v>4.8414023372287147</v>
      </c>
      <c r="Y56" s="6"/>
      <c r="AA56" s="118"/>
    </row>
    <row r="57" spans="1:27" x14ac:dyDescent="0.3">
      <c r="A57" s="17" t="s">
        <v>181</v>
      </c>
      <c r="B57" s="21">
        <v>14.115822130299897</v>
      </c>
      <c r="C57" s="21">
        <v>14.269005847953217</v>
      </c>
      <c r="D57" s="21">
        <v>13.994439295644115</v>
      </c>
      <c r="E57" s="21"/>
      <c r="F57" s="21">
        <v>10.175438596491228</v>
      </c>
      <c r="G57" s="21">
        <v>6.8965517241379306</v>
      </c>
      <c r="H57" s="21">
        <v>13.571428571428571</v>
      </c>
      <c r="I57" s="21"/>
      <c r="J57" s="21">
        <v>19.877675840978593</v>
      </c>
      <c r="K57" s="21">
        <v>22.448979591836736</v>
      </c>
      <c r="L57" s="21">
        <v>17.777777777777779</v>
      </c>
      <c r="M57" s="21"/>
      <c r="N57" s="21">
        <v>17.703349282296653</v>
      </c>
      <c r="O57" s="21">
        <v>15.469613259668508</v>
      </c>
      <c r="P57" s="21">
        <v>19.40928270042194</v>
      </c>
      <c r="Q57" s="21"/>
      <c r="R57" s="21">
        <v>13.556338028169016</v>
      </c>
      <c r="S57" s="21">
        <v>14.403292181069959</v>
      </c>
      <c r="T57" s="21">
        <v>12.923076923076923</v>
      </c>
      <c r="U57" s="21"/>
      <c r="V57" s="21">
        <v>8.3333333333333321</v>
      </c>
      <c r="W57" s="21">
        <v>11.510791366906476</v>
      </c>
      <c r="X57" s="21">
        <v>6.091370558375635</v>
      </c>
      <c r="Y57" s="10"/>
      <c r="AA57" s="118"/>
    </row>
    <row r="58" spans="1:27" x14ac:dyDescent="0.3">
      <c r="A58" s="17" t="s">
        <v>300</v>
      </c>
      <c r="B58" s="21">
        <v>11.48936170212766</v>
      </c>
      <c r="C58" s="21">
        <v>13.963573287077191</v>
      </c>
      <c r="D58" s="21">
        <v>9.4972067039106136</v>
      </c>
      <c r="E58" s="21"/>
      <c r="F58" s="21">
        <v>13.245033112582782</v>
      </c>
      <c r="G58" s="21">
        <v>15.492957746478872</v>
      </c>
      <c r="H58" s="21">
        <v>11.25</v>
      </c>
      <c r="I58" s="21"/>
      <c r="J58" s="21">
        <v>16.363636363636363</v>
      </c>
      <c r="K58" s="21">
        <v>22.631578947368421</v>
      </c>
      <c r="L58" s="21">
        <v>10.256410256410255</v>
      </c>
      <c r="M58" s="21"/>
      <c r="N58" s="21">
        <v>11.547344110854503</v>
      </c>
      <c r="O58" s="21">
        <v>12.169312169312169</v>
      </c>
      <c r="P58" s="21">
        <v>11.065573770491802</v>
      </c>
      <c r="Q58" s="21"/>
      <c r="R58" s="21">
        <v>11.954992967651195</v>
      </c>
      <c r="S58" s="21">
        <v>13.888888888888889</v>
      </c>
      <c r="T58" s="21">
        <v>10.335917312661499</v>
      </c>
      <c r="U58" s="21"/>
      <c r="V58" s="21">
        <v>7.8249336870026527</v>
      </c>
      <c r="W58" s="21">
        <v>9.0909090909090917</v>
      </c>
      <c r="X58" s="21">
        <v>6.9506726457399113</v>
      </c>
      <c r="Y58" s="114"/>
      <c r="AA58" s="118"/>
    </row>
    <row r="59" spans="1:27" x14ac:dyDescent="0.3">
      <c r="A59" s="17" t="s">
        <v>187</v>
      </c>
      <c r="B59" s="21">
        <v>15.316246382802811</v>
      </c>
      <c r="C59" s="21">
        <v>19.661921708185055</v>
      </c>
      <c r="D59" s="21">
        <v>11.544401544401545</v>
      </c>
      <c r="E59" s="21"/>
      <c r="F59" s="21">
        <v>20.842105263157894</v>
      </c>
      <c r="G59" s="21">
        <v>24.686192468619247</v>
      </c>
      <c r="H59" s="21">
        <v>16.949152542372879</v>
      </c>
      <c r="I59" s="21"/>
      <c r="J59" s="21">
        <v>24.714285714285715</v>
      </c>
      <c r="K59" s="21">
        <v>31.92090395480226</v>
      </c>
      <c r="L59" s="21">
        <v>17.341040462427745</v>
      </c>
      <c r="M59" s="21"/>
      <c r="N59" s="21">
        <v>17.296678121420388</v>
      </c>
      <c r="O59" s="21">
        <v>23.589743589743588</v>
      </c>
      <c r="P59" s="21">
        <v>12.215320910973086</v>
      </c>
      <c r="Q59" s="21"/>
      <c r="R59" s="21">
        <v>13.242320819112626</v>
      </c>
      <c r="S59" s="21">
        <v>14.949201741654573</v>
      </c>
      <c r="T59" s="21">
        <v>11.726804123711339</v>
      </c>
      <c r="U59" s="21"/>
      <c r="V59" s="21">
        <v>9.3584905660377355</v>
      </c>
      <c r="W59" s="21">
        <v>13.020833333333334</v>
      </c>
      <c r="X59" s="21">
        <v>6.5420560747663545</v>
      </c>
      <c r="Y59" s="20"/>
      <c r="AA59" s="118"/>
    </row>
    <row r="60" spans="1:27" x14ac:dyDescent="0.3">
      <c r="A60" s="17" t="s">
        <v>192</v>
      </c>
      <c r="B60" s="21">
        <v>10.298170884490103</v>
      </c>
      <c r="C60" s="21">
        <v>12.275784753363228</v>
      </c>
      <c r="D60" s="21">
        <v>8.699592206615316</v>
      </c>
      <c r="E60" s="21"/>
      <c r="F60" s="21">
        <v>10.659898477157361</v>
      </c>
      <c r="G60" s="21">
        <v>13.26530612244898</v>
      </c>
      <c r="H60" s="21">
        <v>8.0808080808080813</v>
      </c>
      <c r="I60" s="21"/>
      <c r="J60" s="21">
        <v>17.004048582995949</v>
      </c>
      <c r="K60" s="21">
        <v>17.592592592592592</v>
      </c>
      <c r="L60" s="21">
        <v>16.546762589928058</v>
      </c>
      <c r="M60" s="21"/>
      <c r="N60" s="21">
        <v>14.977307110438728</v>
      </c>
      <c r="O60" s="21">
        <v>17.554858934169278</v>
      </c>
      <c r="P60" s="21">
        <v>12.573099415204677</v>
      </c>
      <c r="Q60" s="21"/>
      <c r="R60" s="21">
        <v>8.2781456953642394</v>
      </c>
      <c r="S60" s="21">
        <v>9.506398537477148</v>
      </c>
      <c r="T60" s="21">
        <v>7.2617246596066565</v>
      </c>
      <c r="U60" s="21"/>
      <c r="V60" s="21">
        <v>6.9692058346839545</v>
      </c>
      <c r="W60" s="21">
        <v>9.2885375494071152</v>
      </c>
      <c r="X60" s="21">
        <v>5.3571428571428568</v>
      </c>
      <c r="Y60" s="21"/>
      <c r="AA60" s="118"/>
    </row>
    <row r="61" spans="1:27" x14ac:dyDescent="0.3">
      <c r="A61" s="72"/>
      <c r="B61" s="21" t="s">
        <v>273</v>
      </c>
      <c r="C61" s="21" t="s">
        <v>273</v>
      </c>
      <c r="D61" s="21" t="s">
        <v>273</v>
      </c>
      <c r="E61" s="21"/>
      <c r="F61" s="21" t="s">
        <v>273</v>
      </c>
      <c r="G61" s="21" t="s">
        <v>273</v>
      </c>
      <c r="H61" s="21" t="s">
        <v>273</v>
      </c>
      <c r="I61" s="21"/>
      <c r="J61" s="21" t="s">
        <v>273</v>
      </c>
      <c r="K61" s="21" t="s">
        <v>273</v>
      </c>
      <c r="L61" s="21" t="s">
        <v>273</v>
      </c>
      <c r="M61" s="21"/>
      <c r="N61" s="21" t="s">
        <v>273</v>
      </c>
      <c r="O61" s="21" t="s">
        <v>273</v>
      </c>
      <c r="P61" s="21" t="s">
        <v>273</v>
      </c>
      <c r="Q61" s="21"/>
      <c r="R61" s="21" t="s">
        <v>273</v>
      </c>
      <c r="S61" s="21" t="s">
        <v>273</v>
      </c>
      <c r="T61" s="21" t="s">
        <v>273</v>
      </c>
      <c r="U61" s="21"/>
      <c r="V61" s="21" t="s">
        <v>273</v>
      </c>
      <c r="W61" s="21" t="s">
        <v>273</v>
      </c>
      <c r="X61" s="21" t="s">
        <v>273</v>
      </c>
      <c r="Y61" s="21"/>
      <c r="AA61" s="118"/>
    </row>
    <row r="62" spans="1:27" x14ac:dyDescent="0.3">
      <c r="A62" s="100" t="s">
        <v>239</v>
      </c>
      <c r="B62" s="20">
        <v>16.456247279059642</v>
      </c>
      <c r="C62" s="20">
        <v>20.746132848043679</v>
      </c>
      <c r="D62" s="20">
        <v>12.520868113522537</v>
      </c>
      <c r="E62" s="20"/>
      <c r="F62" s="20">
        <v>19.964349376114082</v>
      </c>
      <c r="G62" s="20">
        <v>24.324324324324326</v>
      </c>
      <c r="H62" s="20">
        <v>15.09433962264151</v>
      </c>
      <c r="I62" s="20"/>
      <c r="J62" s="20">
        <v>26.086956521739129</v>
      </c>
      <c r="K62" s="20">
        <v>31.0126582278481</v>
      </c>
      <c r="L62" s="20">
        <v>21.341463414634145</v>
      </c>
      <c r="M62" s="20"/>
      <c r="N62" s="20">
        <v>18.971848225214199</v>
      </c>
      <c r="O62" s="20">
        <v>23.393316195372751</v>
      </c>
      <c r="P62" s="20">
        <v>14.953271028037381</v>
      </c>
      <c r="Q62" s="20"/>
      <c r="R62" s="20">
        <v>15.770081061164335</v>
      </c>
      <c r="S62" s="20">
        <v>18.862275449101794</v>
      </c>
      <c r="T62" s="20">
        <v>12.772133526850507</v>
      </c>
      <c r="U62" s="20"/>
      <c r="V62" s="20">
        <v>8.8065843621399171</v>
      </c>
      <c r="W62" s="20">
        <v>13.043478260869565</v>
      </c>
      <c r="X62" s="20">
        <v>5.5393586005830908</v>
      </c>
      <c r="Y62" s="21"/>
      <c r="AA62" s="118"/>
    </row>
    <row r="63" spans="1:27" x14ac:dyDescent="0.3">
      <c r="A63" s="17" t="s">
        <v>299</v>
      </c>
      <c r="B63" s="21">
        <v>5.103969754253308</v>
      </c>
      <c r="C63" s="21">
        <v>10.648148148148149</v>
      </c>
      <c r="D63" s="21">
        <v>1.2779552715654952</v>
      </c>
      <c r="E63" s="21"/>
      <c r="F63" s="21">
        <v>8.9552238805970141</v>
      </c>
      <c r="G63" s="21">
        <v>13.888888888888889</v>
      </c>
      <c r="H63" s="21">
        <v>3.225806451612903</v>
      </c>
      <c r="I63" s="21"/>
      <c r="J63" s="21">
        <v>12.162162162162163</v>
      </c>
      <c r="K63" s="21">
        <v>25.806451612903224</v>
      </c>
      <c r="L63" s="21">
        <v>2.3255813953488373</v>
      </c>
      <c r="M63" s="21"/>
      <c r="N63" s="21">
        <v>8.791208791208792</v>
      </c>
      <c r="O63" s="21">
        <v>18.181818181818183</v>
      </c>
      <c r="P63" s="21">
        <v>3.4482758620689653</v>
      </c>
      <c r="Q63" s="21"/>
      <c r="R63" s="21">
        <v>1.3986013986013985</v>
      </c>
      <c r="S63" s="21">
        <v>3.5087719298245612</v>
      </c>
      <c r="T63" s="21">
        <v>0</v>
      </c>
      <c r="U63" s="21"/>
      <c r="V63" s="21">
        <v>1.2987012987012987</v>
      </c>
      <c r="W63" s="21">
        <v>3.3898305084745761</v>
      </c>
      <c r="X63" s="21">
        <v>0</v>
      </c>
      <c r="Y63" s="21"/>
      <c r="AA63" s="119"/>
    </row>
    <row r="64" spans="1:27" s="25" customFormat="1" x14ac:dyDescent="0.3">
      <c r="A64" s="17" t="s">
        <v>175</v>
      </c>
      <c r="B64" s="21">
        <v>20.022123893805311</v>
      </c>
      <c r="C64" s="21">
        <v>25.700934579439249</v>
      </c>
      <c r="D64" s="21">
        <v>14.915966386554622</v>
      </c>
      <c r="E64" s="21"/>
      <c r="F64" s="21">
        <v>20.3125</v>
      </c>
      <c r="G64" s="21">
        <v>20.3125</v>
      </c>
      <c r="H64" s="21">
        <v>20.3125</v>
      </c>
      <c r="I64" s="21"/>
      <c r="J64" s="21">
        <v>19.867549668874172</v>
      </c>
      <c r="K64" s="21">
        <v>25.333333333333336</v>
      </c>
      <c r="L64" s="21">
        <v>14.473684210526317</v>
      </c>
      <c r="M64" s="21"/>
      <c r="N64" s="21">
        <v>19.318181818181817</v>
      </c>
      <c r="O64" s="21">
        <v>25</v>
      </c>
      <c r="P64" s="21">
        <v>14.130434782608695</v>
      </c>
      <c r="Q64" s="21"/>
      <c r="R64" s="21">
        <v>24.680851063829788</v>
      </c>
      <c r="S64" s="21">
        <v>31.531531531531531</v>
      </c>
      <c r="T64" s="21">
        <v>18.548387096774192</v>
      </c>
      <c r="U64" s="21"/>
      <c r="V64" s="21">
        <v>15.420560747663551</v>
      </c>
      <c r="W64" s="21">
        <v>23.404255319148938</v>
      </c>
      <c r="X64" s="21">
        <v>9.1666666666666661</v>
      </c>
      <c r="Y64" s="21"/>
      <c r="Z64" s="26"/>
      <c r="AA64" s="116"/>
    </row>
    <row r="65" spans="1:27" x14ac:dyDescent="0.3">
      <c r="A65" s="17" t="s">
        <v>181</v>
      </c>
      <c r="B65" s="21">
        <v>15.994623655913978</v>
      </c>
      <c r="C65" s="21">
        <v>19.384615384615383</v>
      </c>
      <c r="D65" s="21">
        <v>13.365155131264917</v>
      </c>
      <c r="E65" s="21"/>
      <c r="F65" s="21">
        <v>16.571428571428569</v>
      </c>
      <c r="G65" s="21">
        <v>23.52941176470588</v>
      </c>
      <c r="H65" s="21">
        <v>10</v>
      </c>
      <c r="I65" s="21"/>
      <c r="J65" s="21">
        <v>30.593607305936072</v>
      </c>
      <c r="K65" s="21">
        <v>34.782608695652172</v>
      </c>
      <c r="L65" s="21">
        <v>27.559055118110237</v>
      </c>
      <c r="M65" s="21"/>
      <c r="N65" s="21">
        <v>17.99163179916318</v>
      </c>
      <c r="O65" s="21">
        <v>25.242718446601941</v>
      </c>
      <c r="P65" s="21">
        <v>12.5</v>
      </c>
      <c r="Q65" s="21"/>
      <c r="R65" s="21">
        <v>15.106382978723405</v>
      </c>
      <c r="S65" s="21">
        <v>14.027149321266968</v>
      </c>
      <c r="T65" s="21">
        <v>16.064257028112451</v>
      </c>
      <c r="U65" s="21"/>
      <c r="V65" s="21">
        <v>7.2727272727272725</v>
      </c>
      <c r="W65" s="21">
        <v>11.409395973154362</v>
      </c>
      <c r="X65" s="21">
        <v>4.6610169491525424</v>
      </c>
      <c r="Y65" s="21"/>
      <c r="AA65" s="118"/>
    </row>
    <row r="66" spans="1:27" x14ac:dyDescent="0.3">
      <c r="A66" s="17" t="s">
        <v>187</v>
      </c>
      <c r="B66" s="21">
        <v>20.290812954395239</v>
      </c>
      <c r="C66" s="21">
        <v>24.019607843137255</v>
      </c>
      <c r="D66" s="21">
        <v>15.925394548063126</v>
      </c>
      <c r="E66" s="21"/>
      <c r="F66" s="21">
        <v>28.021978021978022</v>
      </c>
      <c r="G66" s="21">
        <v>31.192660550458719</v>
      </c>
      <c r="H66" s="21">
        <v>23.287671232876711</v>
      </c>
      <c r="I66" s="21"/>
      <c r="J66" s="21">
        <v>32.446808510638299</v>
      </c>
      <c r="K66" s="21">
        <v>35.454545454545453</v>
      </c>
      <c r="L66" s="21">
        <v>28.205128205128204</v>
      </c>
      <c r="M66" s="21"/>
      <c r="N66" s="21">
        <v>24.642857142857146</v>
      </c>
      <c r="O66" s="21">
        <v>24.836601307189543</v>
      </c>
      <c r="P66" s="21">
        <v>24.409448818897637</v>
      </c>
      <c r="Q66" s="21"/>
      <c r="R66" s="21">
        <v>17.710583153347731</v>
      </c>
      <c r="S66" s="21">
        <v>22.440944881889763</v>
      </c>
      <c r="T66" s="21">
        <v>11.961722488038278</v>
      </c>
      <c r="U66" s="21"/>
      <c r="V66" s="21">
        <v>11</v>
      </c>
      <c r="W66" s="21">
        <v>14.736842105263156</v>
      </c>
      <c r="X66" s="21">
        <v>7.6190476190476195</v>
      </c>
      <c r="Y66" s="20"/>
      <c r="AA66" s="118"/>
    </row>
    <row r="67" spans="1:27" ht="14.5" thickBot="1" x14ac:dyDescent="0.35">
      <c r="A67" s="17" t="s">
        <v>192</v>
      </c>
      <c r="B67" s="21">
        <v>1.875</v>
      </c>
      <c r="C67" s="21">
        <v>1.1363636363636365</v>
      </c>
      <c r="D67" s="21">
        <v>2.7777777777777777</v>
      </c>
      <c r="E67" s="21"/>
      <c r="F67" s="21">
        <v>0</v>
      </c>
      <c r="G67" s="21">
        <v>0</v>
      </c>
      <c r="H67" s="21">
        <v>0</v>
      </c>
      <c r="I67" s="21"/>
      <c r="J67" s="21">
        <v>8.3333333333333321</v>
      </c>
      <c r="K67" s="21">
        <v>0</v>
      </c>
      <c r="L67" s="21">
        <v>25</v>
      </c>
      <c r="M67" s="21"/>
      <c r="N67" s="21">
        <v>3.225806451612903</v>
      </c>
      <c r="O67" s="21">
        <v>0</v>
      </c>
      <c r="P67" s="21">
        <v>6.666666666666667</v>
      </c>
      <c r="Q67" s="21"/>
      <c r="R67" s="21">
        <v>2.1739130434782608</v>
      </c>
      <c r="S67" s="21">
        <v>4</v>
      </c>
      <c r="T67" s="21">
        <v>0</v>
      </c>
      <c r="U67" s="21"/>
      <c r="V67" s="21">
        <v>0</v>
      </c>
      <c r="W67" s="21">
        <v>0</v>
      </c>
      <c r="X67" s="21">
        <v>0</v>
      </c>
      <c r="Y67" s="21"/>
      <c r="AA67" s="118"/>
    </row>
    <row r="68" spans="1:27" x14ac:dyDescent="0.3">
      <c r="A68" s="110" t="s">
        <v>398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93"/>
      <c r="AA68" s="118"/>
    </row>
    <row r="69" spans="1:27" x14ac:dyDescent="0.3">
      <c r="A69" s="115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21"/>
      <c r="AA69" s="118"/>
    </row>
    <row r="70" spans="1:27" x14ac:dyDescent="0.3">
      <c r="A70" s="115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21"/>
      <c r="AA70" s="118"/>
    </row>
    <row r="71" spans="1:27" x14ac:dyDescent="0.3">
      <c r="A71" s="115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21"/>
      <c r="AA71" s="112"/>
    </row>
    <row r="72" spans="1:27" x14ac:dyDescent="0.3">
      <c r="A72" s="115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21"/>
      <c r="AA72" s="72"/>
    </row>
    <row r="73" spans="1:27" x14ac:dyDescent="0.3">
      <c r="A73" s="115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21"/>
      <c r="AA73" s="72"/>
    </row>
    <row r="74" spans="1:27" x14ac:dyDescent="0.3">
      <c r="A74" s="115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21"/>
      <c r="AA74" s="72"/>
    </row>
    <row r="75" spans="1:27" x14ac:dyDescent="0.3">
      <c r="A75" s="115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21"/>
      <c r="AA75" s="72"/>
    </row>
    <row r="76" spans="1:27" x14ac:dyDescent="0.3">
      <c r="A76" s="115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21"/>
      <c r="AA76" s="72"/>
    </row>
    <row r="77" spans="1:27" x14ac:dyDescent="0.3">
      <c r="A77" s="115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8"/>
      <c r="AA77" s="72"/>
    </row>
    <row r="78" spans="1:27" x14ac:dyDescent="0.3">
      <c r="A78" s="115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AA78" s="72"/>
    </row>
    <row r="79" spans="1:27" x14ac:dyDescent="0.3">
      <c r="A79" s="115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AA79" s="72"/>
    </row>
    <row r="80" spans="1:27" x14ac:dyDescent="0.3">
      <c r="A80" s="115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AA80" s="72"/>
    </row>
    <row r="81" spans="1:27" x14ac:dyDescent="0.3">
      <c r="A81" s="115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AA81" s="72"/>
    </row>
    <row r="82" spans="1:27" x14ac:dyDescent="0.3">
      <c r="A82" s="115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AA82" s="72"/>
    </row>
    <row r="83" spans="1:27" x14ac:dyDescent="0.3">
      <c r="A83" s="115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AA83" s="72"/>
    </row>
    <row r="84" spans="1:27" x14ac:dyDescent="0.3">
      <c r="A84" s="115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AA84" s="72"/>
    </row>
    <row r="85" spans="1:27" x14ac:dyDescent="0.3">
      <c r="A85" s="115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AA85" s="72"/>
    </row>
    <row r="86" spans="1:27" x14ac:dyDescent="0.3">
      <c r="A86" s="115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AA86" s="72"/>
    </row>
    <row r="87" spans="1:27" x14ac:dyDescent="0.3">
      <c r="A87" s="115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AA87" s="72"/>
    </row>
    <row r="88" spans="1:27" x14ac:dyDescent="0.3">
      <c r="A88" s="115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AA88" s="72"/>
    </row>
    <row r="89" spans="1:27" x14ac:dyDescent="0.3">
      <c r="A89" s="115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AA89" s="72"/>
    </row>
    <row r="90" spans="1:27" x14ac:dyDescent="0.3">
      <c r="A90" s="115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AA90" s="72"/>
    </row>
    <row r="91" spans="1:27" x14ac:dyDescent="0.3">
      <c r="A91" s="115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AA91" s="72"/>
    </row>
    <row r="92" spans="1:27" x14ac:dyDescent="0.3">
      <c r="A92" s="115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AA92" s="72"/>
    </row>
    <row r="93" spans="1:27" x14ac:dyDescent="0.3">
      <c r="A93" s="115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AA93" s="72"/>
    </row>
    <row r="94" spans="1:27" x14ac:dyDescent="0.3">
      <c r="A94" s="115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AA94" s="72"/>
    </row>
    <row r="95" spans="1:27" x14ac:dyDescent="0.3">
      <c r="A95" s="115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AA95" s="72"/>
    </row>
    <row r="96" spans="1:27" x14ac:dyDescent="0.3">
      <c r="A96" s="115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AA96" s="72"/>
    </row>
    <row r="97" spans="1:27" x14ac:dyDescent="0.3">
      <c r="A97" s="115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AA97" s="72"/>
    </row>
    <row r="98" spans="1:27" x14ac:dyDescent="0.3">
      <c r="A98" s="115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AA98" s="72"/>
    </row>
    <row r="99" spans="1:27" x14ac:dyDescent="0.3">
      <c r="A99" s="115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AA99" s="72"/>
    </row>
    <row r="100" spans="1:27" x14ac:dyDescent="0.3">
      <c r="A100" s="115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AA100" s="72"/>
    </row>
    <row r="101" spans="1:27" x14ac:dyDescent="0.3">
      <c r="A101" s="115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AA101" s="72"/>
    </row>
    <row r="102" spans="1:27" x14ac:dyDescent="0.3">
      <c r="A102" s="115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AA102" s="72"/>
    </row>
    <row r="103" spans="1:27" x14ac:dyDescent="0.3">
      <c r="A103" s="115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AA103" s="72"/>
    </row>
    <row r="104" spans="1:27" x14ac:dyDescent="0.3">
      <c r="A104" s="115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AA104" s="72"/>
    </row>
    <row r="105" spans="1:27" x14ac:dyDescent="0.3">
      <c r="A105" s="115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AA105" s="72"/>
    </row>
    <row r="106" spans="1:27" x14ac:dyDescent="0.3">
      <c r="A106" s="115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AA106" s="72"/>
    </row>
    <row r="107" spans="1:27" x14ac:dyDescent="0.3">
      <c r="A107" s="115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AA107" s="72"/>
    </row>
    <row r="108" spans="1:27" x14ac:dyDescent="0.3">
      <c r="A108" s="115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AA108" s="72"/>
    </row>
    <row r="109" spans="1:27" x14ac:dyDescent="0.3">
      <c r="A109" s="115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AA109" s="72"/>
    </row>
    <row r="110" spans="1:27" x14ac:dyDescent="0.3">
      <c r="A110" s="115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AA110" s="72"/>
    </row>
    <row r="111" spans="1:27" x14ac:dyDescent="0.3">
      <c r="A111" s="115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AA111" s="72"/>
    </row>
    <row r="112" spans="1:27" x14ac:dyDescent="0.3">
      <c r="A112" s="115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AA112" s="72"/>
    </row>
    <row r="113" spans="1:27" x14ac:dyDescent="0.3">
      <c r="A113" s="115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AA113" s="72"/>
    </row>
    <row r="114" spans="1:27" x14ac:dyDescent="0.3">
      <c r="A114" s="115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AA114" s="72"/>
    </row>
    <row r="115" spans="1:27" x14ac:dyDescent="0.3">
      <c r="A115" s="115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AA115" s="72"/>
    </row>
    <row r="116" spans="1:27" x14ac:dyDescent="0.3">
      <c r="A116" s="115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AA116" s="72"/>
    </row>
    <row r="117" spans="1:27" x14ac:dyDescent="0.3">
      <c r="A117" s="115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AA117" s="72"/>
    </row>
    <row r="118" spans="1:27" x14ac:dyDescent="0.3">
      <c r="A118" s="115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AA118" s="72"/>
    </row>
    <row r="119" spans="1:27" x14ac:dyDescent="0.3">
      <c r="A119" s="115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AA119" s="72"/>
    </row>
    <row r="120" spans="1:27" x14ac:dyDescent="0.3">
      <c r="A120" s="115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AA120" s="72"/>
    </row>
    <row r="121" spans="1:27" x14ac:dyDescent="0.3">
      <c r="A121" s="115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AA121" s="72"/>
    </row>
    <row r="122" spans="1:27" x14ac:dyDescent="0.3">
      <c r="A122" s="115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AA122" s="72"/>
    </row>
    <row r="123" spans="1:27" x14ac:dyDescent="0.3">
      <c r="A123" s="115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AA123" s="72"/>
    </row>
    <row r="124" spans="1:27" x14ac:dyDescent="0.3">
      <c r="A124" s="115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AA124" s="72"/>
    </row>
    <row r="125" spans="1:27" x14ac:dyDescent="0.3">
      <c r="A125" s="115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AA125" s="72"/>
    </row>
    <row r="126" spans="1:27" x14ac:dyDescent="0.3">
      <c r="A126" s="115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AA126" s="72"/>
    </row>
    <row r="127" spans="1:27" x14ac:dyDescent="0.3">
      <c r="A127" s="115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AA127" s="72"/>
    </row>
    <row r="128" spans="1:27" x14ac:dyDescent="0.3">
      <c r="A128" s="115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AA128" s="72"/>
    </row>
    <row r="129" spans="1:27" x14ac:dyDescent="0.3">
      <c r="A129" s="115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AA129" s="72"/>
    </row>
    <row r="130" spans="1:27" x14ac:dyDescent="0.3">
      <c r="A130" s="115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AA130" s="72"/>
    </row>
    <row r="131" spans="1:27" x14ac:dyDescent="0.3">
      <c r="A131" s="115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AA131" s="72"/>
    </row>
    <row r="132" spans="1:27" x14ac:dyDescent="0.3">
      <c r="A132" s="115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AA132" s="72"/>
    </row>
    <row r="133" spans="1:27" x14ac:dyDescent="0.3">
      <c r="A133" s="115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AA133" s="72"/>
    </row>
    <row r="134" spans="1:27" x14ac:dyDescent="0.3">
      <c r="A134" s="115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AA134" s="72"/>
    </row>
    <row r="135" spans="1:27" x14ac:dyDescent="0.3">
      <c r="A135" s="115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AA135" s="72"/>
    </row>
    <row r="136" spans="1:27" x14ac:dyDescent="0.3">
      <c r="A136" s="115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AA136" s="72"/>
    </row>
    <row r="137" spans="1:27" x14ac:dyDescent="0.3">
      <c r="A137" s="115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AA137" s="72"/>
    </row>
    <row r="138" spans="1:27" x14ac:dyDescent="0.3">
      <c r="A138" s="115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AA138" s="72"/>
    </row>
    <row r="139" spans="1:27" x14ac:dyDescent="0.3">
      <c r="A139" s="115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AA139" s="72"/>
    </row>
    <row r="140" spans="1:27" x14ac:dyDescent="0.3">
      <c r="A140" s="115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AA140" s="72"/>
    </row>
    <row r="141" spans="1:27" x14ac:dyDescent="0.3">
      <c r="A141" s="115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AA141" s="72"/>
    </row>
    <row r="142" spans="1:27" x14ac:dyDescent="0.3">
      <c r="A142" s="115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AA142" s="72"/>
    </row>
    <row r="143" spans="1:27" x14ac:dyDescent="0.3">
      <c r="A143" s="115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AA143" s="72"/>
    </row>
    <row r="144" spans="1:27" x14ac:dyDescent="0.3">
      <c r="A144" s="115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AA144" s="72"/>
    </row>
    <row r="145" spans="1:27" x14ac:dyDescent="0.3">
      <c r="A145" s="115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AA145" s="72"/>
    </row>
    <row r="146" spans="1:27" x14ac:dyDescent="0.3">
      <c r="A146" s="115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AA146" s="72"/>
    </row>
    <row r="147" spans="1:27" x14ac:dyDescent="0.3">
      <c r="A147" s="115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AA147" s="72"/>
    </row>
    <row r="148" spans="1:27" x14ac:dyDescent="0.3">
      <c r="A148" s="115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AA148" s="72"/>
    </row>
    <row r="149" spans="1:27" x14ac:dyDescent="0.3">
      <c r="A149" s="115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AA149" s="72"/>
    </row>
    <row r="150" spans="1:27" x14ac:dyDescent="0.3">
      <c r="A150" s="115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AA150" s="72"/>
    </row>
    <row r="151" spans="1:27" x14ac:dyDescent="0.3">
      <c r="A151" s="115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AA151" s="72"/>
    </row>
    <row r="152" spans="1:27" x14ac:dyDescent="0.3">
      <c r="A152" s="115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AA152" s="72"/>
    </row>
    <row r="153" spans="1:27" x14ac:dyDescent="0.3">
      <c r="A153" s="115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AA153" s="72"/>
    </row>
    <row r="154" spans="1:27" x14ac:dyDescent="0.3">
      <c r="A154" s="115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AA154" s="72"/>
    </row>
    <row r="155" spans="1:27" x14ac:dyDescent="0.3">
      <c r="A155" s="115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AA155" s="72"/>
    </row>
    <row r="156" spans="1:27" x14ac:dyDescent="0.3">
      <c r="A156" s="115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AA156" s="72"/>
    </row>
    <row r="157" spans="1:27" x14ac:dyDescent="0.3">
      <c r="A157" s="115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AA157" s="72"/>
    </row>
    <row r="158" spans="1:27" x14ac:dyDescent="0.3">
      <c r="A158" s="115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AA158" s="72"/>
    </row>
    <row r="159" spans="1:27" x14ac:dyDescent="0.3">
      <c r="A159" s="115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AA159" s="72"/>
    </row>
    <row r="160" spans="1:27" x14ac:dyDescent="0.3">
      <c r="A160" s="115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AA160" s="72"/>
    </row>
    <row r="161" spans="1:27" x14ac:dyDescent="0.3">
      <c r="A161" s="115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AA161" s="72"/>
    </row>
    <row r="162" spans="1:27" x14ac:dyDescent="0.3">
      <c r="A162" s="115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AA162" s="72"/>
    </row>
    <row r="163" spans="1:27" x14ac:dyDescent="0.3">
      <c r="A163" s="115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AA163" s="72"/>
    </row>
    <row r="164" spans="1:27" x14ac:dyDescent="0.3">
      <c r="A164" s="115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AA164" s="72"/>
    </row>
    <row r="165" spans="1:27" x14ac:dyDescent="0.3">
      <c r="A165" s="115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AA165" s="72"/>
    </row>
    <row r="166" spans="1:27" x14ac:dyDescent="0.3">
      <c r="A166" s="115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AA166" s="72"/>
    </row>
    <row r="167" spans="1:27" x14ac:dyDescent="0.3">
      <c r="A167" s="115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AA167" s="72"/>
    </row>
    <row r="168" spans="1:27" x14ac:dyDescent="0.3">
      <c r="A168" s="115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AA168" s="72"/>
    </row>
    <row r="169" spans="1:27" x14ac:dyDescent="0.3">
      <c r="A169" s="115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AA169" s="72"/>
    </row>
    <row r="170" spans="1:27" x14ac:dyDescent="0.3">
      <c r="A170" s="115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AA170" s="72"/>
    </row>
    <row r="171" spans="1:27" x14ac:dyDescent="0.3">
      <c r="A171" s="115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AA171" s="72"/>
    </row>
    <row r="172" spans="1:27" x14ac:dyDescent="0.3">
      <c r="A172" s="115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AA172" s="72"/>
    </row>
    <row r="173" spans="1:27" x14ac:dyDescent="0.3">
      <c r="A173" s="115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AA173" s="72"/>
    </row>
    <row r="174" spans="1:27" x14ac:dyDescent="0.3">
      <c r="A174" s="115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AA174" s="72"/>
    </row>
    <row r="175" spans="1:27" x14ac:dyDescent="0.3">
      <c r="A175" s="115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AA175" s="72"/>
    </row>
    <row r="176" spans="1:27" x14ac:dyDescent="0.3">
      <c r="A176" s="115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AA176" s="72"/>
    </row>
    <row r="177" spans="1:27" x14ac:dyDescent="0.3">
      <c r="A177" s="115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AA177" s="72"/>
    </row>
    <row r="178" spans="1:27" x14ac:dyDescent="0.3">
      <c r="A178" s="115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AA178" s="72"/>
    </row>
    <row r="179" spans="1:27" x14ac:dyDescent="0.3">
      <c r="A179" s="115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AA179" s="72"/>
    </row>
    <row r="180" spans="1:27" x14ac:dyDescent="0.3">
      <c r="A180" s="115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AA180" s="72"/>
    </row>
    <row r="181" spans="1:27" x14ac:dyDescent="0.3">
      <c r="A181" s="115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AA181" s="72"/>
    </row>
    <row r="182" spans="1:27" x14ac:dyDescent="0.3">
      <c r="A182" s="115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AA182" s="72"/>
    </row>
    <row r="183" spans="1:27" x14ac:dyDescent="0.3">
      <c r="A183" s="115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AA183" s="72"/>
    </row>
    <row r="184" spans="1:27" x14ac:dyDescent="0.3">
      <c r="A184" s="115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AA184" s="72"/>
    </row>
    <row r="185" spans="1:27" x14ac:dyDescent="0.3">
      <c r="A185" s="115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AA185" s="72"/>
    </row>
    <row r="186" spans="1:27" x14ac:dyDescent="0.3">
      <c r="A186" s="115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AA186" s="72"/>
    </row>
    <row r="187" spans="1:27" x14ac:dyDescent="0.3">
      <c r="A187" s="115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AA187" s="72"/>
    </row>
    <row r="188" spans="1:27" x14ac:dyDescent="0.3">
      <c r="A188" s="115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AA188" s="72"/>
    </row>
    <row r="189" spans="1:27" x14ac:dyDescent="0.3">
      <c r="A189" s="115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AA189" s="72"/>
    </row>
    <row r="190" spans="1:27" x14ac:dyDescent="0.3">
      <c r="A190" s="115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AA190" s="72"/>
    </row>
    <row r="191" spans="1:27" x14ac:dyDescent="0.3">
      <c r="A191" s="115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AA191" s="72"/>
    </row>
    <row r="192" spans="1:27" x14ac:dyDescent="0.3">
      <c r="A192" s="115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AA192" s="72"/>
    </row>
    <row r="193" spans="1:27" x14ac:dyDescent="0.3">
      <c r="A193" s="115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AA193" s="72"/>
    </row>
    <row r="194" spans="1:27" x14ac:dyDescent="0.3">
      <c r="A194" s="115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AA194" s="72"/>
    </row>
    <row r="195" spans="1:27" x14ac:dyDescent="0.3">
      <c r="A195" s="115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AA195" s="72"/>
    </row>
    <row r="196" spans="1:27" x14ac:dyDescent="0.3">
      <c r="A196" s="115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AA196" s="72"/>
    </row>
    <row r="197" spans="1:27" x14ac:dyDescent="0.3">
      <c r="A197" s="115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AA197" s="72"/>
    </row>
    <row r="198" spans="1:27" x14ac:dyDescent="0.3">
      <c r="A198" s="115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AA198" s="72"/>
    </row>
    <row r="199" spans="1:27" x14ac:dyDescent="0.3">
      <c r="A199" s="115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AA199" s="72"/>
    </row>
    <row r="200" spans="1:27" x14ac:dyDescent="0.3">
      <c r="A200" s="115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AA200" s="72"/>
    </row>
    <row r="201" spans="1:27" x14ac:dyDescent="0.3">
      <c r="A201" s="115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AA201" s="72"/>
    </row>
    <row r="202" spans="1:27" x14ac:dyDescent="0.3">
      <c r="A202" s="115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AA202" s="72"/>
    </row>
    <row r="203" spans="1:27" x14ac:dyDescent="0.3">
      <c r="A203" s="115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AA203" s="72"/>
    </row>
    <row r="204" spans="1:27" x14ac:dyDescent="0.3">
      <c r="A204" s="115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AA204" s="72"/>
    </row>
    <row r="205" spans="1:27" x14ac:dyDescent="0.3">
      <c r="A205" s="115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AA205" s="72"/>
    </row>
    <row r="206" spans="1:27" x14ac:dyDescent="0.3">
      <c r="A206" s="115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AA206" s="72"/>
    </row>
    <row r="207" spans="1:27" x14ac:dyDescent="0.3">
      <c r="A207" s="115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AA207" s="72"/>
    </row>
    <row r="208" spans="1:27" x14ac:dyDescent="0.3">
      <c r="A208" s="115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AA208" s="72"/>
    </row>
    <row r="209" spans="1:27" x14ac:dyDescent="0.3">
      <c r="A209" s="115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AA209" s="72"/>
    </row>
    <row r="210" spans="1:27" x14ac:dyDescent="0.3">
      <c r="A210" s="115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AA210" s="72"/>
    </row>
    <row r="211" spans="1:27" x14ac:dyDescent="0.3">
      <c r="A211" s="115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AA211" s="72"/>
    </row>
    <row r="212" spans="1:27" x14ac:dyDescent="0.3">
      <c r="A212" s="115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AA212" s="72"/>
    </row>
    <row r="213" spans="1:27" x14ac:dyDescent="0.3">
      <c r="A213" s="115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AA213" s="72"/>
    </row>
    <row r="214" spans="1:27" x14ac:dyDescent="0.3">
      <c r="A214" s="115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AA214" s="72"/>
    </row>
    <row r="215" spans="1:27" x14ac:dyDescent="0.3">
      <c r="A215" s="115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AA215" s="72"/>
    </row>
    <row r="216" spans="1:27" x14ac:dyDescent="0.3">
      <c r="A216" s="115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AA216" s="72"/>
    </row>
    <row r="217" spans="1:27" x14ac:dyDescent="0.3">
      <c r="A217" s="115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AA217" s="72"/>
    </row>
    <row r="218" spans="1:27" x14ac:dyDescent="0.3">
      <c r="A218" s="115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AA218" s="72"/>
    </row>
    <row r="219" spans="1:27" x14ac:dyDescent="0.3">
      <c r="A219" s="115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AA219" s="72"/>
    </row>
    <row r="220" spans="1:27" x14ac:dyDescent="0.3">
      <c r="A220" s="115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AA220" s="72"/>
    </row>
    <row r="221" spans="1:27" x14ac:dyDescent="0.3">
      <c r="A221" s="115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AA221" s="72"/>
    </row>
    <row r="222" spans="1:27" x14ac:dyDescent="0.3">
      <c r="A222" s="115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AA222" s="72"/>
    </row>
    <row r="223" spans="1:27" x14ac:dyDescent="0.3">
      <c r="A223" s="115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AA223" s="72"/>
    </row>
    <row r="224" spans="1:27" x14ac:dyDescent="0.3">
      <c r="A224" s="115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AA224" s="72"/>
    </row>
    <row r="225" spans="1:27" x14ac:dyDescent="0.3">
      <c r="A225" s="115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AA225" s="72"/>
    </row>
    <row r="226" spans="1:27" x14ac:dyDescent="0.3">
      <c r="A226" s="115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AA226" s="72"/>
    </row>
    <row r="227" spans="1:27" x14ac:dyDescent="0.3">
      <c r="A227" s="115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AA227" s="72"/>
    </row>
    <row r="228" spans="1:27" x14ac:dyDescent="0.3">
      <c r="A228" s="115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AA228" s="72"/>
    </row>
    <row r="229" spans="1:27" x14ac:dyDescent="0.3">
      <c r="A229" s="115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AA229" s="72"/>
    </row>
    <row r="230" spans="1:27" x14ac:dyDescent="0.3">
      <c r="A230" s="115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AA230" s="72"/>
    </row>
    <row r="231" spans="1:27" x14ac:dyDescent="0.3">
      <c r="A231" s="115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AA231" s="72"/>
    </row>
    <row r="232" spans="1:27" x14ac:dyDescent="0.3">
      <c r="A232" s="115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AA232" s="72"/>
    </row>
    <row r="233" spans="1:27" x14ac:dyDescent="0.3">
      <c r="A233" s="115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AA233" s="72"/>
    </row>
    <row r="234" spans="1:27" x14ac:dyDescent="0.3">
      <c r="A234" s="115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AA234" s="72"/>
    </row>
    <row r="235" spans="1:27" x14ac:dyDescent="0.3">
      <c r="A235" s="115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AA235" s="72"/>
    </row>
    <row r="236" spans="1:27" x14ac:dyDescent="0.3">
      <c r="A236" s="115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AA236" s="72"/>
    </row>
    <row r="237" spans="1:27" x14ac:dyDescent="0.3">
      <c r="A237" s="115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AA237" s="72"/>
    </row>
    <row r="238" spans="1:27" x14ac:dyDescent="0.3">
      <c r="A238" s="115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AA238" s="72"/>
    </row>
    <row r="239" spans="1:27" x14ac:dyDescent="0.3">
      <c r="A239" s="115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AA239" s="72"/>
    </row>
    <row r="240" spans="1:27" x14ac:dyDescent="0.3">
      <c r="A240" s="115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AA240" s="72"/>
    </row>
    <row r="241" spans="1:27" x14ac:dyDescent="0.3">
      <c r="A241" s="115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AA241" s="72"/>
    </row>
    <row r="242" spans="1:27" x14ac:dyDescent="0.3">
      <c r="A242" s="115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AA242" s="72"/>
    </row>
    <row r="243" spans="1:27" x14ac:dyDescent="0.3">
      <c r="A243" s="115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AA243" s="72"/>
    </row>
    <row r="244" spans="1:27" x14ac:dyDescent="0.3">
      <c r="A244" s="115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AA244" s="72"/>
    </row>
    <row r="245" spans="1:27" x14ac:dyDescent="0.3">
      <c r="A245" s="115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AA245" s="72"/>
    </row>
    <row r="246" spans="1:27" x14ac:dyDescent="0.3">
      <c r="A246" s="115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AA246" s="72"/>
    </row>
    <row r="247" spans="1:27" x14ac:dyDescent="0.3">
      <c r="A247" s="115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AA247" s="72"/>
    </row>
    <row r="248" spans="1:27" x14ac:dyDescent="0.3">
      <c r="A248" s="115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AA248" s="72"/>
    </row>
    <row r="249" spans="1:27" x14ac:dyDescent="0.3">
      <c r="A249" s="115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AA249" s="72"/>
    </row>
    <row r="250" spans="1:27" x14ac:dyDescent="0.3">
      <c r="A250" s="115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AA250" s="72"/>
    </row>
    <row r="251" spans="1:27" x14ac:dyDescent="0.3">
      <c r="A251" s="115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AA251" s="72"/>
    </row>
    <row r="252" spans="1:27" x14ac:dyDescent="0.3">
      <c r="A252" s="115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AA252" s="72"/>
    </row>
    <row r="253" spans="1:27" x14ac:dyDescent="0.3">
      <c r="A253" s="115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AA253" s="72"/>
    </row>
    <row r="254" spans="1:27" x14ac:dyDescent="0.3">
      <c r="A254" s="115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AA254" s="72"/>
    </row>
    <row r="255" spans="1:27" x14ac:dyDescent="0.3">
      <c r="A255" s="115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AA255" s="72"/>
    </row>
    <row r="256" spans="1:27" x14ac:dyDescent="0.3">
      <c r="AA256" s="72"/>
    </row>
    <row r="257" spans="27:27" x14ac:dyDescent="0.3">
      <c r="AA257" s="72"/>
    </row>
    <row r="258" spans="27:27" x14ac:dyDescent="0.3">
      <c r="AA258" s="72"/>
    </row>
  </sheetData>
  <mergeCells count="24">
    <mergeCell ref="A38:X38"/>
    <mergeCell ref="A39:X39"/>
    <mergeCell ref="A40:X40"/>
    <mergeCell ref="A41:A42"/>
    <mergeCell ref="B41:D41"/>
    <mergeCell ref="F41:H41"/>
    <mergeCell ref="J41:L41"/>
    <mergeCell ref="N41:P41"/>
    <mergeCell ref="R41:T41"/>
    <mergeCell ref="V41:X41"/>
    <mergeCell ref="A36:X36"/>
    <mergeCell ref="A37:X37"/>
    <mergeCell ref="A6:A7"/>
    <mergeCell ref="B6:D6"/>
    <mergeCell ref="F6:H6"/>
    <mergeCell ref="J6:L6"/>
    <mergeCell ref="N6:P6"/>
    <mergeCell ref="A1:X1"/>
    <mergeCell ref="A2:X2"/>
    <mergeCell ref="A3:X3"/>
    <mergeCell ref="A4:X4"/>
    <mergeCell ref="R6:T6"/>
    <mergeCell ref="V6:X6"/>
    <mergeCell ref="A5:X5"/>
  </mergeCells>
  <hyperlinks>
    <hyperlink ref="Z37" location="Contenido!A1" display="Contenido" xr:uid="{002A08D5-B9CB-41F1-94CB-F66CCA5D74C9}"/>
    <hyperlink ref="Z2" location="Contenido!A1" display="Contenido" xr:uid="{049172AF-73DD-46C1-98BD-886FD3EBF78C}"/>
  </hyperlinks>
  <printOptions horizontalCentered="1"/>
  <pageMargins left="0.39370078740157483" right="0.39370078740157483" top="0.39370078740157483" bottom="0.39370078740157483" header="0.31496062992125984" footer="0.31496062992125984"/>
  <pageSetup scale="83" orientation="landscape" horizontalDpi="300" verticalDpi="300" r:id="rId1"/>
  <rowBreaks count="1" manualBreakCount="1">
    <brk id="35" max="2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8A69-9968-4C7C-B6E5-CB6A57940979}">
  <sheetPr>
    <tabColor rgb="FF182951"/>
    <pageSetUpPr fitToPage="1"/>
  </sheetPr>
  <dimension ref="A2:L49"/>
  <sheetViews>
    <sheetView showGridLines="0" zoomScale="90" zoomScaleNormal="9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324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Contenido!A1" display="Contenido" xr:uid="{CA76379E-347A-4116-95C8-5246B66FE96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784D-16AC-4BDF-870E-12B788AD5ED6}">
  <sheetPr>
    <tabColor theme="0" tint="-0.14999847407452621"/>
    <pageSetUpPr fitToPage="1"/>
  </sheetPr>
  <dimension ref="A1:S143"/>
  <sheetViews>
    <sheetView showGridLines="0" zoomScale="90" zoomScaleNormal="90" zoomScaleSheetLayoutView="90" workbookViewId="0">
      <selection activeCell="Q2" sqref="Q2"/>
    </sheetView>
  </sheetViews>
  <sheetFormatPr baseColWidth="10" defaultColWidth="1.54296875" defaultRowHeight="14" x14ac:dyDescent="0.35"/>
  <cols>
    <col min="1" max="1" width="18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5.7265625" style="106" customWidth="1"/>
    <col min="18" max="18" width="13.453125" style="26" customWidth="1"/>
    <col min="19" max="19" width="8.1796875" style="3" customWidth="1"/>
    <col min="20" max="133" width="11.453125" style="3" customWidth="1"/>
    <col min="134" max="134" width="22.54296875" style="3" customWidth="1"/>
    <col min="135" max="135" width="7.453125" style="3" customWidth="1"/>
    <col min="136" max="136" width="6.81640625" style="3" customWidth="1"/>
    <col min="137" max="137" width="6" style="3" bestFit="1" customWidth="1"/>
    <col min="138" max="138" width="1.54296875" style="3"/>
    <col min="139" max="139" width="6" style="3" bestFit="1" customWidth="1"/>
    <col min="140" max="141" width="5.453125" style="3" customWidth="1"/>
    <col min="142" max="142" width="1.54296875" style="3"/>
    <col min="143" max="145" width="5.1796875" style="3" customWidth="1"/>
    <col min="146" max="146" width="1.54296875" style="3"/>
    <col min="147" max="149" width="4.54296875" style="3" customWidth="1"/>
    <col min="150" max="150" width="1.54296875" style="3"/>
    <col min="151" max="153" width="4.54296875" style="3" customWidth="1"/>
    <col min="154" max="154" width="1.54296875" style="3"/>
    <col min="155" max="157" width="4.54296875" style="3" customWidth="1"/>
    <col min="158" max="158" width="1.54296875" style="3"/>
    <col min="159" max="159" width="4.81640625" style="3" bestFit="1" customWidth="1"/>
    <col min="160" max="160" width="4" style="3" customWidth="1"/>
    <col min="161" max="161" width="5" style="3" customWidth="1"/>
    <col min="162" max="162" width="11.453125" style="3" customWidth="1"/>
    <col min="163" max="163" width="12.453125" style="3" customWidth="1"/>
    <col min="164" max="164" width="10.81640625" style="3" customWidth="1"/>
    <col min="165" max="166" width="6.1796875" style="3" customWidth="1"/>
    <col min="167" max="167" width="1.54296875" style="3" customWidth="1"/>
    <col min="168" max="168" width="6" style="3" customWidth="1"/>
    <col min="169" max="170" width="5.453125" style="3" customWidth="1"/>
    <col min="171" max="171" width="1.54296875" style="3" customWidth="1"/>
    <col min="172" max="174" width="5.453125" style="3" customWidth="1"/>
    <col min="175" max="175" width="1.54296875" style="3" customWidth="1"/>
    <col min="176" max="178" width="5.453125" style="3" customWidth="1"/>
    <col min="179" max="179" width="1.54296875" style="3" customWidth="1"/>
    <col min="180" max="182" width="5.453125" style="3" customWidth="1"/>
    <col min="183" max="183" width="1.54296875" style="3" customWidth="1"/>
    <col min="184" max="186" width="5.453125" style="3" customWidth="1"/>
    <col min="187" max="16384" width="1.54296875" style="3"/>
  </cols>
  <sheetData>
    <row r="1" spans="1:19" ht="15.75" customHeight="1" x14ac:dyDescent="0.35">
      <c r="A1" s="343" t="s">
        <v>325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7"/>
      <c r="R1" s="29"/>
      <c r="S1" s="61"/>
    </row>
    <row r="2" spans="1:19" ht="15.75" customHeight="1" x14ac:dyDescent="0.35">
      <c r="A2" s="343" t="s">
        <v>147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7"/>
      <c r="R2" s="272" t="s">
        <v>375</v>
      </c>
      <c r="S2" s="61"/>
    </row>
    <row r="3" spans="1:19" ht="15.75" customHeight="1" x14ac:dyDescent="0.35">
      <c r="A3" s="343" t="s">
        <v>231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7"/>
      <c r="R3" s="29"/>
      <c r="S3" s="61"/>
    </row>
    <row r="4" spans="1:19" ht="15.75" customHeight="1" x14ac:dyDescent="0.35">
      <c r="A4" s="355" t="s">
        <v>377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7"/>
      <c r="S4" s="61"/>
    </row>
    <row r="5" spans="1:19" s="8" customFormat="1" ht="21" customHeight="1" x14ac:dyDescent="0.35">
      <c r="A5" s="340" t="s">
        <v>232</v>
      </c>
      <c r="B5" s="342" t="s">
        <v>130</v>
      </c>
      <c r="C5" s="342"/>
      <c r="D5" s="342"/>
      <c r="E5" s="40"/>
      <c r="F5" s="342" t="s">
        <v>381</v>
      </c>
      <c r="G5" s="342"/>
      <c r="H5" s="342"/>
      <c r="I5" s="40"/>
      <c r="J5" s="342" t="s">
        <v>382</v>
      </c>
      <c r="K5" s="342"/>
      <c r="L5" s="342"/>
      <c r="M5" s="40"/>
      <c r="N5" s="342" t="s">
        <v>383</v>
      </c>
      <c r="O5" s="342"/>
      <c r="P5" s="342"/>
      <c r="Q5" s="6"/>
      <c r="R5" s="26"/>
      <c r="S5" s="138"/>
    </row>
    <row r="6" spans="1:19" s="8" customFormat="1" ht="21" customHeight="1" x14ac:dyDescent="0.35">
      <c r="A6" s="341"/>
      <c r="B6" s="9" t="s">
        <v>130</v>
      </c>
      <c r="C6" s="9" t="s">
        <v>233</v>
      </c>
      <c r="D6" s="9" t="s">
        <v>234</v>
      </c>
      <c r="E6" s="40"/>
      <c r="F6" s="9" t="s">
        <v>130</v>
      </c>
      <c r="G6" s="9" t="s">
        <v>233</v>
      </c>
      <c r="H6" s="9" t="s">
        <v>234</v>
      </c>
      <c r="I6" s="40"/>
      <c r="J6" s="9" t="s">
        <v>130</v>
      </c>
      <c r="K6" s="9" t="s">
        <v>233</v>
      </c>
      <c r="L6" s="9" t="s">
        <v>234</v>
      </c>
      <c r="M6" s="40"/>
      <c r="N6" s="9" t="s">
        <v>130</v>
      </c>
      <c r="O6" s="9" t="s">
        <v>233</v>
      </c>
      <c r="P6" s="9" t="s">
        <v>234</v>
      </c>
      <c r="Q6" s="10"/>
      <c r="R6" s="26"/>
      <c r="S6" s="138"/>
    </row>
    <row r="7" spans="1:19" x14ac:dyDescent="0.35">
      <c r="A7" s="96"/>
      <c r="B7" s="139"/>
      <c r="C7" s="96"/>
      <c r="D7" s="96"/>
      <c r="E7" s="139"/>
      <c r="F7" s="139"/>
      <c r="G7" s="96"/>
      <c r="H7" s="96"/>
      <c r="I7" s="139"/>
      <c r="J7" s="139"/>
      <c r="K7" s="96"/>
      <c r="L7" s="96"/>
      <c r="M7" s="139"/>
      <c r="N7" s="139"/>
      <c r="O7" s="96"/>
      <c r="P7" s="96"/>
      <c r="Q7" s="96"/>
      <c r="S7" s="139"/>
    </row>
    <row r="8" spans="1:19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98"/>
      <c r="S8" s="8"/>
    </row>
    <row r="9" spans="1:19" x14ac:dyDescent="0.35">
      <c r="A9" s="64" t="s">
        <v>130</v>
      </c>
      <c r="B9" s="16">
        <v>108</v>
      </c>
      <c r="C9" s="16">
        <v>42</v>
      </c>
      <c r="D9" s="16">
        <v>66</v>
      </c>
      <c r="E9" s="16"/>
      <c r="F9" s="16">
        <v>29</v>
      </c>
      <c r="G9" s="16">
        <v>16</v>
      </c>
      <c r="H9" s="16">
        <v>13</v>
      </c>
      <c r="I9" s="16"/>
      <c r="J9" s="16">
        <v>46</v>
      </c>
      <c r="K9" s="16">
        <v>16</v>
      </c>
      <c r="L9" s="16">
        <v>30</v>
      </c>
      <c r="M9" s="16"/>
      <c r="N9" s="16">
        <v>33</v>
      </c>
      <c r="O9" s="16">
        <v>10</v>
      </c>
      <c r="P9" s="16">
        <v>23</v>
      </c>
      <c r="Q9" s="16"/>
      <c r="S9" s="140"/>
    </row>
    <row r="10" spans="1:19" x14ac:dyDescent="0.35">
      <c r="A10" s="17" t="s">
        <v>235</v>
      </c>
      <c r="B10" s="18">
        <v>98</v>
      </c>
      <c r="C10" s="18">
        <v>34</v>
      </c>
      <c r="D10" s="18">
        <v>64</v>
      </c>
      <c r="E10" s="18"/>
      <c r="F10" s="18">
        <v>25</v>
      </c>
      <c r="G10" s="18">
        <v>12</v>
      </c>
      <c r="H10" s="18">
        <v>13</v>
      </c>
      <c r="I10" s="18"/>
      <c r="J10" s="18">
        <v>40</v>
      </c>
      <c r="K10" s="18">
        <v>12</v>
      </c>
      <c r="L10" s="18">
        <v>28</v>
      </c>
      <c r="M10" s="18"/>
      <c r="N10" s="18">
        <v>33</v>
      </c>
      <c r="O10" s="18">
        <v>10</v>
      </c>
      <c r="P10" s="18">
        <v>23</v>
      </c>
      <c r="Q10" s="18"/>
      <c r="S10" s="141"/>
    </row>
    <row r="11" spans="1:19" x14ac:dyDescent="0.35">
      <c r="A11" s="17" t="s">
        <v>237</v>
      </c>
      <c r="B11" s="18">
        <v>10</v>
      </c>
      <c r="C11" s="18">
        <v>8</v>
      </c>
      <c r="D11" s="18">
        <v>2</v>
      </c>
      <c r="E11" s="18"/>
      <c r="F11" s="18">
        <v>4</v>
      </c>
      <c r="G11" s="18">
        <v>4</v>
      </c>
      <c r="H11" s="18">
        <v>0</v>
      </c>
      <c r="I11" s="18"/>
      <c r="J11" s="18">
        <v>6</v>
      </c>
      <c r="K11" s="18">
        <v>4</v>
      </c>
      <c r="L11" s="18">
        <v>2</v>
      </c>
      <c r="M11" s="18"/>
      <c r="N11" s="18">
        <v>0</v>
      </c>
      <c r="O11" s="18">
        <v>0</v>
      </c>
      <c r="P11" s="18">
        <v>0</v>
      </c>
      <c r="Q11" s="18"/>
      <c r="S11" s="141"/>
    </row>
    <row r="12" spans="1:19" x14ac:dyDescent="0.35">
      <c r="A12" s="14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6"/>
      <c r="S12" s="141"/>
    </row>
    <row r="13" spans="1:19" x14ac:dyDescent="0.35">
      <c r="A13" s="64" t="s">
        <v>238</v>
      </c>
      <c r="B13" s="16">
        <v>74</v>
      </c>
      <c r="C13" s="16">
        <v>30</v>
      </c>
      <c r="D13" s="16">
        <v>44</v>
      </c>
      <c r="E13" s="16"/>
      <c r="F13" s="16">
        <v>19</v>
      </c>
      <c r="G13" s="16">
        <v>12</v>
      </c>
      <c r="H13" s="16">
        <v>7</v>
      </c>
      <c r="I13" s="16"/>
      <c r="J13" s="16">
        <v>37</v>
      </c>
      <c r="K13" s="16">
        <v>15</v>
      </c>
      <c r="L13" s="16">
        <v>22</v>
      </c>
      <c r="M13" s="16"/>
      <c r="N13" s="16">
        <v>18</v>
      </c>
      <c r="O13" s="16">
        <v>3</v>
      </c>
      <c r="P13" s="16">
        <v>15</v>
      </c>
      <c r="Q13" s="18"/>
      <c r="S13" s="140"/>
    </row>
    <row r="14" spans="1:19" x14ac:dyDescent="0.3">
      <c r="A14" s="17" t="s">
        <v>235</v>
      </c>
      <c r="B14" s="18">
        <v>64</v>
      </c>
      <c r="C14" s="18">
        <v>22</v>
      </c>
      <c r="D14" s="18">
        <v>42</v>
      </c>
      <c r="E14" s="18"/>
      <c r="F14" s="18">
        <v>15</v>
      </c>
      <c r="G14" s="18">
        <v>8</v>
      </c>
      <c r="H14" s="18">
        <v>7</v>
      </c>
      <c r="I14" s="18"/>
      <c r="J14" s="18">
        <v>31</v>
      </c>
      <c r="K14" s="18">
        <v>11</v>
      </c>
      <c r="L14" s="18">
        <v>20</v>
      </c>
      <c r="M14" s="18"/>
      <c r="N14" s="18">
        <v>18</v>
      </c>
      <c r="O14" s="18">
        <v>3</v>
      </c>
      <c r="P14" s="18">
        <v>15</v>
      </c>
      <c r="Q14" s="18"/>
      <c r="S14" s="143"/>
    </row>
    <row r="15" spans="1:19" x14ac:dyDescent="0.3">
      <c r="A15" s="17" t="s">
        <v>237</v>
      </c>
      <c r="B15" s="18">
        <v>10</v>
      </c>
      <c r="C15" s="18">
        <v>8</v>
      </c>
      <c r="D15" s="18">
        <v>2</v>
      </c>
      <c r="E15" s="18"/>
      <c r="F15" s="18">
        <v>4</v>
      </c>
      <c r="G15" s="18">
        <v>4</v>
      </c>
      <c r="H15" s="18">
        <v>0</v>
      </c>
      <c r="I15" s="18"/>
      <c r="J15" s="18">
        <v>6</v>
      </c>
      <c r="K15" s="18">
        <v>4</v>
      </c>
      <c r="L15" s="18">
        <v>2</v>
      </c>
      <c r="M15" s="18"/>
      <c r="N15" s="18">
        <v>0</v>
      </c>
      <c r="O15" s="18">
        <v>0</v>
      </c>
      <c r="P15" s="18">
        <v>0</v>
      </c>
      <c r="Q15" s="16"/>
      <c r="S15" s="143"/>
    </row>
    <row r="16" spans="1:19" x14ac:dyDescent="0.35">
      <c r="A16" s="12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S16" s="144"/>
    </row>
    <row r="17" spans="1:19" x14ac:dyDescent="0.35">
      <c r="A17" s="64" t="s">
        <v>239</v>
      </c>
      <c r="B17" s="16">
        <v>34</v>
      </c>
      <c r="C17" s="16">
        <v>12</v>
      </c>
      <c r="D17" s="16">
        <v>22</v>
      </c>
      <c r="E17" s="16"/>
      <c r="F17" s="16">
        <v>10</v>
      </c>
      <c r="G17" s="16">
        <v>4</v>
      </c>
      <c r="H17" s="16">
        <v>6</v>
      </c>
      <c r="I17" s="16"/>
      <c r="J17" s="16">
        <v>9</v>
      </c>
      <c r="K17" s="16">
        <v>1</v>
      </c>
      <c r="L17" s="16">
        <v>8</v>
      </c>
      <c r="M17" s="16"/>
      <c r="N17" s="16">
        <v>15</v>
      </c>
      <c r="O17" s="16">
        <v>7</v>
      </c>
      <c r="P17" s="16">
        <v>8</v>
      </c>
      <c r="Q17" s="103"/>
      <c r="S17" s="140"/>
    </row>
    <row r="18" spans="1:19" x14ac:dyDescent="0.35">
      <c r="A18" s="17" t="s">
        <v>235</v>
      </c>
      <c r="B18" s="18">
        <v>34</v>
      </c>
      <c r="C18" s="18">
        <v>12</v>
      </c>
      <c r="D18" s="18">
        <v>22</v>
      </c>
      <c r="E18" s="18"/>
      <c r="F18" s="18">
        <v>10</v>
      </c>
      <c r="G18" s="18">
        <v>4</v>
      </c>
      <c r="H18" s="18">
        <v>6</v>
      </c>
      <c r="I18" s="18"/>
      <c r="J18" s="18">
        <v>9</v>
      </c>
      <c r="K18" s="18">
        <v>1</v>
      </c>
      <c r="L18" s="18">
        <v>8</v>
      </c>
      <c r="M18" s="18"/>
      <c r="N18" s="18">
        <v>15</v>
      </c>
      <c r="O18" s="18">
        <v>7</v>
      </c>
      <c r="P18" s="18">
        <v>8</v>
      </c>
      <c r="Q18" s="8"/>
      <c r="S18" s="144"/>
    </row>
    <row r="19" spans="1:19" x14ac:dyDescent="0.35">
      <c r="A19" s="123"/>
      <c r="B19" s="103"/>
      <c r="C19" s="103"/>
      <c r="D19" s="103"/>
      <c r="E19" s="103"/>
      <c r="F19" s="8"/>
      <c r="G19" s="8"/>
      <c r="H19" s="8"/>
      <c r="I19" s="103"/>
      <c r="J19" s="8"/>
      <c r="K19" s="8"/>
      <c r="L19" s="8"/>
      <c r="M19" s="103"/>
      <c r="N19" s="8"/>
      <c r="O19" s="8"/>
      <c r="P19" s="8"/>
      <c r="Q19" s="105"/>
      <c r="S19" s="103"/>
    </row>
    <row r="20" spans="1:19" x14ac:dyDescent="0.35">
      <c r="A20" s="334" t="s">
        <v>240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105"/>
      <c r="S20" s="8"/>
    </row>
    <row r="21" spans="1:19" x14ac:dyDescent="0.35">
      <c r="A21" s="64" t="s">
        <v>130</v>
      </c>
      <c r="B21" s="20">
        <v>0.57902637786832512</v>
      </c>
      <c r="C21" s="20">
        <v>0.625</v>
      </c>
      <c r="D21" s="20">
        <v>0.55313442842775729</v>
      </c>
      <c r="E21" s="20"/>
      <c r="F21" s="20">
        <v>0.29011604641856742</v>
      </c>
      <c r="G21" s="20">
        <v>0.40455120101137798</v>
      </c>
      <c r="H21" s="20">
        <v>0.21519615957622912</v>
      </c>
      <c r="I21" s="20"/>
      <c r="J21" s="20">
        <v>0.96903307352011803</v>
      </c>
      <c r="K21" s="20">
        <v>1.0540184453227932</v>
      </c>
      <c r="L21" s="20">
        <v>0.92908021059151435</v>
      </c>
      <c r="M21" s="20"/>
      <c r="N21" s="20">
        <v>0.84420567920184197</v>
      </c>
      <c r="O21" s="20">
        <v>0.80192461908580592</v>
      </c>
      <c r="P21" s="20">
        <v>0.8640120210368144</v>
      </c>
      <c r="Q21" s="105"/>
      <c r="S21" s="145"/>
    </row>
    <row r="22" spans="1:19" x14ac:dyDescent="0.35">
      <c r="A22" s="17" t="s">
        <v>235</v>
      </c>
      <c r="B22" s="21">
        <v>0.54212535265807382</v>
      </c>
      <c r="C22" s="21">
        <v>0.53224796493425175</v>
      </c>
      <c r="D22" s="21">
        <v>0.54752331251604081</v>
      </c>
      <c r="E22" s="21"/>
      <c r="F22" s="21">
        <v>0.25712228735986836</v>
      </c>
      <c r="G22" s="21">
        <v>0.31595576619273302</v>
      </c>
      <c r="H22" s="21">
        <v>0.21940928270042193</v>
      </c>
      <c r="I22" s="21"/>
      <c r="J22" s="21">
        <v>0.87374399301004801</v>
      </c>
      <c r="K22" s="21">
        <v>0.84925690021231426</v>
      </c>
      <c r="L22" s="21">
        <v>0.88467614533965255</v>
      </c>
      <c r="M22" s="21"/>
      <c r="N22" s="21">
        <v>0.87394067796610164</v>
      </c>
      <c r="O22" s="21">
        <v>0.84961767204757865</v>
      </c>
      <c r="P22" s="21">
        <v>0.88495575221238942</v>
      </c>
      <c r="Q22" s="105"/>
      <c r="S22" s="146"/>
    </row>
    <row r="23" spans="1:19" x14ac:dyDescent="0.35">
      <c r="A23" s="17" t="s">
        <v>237</v>
      </c>
      <c r="B23" s="21">
        <v>1.7391304347826086</v>
      </c>
      <c r="C23" s="21">
        <v>2.4096385542168677</v>
      </c>
      <c r="D23" s="21">
        <v>0.82304526748971196</v>
      </c>
      <c r="E23" s="21"/>
      <c r="F23" s="21">
        <v>1.4652014652014651</v>
      </c>
      <c r="G23" s="21">
        <v>2.547770700636943</v>
      </c>
      <c r="H23" s="21">
        <v>0</v>
      </c>
      <c r="I23" s="21"/>
      <c r="J23" s="21">
        <v>3.5502958579881656</v>
      </c>
      <c r="K23" s="21">
        <v>3.8095238095238098</v>
      </c>
      <c r="L23" s="21">
        <v>3.125</v>
      </c>
      <c r="M23" s="21"/>
      <c r="N23" s="21">
        <v>0</v>
      </c>
      <c r="O23" s="21">
        <v>0</v>
      </c>
      <c r="P23" s="21">
        <v>0</v>
      </c>
      <c r="Q23" s="105"/>
      <c r="S23" s="146"/>
    </row>
    <row r="24" spans="1:19" x14ac:dyDescent="0.35">
      <c r="A24" s="14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05"/>
      <c r="S24" s="146"/>
    </row>
    <row r="25" spans="1:19" x14ac:dyDescent="0.35">
      <c r="A25" s="64" t="s">
        <v>238</v>
      </c>
      <c r="B25" s="20">
        <v>0.56039379023097313</v>
      </c>
      <c r="C25" s="20">
        <v>0.61703002879473468</v>
      </c>
      <c r="D25" s="20">
        <v>0.52738822965360188</v>
      </c>
      <c r="E25" s="20"/>
      <c r="F25" s="20">
        <v>0.26980971314967339</v>
      </c>
      <c r="G25" s="20">
        <v>0.42477876106194695</v>
      </c>
      <c r="H25" s="20">
        <v>0.16599478302110504</v>
      </c>
      <c r="I25" s="20"/>
      <c r="J25" s="20">
        <v>1.0802919708029197</v>
      </c>
      <c r="K25" s="20">
        <v>1.3250883392226149</v>
      </c>
      <c r="L25" s="20">
        <v>0.95944177932839081</v>
      </c>
      <c r="M25" s="20"/>
      <c r="N25" s="20">
        <v>0.65741417092768439</v>
      </c>
      <c r="O25" s="20">
        <v>0.33149171270718231</v>
      </c>
      <c r="P25" s="20">
        <v>0.81833060556464821</v>
      </c>
      <c r="Q25" s="105"/>
      <c r="S25" s="145"/>
    </row>
    <row r="26" spans="1:19" x14ac:dyDescent="0.35">
      <c r="A26" s="17" t="s">
        <v>235</v>
      </c>
      <c r="B26" s="21">
        <v>0.50673000791765643</v>
      </c>
      <c r="C26" s="21">
        <v>0.4856512141280353</v>
      </c>
      <c r="D26" s="21">
        <v>0.51851851851851849</v>
      </c>
      <c r="E26" s="21"/>
      <c r="F26" s="21">
        <v>0.2215984635839858</v>
      </c>
      <c r="G26" s="21">
        <v>0.29985007496251875</v>
      </c>
      <c r="H26" s="21">
        <v>0.17069007559131918</v>
      </c>
      <c r="I26" s="21"/>
      <c r="J26" s="21">
        <v>0.95208845208845216</v>
      </c>
      <c r="K26" s="21">
        <v>1.071080817916261</v>
      </c>
      <c r="L26" s="21">
        <v>0.89726334679228348</v>
      </c>
      <c r="M26" s="21"/>
      <c r="N26" s="21">
        <v>0.69097888675623798</v>
      </c>
      <c r="O26" s="21">
        <v>0.3592814371257485</v>
      </c>
      <c r="P26" s="21">
        <v>0.84745762711864403</v>
      </c>
      <c r="Q26" s="105"/>
      <c r="S26" s="146"/>
    </row>
    <row r="27" spans="1:19" x14ac:dyDescent="0.35">
      <c r="A27" s="17" t="s">
        <v>237</v>
      </c>
      <c r="B27" s="21">
        <v>1.7391304347826086</v>
      </c>
      <c r="C27" s="21">
        <v>2.4096385542168677</v>
      </c>
      <c r="D27" s="21">
        <v>0.82304526748971196</v>
      </c>
      <c r="E27" s="21"/>
      <c r="F27" s="21">
        <v>1.4652014652014651</v>
      </c>
      <c r="G27" s="21">
        <v>2.547770700636943</v>
      </c>
      <c r="H27" s="21">
        <v>0</v>
      </c>
      <c r="I27" s="21"/>
      <c r="J27" s="21">
        <v>3.5502958579881656</v>
      </c>
      <c r="K27" s="21">
        <v>3.8095238095238098</v>
      </c>
      <c r="L27" s="21">
        <v>3.125</v>
      </c>
      <c r="M27" s="21"/>
      <c r="N27" s="21">
        <v>0</v>
      </c>
      <c r="O27" s="21">
        <v>0</v>
      </c>
      <c r="P27" s="21">
        <v>0</v>
      </c>
      <c r="Q27" s="105"/>
      <c r="S27" s="146"/>
    </row>
    <row r="28" spans="1:19" x14ac:dyDescent="0.35">
      <c r="A28" s="1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105"/>
      <c r="S28" s="146"/>
    </row>
    <row r="29" spans="1:19" x14ac:dyDescent="0.35">
      <c r="A29" s="64" t="s">
        <v>239</v>
      </c>
      <c r="B29" s="20">
        <v>0.62419680558105384</v>
      </c>
      <c r="C29" s="20">
        <v>0.64585575888051672</v>
      </c>
      <c r="D29" s="20">
        <v>0.61298411813875731</v>
      </c>
      <c r="E29" s="20"/>
      <c r="F29" s="20">
        <v>0.33852403520649971</v>
      </c>
      <c r="G29" s="20">
        <v>0.35398230088495575</v>
      </c>
      <c r="H29" s="20">
        <v>0.3289473684210526</v>
      </c>
      <c r="I29" s="20"/>
      <c r="J29" s="20">
        <v>0.68078668683812404</v>
      </c>
      <c r="K29" s="20">
        <v>0.2590673575129534</v>
      </c>
      <c r="L29" s="20">
        <v>0.85470085470085477</v>
      </c>
      <c r="M29" s="20"/>
      <c r="N29" s="20">
        <v>1.2809564474807857</v>
      </c>
      <c r="O29" s="20">
        <v>2.0467836257309941</v>
      </c>
      <c r="P29" s="20">
        <v>0.96501809408926409</v>
      </c>
      <c r="Q29" s="105"/>
      <c r="S29" s="145"/>
    </row>
    <row r="30" spans="1:19" ht="14.5" thickBot="1" x14ac:dyDescent="0.4">
      <c r="A30" s="17" t="s">
        <v>235</v>
      </c>
      <c r="B30" s="21">
        <v>0.62419680558105384</v>
      </c>
      <c r="C30" s="21">
        <v>0.64585575888051672</v>
      </c>
      <c r="D30" s="21">
        <v>0.61298411813875731</v>
      </c>
      <c r="E30" s="21"/>
      <c r="F30" s="21">
        <v>0.33852403520649971</v>
      </c>
      <c r="G30" s="21">
        <v>0.35398230088495575</v>
      </c>
      <c r="H30" s="21">
        <v>0.3289473684210526</v>
      </c>
      <c r="I30" s="21"/>
      <c r="J30" s="21">
        <v>0.68078668683812404</v>
      </c>
      <c r="K30" s="21">
        <v>0.2590673575129534</v>
      </c>
      <c r="L30" s="21">
        <v>0.85470085470085477</v>
      </c>
      <c r="M30" s="21"/>
      <c r="N30" s="21">
        <v>1.2809564474807857</v>
      </c>
      <c r="O30" s="21">
        <v>2.0467836257309941</v>
      </c>
      <c r="P30" s="21">
        <v>0.96501809408926409</v>
      </c>
      <c r="Q30" s="105"/>
      <c r="S30" s="146"/>
    </row>
    <row r="31" spans="1:19" x14ac:dyDescent="0.3">
      <c r="A31" s="110" t="s">
        <v>398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05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05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05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05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05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05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05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05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05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05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05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05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05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05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5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05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05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05"/>
      <c r="S48" s="8"/>
    </row>
    <row r="49" spans="1:19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05"/>
      <c r="S49" s="8"/>
    </row>
    <row r="50" spans="1:19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05"/>
      <c r="S50" s="8"/>
    </row>
    <row r="51" spans="1:19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05"/>
      <c r="S51" s="8"/>
    </row>
    <row r="52" spans="1:19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105"/>
      <c r="S52" s="8"/>
    </row>
    <row r="53" spans="1:19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105"/>
      <c r="S53" s="8"/>
    </row>
    <row r="54" spans="1:19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105"/>
      <c r="S54" s="8"/>
    </row>
    <row r="55" spans="1:19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05"/>
      <c r="S55" s="8"/>
    </row>
    <row r="56" spans="1:19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05"/>
      <c r="S56" s="8"/>
    </row>
    <row r="57" spans="1:19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05"/>
      <c r="S57" s="8"/>
    </row>
    <row r="58" spans="1:19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05"/>
      <c r="S58" s="8"/>
    </row>
    <row r="59" spans="1:19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05"/>
      <c r="S59" s="8"/>
    </row>
    <row r="60" spans="1:19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05"/>
      <c r="S60" s="8"/>
    </row>
    <row r="61" spans="1:19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05"/>
      <c r="S61" s="8"/>
    </row>
    <row r="62" spans="1:19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05"/>
      <c r="S62" s="8"/>
    </row>
    <row r="63" spans="1:19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05"/>
      <c r="S63" s="8"/>
    </row>
    <row r="64" spans="1:19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105"/>
      <c r="S64" s="8"/>
    </row>
    <row r="65" spans="1:19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05"/>
      <c r="S65" s="8"/>
    </row>
    <row r="66" spans="1:19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05"/>
      <c r="S66" s="8"/>
    </row>
    <row r="67" spans="1:19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105"/>
      <c r="S67" s="8"/>
    </row>
    <row r="68" spans="1:19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105"/>
      <c r="S68" s="8"/>
    </row>
    <row r="69" spans="1:19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05"/>
      <c r="S69" s="8"/>
    </row>
    <row r="70" spans="1:19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105"/>
      <c r="S70" s="8"/>
    </row>
    <row r="71" spans="1:19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05"/>
      <c r="S71" s="8"/>
    </row>
    <row r="72" spans="1:19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05"/>
      <c r="S72" s="8"/>
    </row>
    <row r="73" spans="1:19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105"/>
      <c r="S73" s="8"/>
    </row>
    <row r="74" spans="1:19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105"/>
      <c r="S74" s="8"/>
    </row>
    <row r="75" spans="1:19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05"/>
      <c r="S75" s="8"/>
    </row>
    <row r="76" spans="1:19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05"/>
      <c r="S76" s="8"/>
    </row>
    <row r="77" spans="1:1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05"/>
      <c r="S77" s="8"/>
    </row>
    <row r="78" spans="1:1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05"/>
      <c r="S78" s="8"/>
    </row>
    <row r="79" spans="1:1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05"/>
      <c r="S79" s="8"/>
    </row>
    <row r="80" spans="1:1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05"/>
      <c r="S80" s="8"/>
    </row>
    <row r="81" spans="1:1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05"/>
      <c r="S81" s="8"/>
    </row>
    <row r="82" spans="1:1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05"/>
      <c r="S82" s="8"/>
    </row>
    <row r="83" spans="1:19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105"/>
      <c r="S83" s="8"/>
    </row>
    <row r="84" spans="1:19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105"/>
      <c r="S84" s="8"/>
    </row>
    <row r="85" spans="1:19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105"/>
      <c r="S85" s="8"/>
    </row>
    <row r="86" spans="1:19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105"/>
      <c r="S86" s="8"/>
    </row>
    <row r="87" spans="1:19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105"/>
      <c r="S87" s="8"/>
    </row>
    <row r="88" spans="1:19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05"/>
      <c r="S88" s="8"/>
    </row>
    <row r="89" spans="1:19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05"/>
      <c r="S89" s="8"/>
    </row>
    <row r="90" spans="1:19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105"/>
      <c r="S90" s="8"/>
    </row>
    <row r="91" spans="1:19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105"/>
      <c r="S91" s="8"/>
    </row>
    <row r="92" spans="1:19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105"/>
      <c r="S92" s="8"/>
    </row>
    <row r="93" spans="1:19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105"/>
      <c r="S93" s="8"/>
    </row>
    <row r="94" spans="1:19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105"/>
      <c r="S94" s="8"/>
    </row>
    <row r="95" spans="1:19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105"/>
      <c r="S95" s="8"/>
    </row>
    <row r="96" spans="1:19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105"/>
      <c r="S96" s="8"/>
    </row>
    <row r="97" spans="1:19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105"/>
      <c r="S97" s="8"/>
    </row>
    <row r="98" spans="1:19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05"/>
      <c r="S98" s="8"/>
    </row>
    <row r="99" spans="1:19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105"/>
      <c r="S99" s="8"/>
    </row>
    <row r="100" spans="1:19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105"/>
      <c r="S100" s="8"/>
    </row>
    <row r="101" spans="1:19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105"/>
      <c r="S101" s="8"/>
    </row>
    <row r="102" spans="1:19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105"/>
      <c r="S102" s="8"/>
    </row>
    <row r="103" spans="1:19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05"/>
      <c r="S103" s="8"/>
    </row>
    <row r="104" spans="1:19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105"/>
      <c r="S104" s="8"/>
    </row>
    <row r="105" spans="1:19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05"/>
      <c r="S105" s="8"/>
    </row>
    <row r="106" spans="1:19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105"/>
      <c r="S106" s="8"/>
    </row>
    <row r="107" spans="1:19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05"/>
      <c r="S107" s="8"/>
    </row>
    <row r="108" spans="1:19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105"/>
      <c r="S108" s="8"/>
    </row>
    <row r="109" spans="1:19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05"/>
      <c r="S109" s="8"/>
    </row>
    <row r="110" spans="1:19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05"/>
      <c r="S110" s="8"/>
    </row>
    <row r="111" spans="1:19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05"/>
      <c r="S111" s="8"/>
    </row>
    <row r="112" spans="1:19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05"/>
      <c r="S112" s="8"/>
    </row>
    <row r="113" spans="1:19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05"/>
      <c r="S113" s="8"/>
    </row>
    <row r="114" spans="1:19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05"/>
      <c r="S114" s="8"/>
    </row>
    <row r="115" spans="1:19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05"/>
      <c r="S115" s="8"/>
    </row>
    <row r="116" spans="1:19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05"/>
      <c r="S116" s="8"/>
    </row>
    <row r="117" spans="1:19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05"/>
      <c r="S117" s="8"/>
    </row>
    <row r="118" spans="1:19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05"/>
      <c r="S118" s="8"/>
    </row>
    <row r="119" spans="1:19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05"/>
      <c r="S119" s="8"/>
    </row>
    <row r="120" spans="1:19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05"/>
      <c r="S120" s="8"/>
    </row>
    <row r="121" spans="1:19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05"/>
      <c r="S121" s="8"/>
    </row>
    <row r="122" spans="1:19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05"/>
      <c r="S122" s="8"/>
    </row>
    <row r="123" spans="1:19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105"/>
      <c r="S123" s="8"/>
    </row>
    <row r="124" spans="1:19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105"/>
      <c r="S124" s="8"/>
    </row>
    <row r="125" spans="1:19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105"/>
      <c r="S125" s="8"/>
    </row>
    <row r="126" spans="1:19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05"/>
      <c r="S126" s="8"/>
    </row>
    <row r="127" spans="1:19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05"/>
      <c r="S127" s="8"/>
    </row>
    <row r="128" spans="1:19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105"/>
      <c r="S128" s="8"/>
    </row>
    <row r="129" spans="1:19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105"/>
      <c r="S129" s="8"/>
    </row>
    <row r="130" spans="1:19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105"/>
      <c r="S130" s="8"/>
    </row>
    <row r="131" spans="1:19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105"/>
      <c r="S131" s="8"/>
    </row>
    <row r="132" spans="1:19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105"/>
      <c r="S132" s="8"/>
    </row>
    <row r="133" spans="1:19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105"/>
      <c r="S133" s="8"/>
    </row>
    <row r="134" spans="1:19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105"/>
      <c r="S134" s="8"/>
    </row>
    <row r="135" spans="1:19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105"/>
      <c r="S135" s="8"/>
    </row>
    <row r="136" spans="1:19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S136" s="8"/>
    </row>
    <row r="137" spans="1:19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S137" s="8"/>
    </row>
    <row r="138" spans="1:19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S138" s="8"/>
    </row>
    <row r="139" spans="1:19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S139" s="8"/>
    </row>
    <row r="140" spans="1:19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S140" s="8"/>
    </row>
    <row r="141" spans="1:19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S141" s="8"/>
    </row>
    <row r="142" spans="1:19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S142" s="8"/>
    </row>
    <row r="143" spans="1:19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S143" s="8"/>
    </row>
  </sheetData>
  <mergeCells count="11">
    <mergeCell ref="A8:P8"/>
    <mergeCell ref="A20:P20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R2" location="Contenido!A1" display="Contenido" xr:uid="{F53B21CC-FE48-41AD-8610-9A3B8DAC24D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  <pageSetUpPr fitToPage="1"/>
  </sheetPr>
  <dimension ref="A1:S40"/>
  <sheetViews>
    <sheetView showGridLines="0" zoomScale="90" zoomScaleNormal="90" zoomScaleSheetLayoutView="90" workbookViewId="0">
      <selection activeCell="R2" sqref="R2"/>
    </sheetView>
  </sheetViews>
  <sheetFormatPr baseColWidth="10" defaultColWidth="11.453125" defaultRowHeight="14" x14ac:dyDescent="0.3"/>
  <cols>
    <col min="1" max="1" width="12.179687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5.7265625" style="72" customWidth="1"/>
    <col min="18" max="18" width="13.453125" style="26" customWidth="1"/>
    <col min="19" max="90" width="11.453125" style="3"/>
    <col min="91" max="91" width="7.81640625" style="3" bestFit="1" customWidth="1"/>
    <col min="92" max="93" width="5.54296875" style="3" bestFit="1" customWidth="1"/>
    <col min="94" max="94" width="5.1796875" style="3" customWidth="1"/>
    <col min="95" max="95" width="2.1796875" style="3" customWidth="1"/>
    <col min="96" max="98" width="5.1796875" style="3" customWidth="1"/>
    <col min="99" max="99" width="1.1796875" style="3" customWidth="1"/>
    <col min="100" max="102" width="5.1796875" style="3" customWidth="1"/>
    <col min="103" max="103" width="1.54296875" style="3" customWidth="1"/>
    <col min="104" max="106" width="5.1796875" style="3" customWidth="1"/>
    <col min="107" max="107" width="1.453125" style="3" customWidth="1"/>
    <col min="108" max="110" width="5.1796875" style="3" customWidth="1"/>
    <col min="111" max="111" width="2" style="3" customWidth="1"/>
    <col min="112" max="114" width="5.1796875" style="3" customWidth="1"/>
    <col min="115" max="115" width="1.81640625" style="3" customWidth="1"/>
    <col min="116" max="118" width="5.1796875" style="3" customWidth="1"/>
    <col min="119" max="16384" width="11.453125" style="3"/>
  </cols>
  <sheetData>
    <row r="1" spans="1:19" ht="15.75" customHeight="1" x14ac:dyDescent="0.35">
      <c r="A1" s="345" t="s">
        <v>326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93"/>
      <c r="R1" s="29"/>
    </row>
    <row r="2" spans="1:19" ht="15.75" customHeight="1" x14ac:dyDescent="0.35">
      <c r="A2" s="345" t="s">
        <v>147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1"/>
      <c r="R2" s="272" t="s">
        <v>375</v>
      </c>
    </row>
    <row r="3" spans="1:19" ht="15.75" customHeight="1" x14ac:dyDescent="0.35">
      <c r="A3" s="345" t="s">
        <v>242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93"/>
      <c r="R3" s="29"/>
    </row>
    <row r="4" spans="1:19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93"/>
    </row>
    <row r="5" spans="1:19" s="8" customFormat="1" ht="15.75" customHeight="1" x14ac:dyDescent="0.35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93"/>
      <c r="R5" s="26"/>
      <c r="S5" s="3"/>
    </row>
    <row r="6" spans="1:19" s="8" customFormat="1" ht="21" customHeight="1" x14ac:dyDescent="0.35">
      <c r="A6" s="340" t="s">
        <v>243</v>
      </c>
      <c r="B6" s="342" t="s">
        <v>130</v>
      </c>
      <c r="C6" s="342"/>
      <c r="D6" s="342"/>
      <c r="E6" s="40"/>
      <c r="F6" s="342" t="s">
        <v>381</v>
      </c>
      <c r="G6" s="342"/>
      <c r="H6" s="342"/>
      <c r="I6" s="40"/>
      <c r="J6" s="342" t="s">
        <v>382</v>
      </c>
      <c r="K6" s="342"/>
      <c r="L6" s="342"/>
      <c r="M6" s="40"/>
      <c r="N6" s="342" t="s">
        <v>383</v>
      </c>
      <c r="O6" s="342"/>
      <c r="P6" s="342"/>
      <c r="Q6" s="93"/>
      <c r="R6" s="26"/>
      <c r="S6" s="129"/>
    </row>
    <row r="7" spans="1:19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6"/>
      <c r="S7" s="129"/>
    </row>
    <row r="8" spans="1:19" x14ac:dyDescent="0.3">
      <c r="A8" s="8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9" x14ac:dyDescent="0.35">
      <c r="A9" s="334" t="s">
        <v>114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16"/>
    </row>
    <row r="10" spans="1:19" x14ac:dyDescent="0.35">
      <c r="A10" s="123" t="s">
        <v>130</v>
      </c>
      <c r="B10" s="16">
        <v>108</v>
      </c>
      <c r="C10" s="16">
        <v>42</v>
      </c>
      <c r="D10" s="16">
        <v>66</v>
      </c>
      <c r="E10" s="16"/>
      <c r="F10" s="16">
        <v>29</v>
      </c>
      <c r="G10" s="16">
        <v>16</v>
      </c>
      <c r="H10" s="16">
        <v>13</v>
      </c>
      <c r="I10" s="16"/>
      <c r="J10" s="16">
        <v>46</v>
      </c>
      <c r="K10" s="16">
        <v>16</v>
      </c>
      <c r="L10" s="16">
        <v>30</v>
      </c>
      <c r="M10" s="16"/>
      <c r="N10" s="16">
        <v>33</v>
      </c>
      <c r="O10" s="16">
        <v>10</v>
      </c>
      <c r="P10" s="16">
        <v>23</v>
      </c>
      <c r="Q10" s="18"/>
    </row>
    <row r="11" spans="1:19" x14ac:dyDescent="0.35">
      <c r="A11" s="131">
        <v>18</v>
      </c>
      <c r="B11" s="18">
        <v>5</v>
      </c>
      <c r="C11" s="18">
        <v>3</v>
      </c>
      <c r="D11" s="18">
        <v>2</v>
      </c>
      <c r="E11" s="18"/>
      <c r="F11" s="18">
        <v>5</v>
      </c>
      <c r="G11" s="18">
        <v>3</v>
      </c>
      <c r="H11" s="18">
        <v>2</v>
      </c>
      <c r="I11" s="18"/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/>
    </row>
    <row r="12" spans="1:19" x14ac:dyDescent="0.35">
      <c r="A12" s="132">
        <v>19</v>
      </c>
      <c r="B12" s="18">
        <v>16</v>
      </c>
      <c r="C12" s="18">
        <v>10</v>
      </c>
      <c r="D12" s="18">
        <v>6</v>
      </c>
      <c r="E12" s="18"/>
      <c r="F12" s="18">
        <v>9</v>
      </c>
      <c r="G12" s="18">
        <v>4</v>
      </c>
      <c r="H12" s="18">
        <v>5</v>
      </c>
      <c r="I12" s="18"/>
      <c r="J12" s="18">
        <v>7</v>
      </c>
      <c r="K12" s="18">
        <v>6</v>
      </c>
      <c r="L12" s="18">
        <v>1</v>
      </c>
      <c r="M12" s="18"/>
      <c r="N12" s="18">
        <v>0</v>
      </c>
      <c r="O12" s="18">
        <v>0</v>
      </c>
      <c r="P12" s="18">
        <v>0</v>
      </c>
      <c r="Q12" s="18"/>
    </row>
    <row r="13" spans="1:19" x14ac:dyDescent="0.35">
      <c r="A13" s="131">
        <v>20</v>
      </c>
      <c r="B13" s="18">
        <v>8</v>
      </c>
      <c r="C13" s="18">
        <v>3</v>
      </c>
      <c r="D13" s="18">
        <v>5</v>
      </c>
      <c r="E13" s="18"/>
      <c r="F13" s="18">
        <v>5</v>
      </c>
      <c r="G13" s="18">
        <v>3</v>
      </c>
      <c r="H13" s="18">
        <v>2</v>
      </c>
      <c r="I13" s="18"/>
      <c r="J13" s="18">
        <v>3</v>
      </c>
      <c r="K13" s="18">
        <v>0</v>
      </c>
      <c r="L13" s="18">
        <v>3</v>
      </c>
      <c r="M13" s="18"/>
      <c r="N13" s="18">
        <v>0</v>
      </c>
      <c r="O13" s="18">
        <v>0</v>
      </c>
      <c r="P13" s="18">
        <v>0</v>
      </c>
      <c r="Q13" s="18"/>
    </row>
    <row r="14" spans="1:19" x14ac:dyDescent="0.35">
      <c r="A14" s="131">
        <v>21</v>
      </c>
      <c r="B14" s="18">
        <v>11</v>
      </c>
      <c r="C14" s="18">
        <v>7</v>
      </c>
      <c r="D14" s="18">
        <v>4</v>
      </c>
      <c r="E14" s="18"/>
      <c r="F14" s="18">
        <v>0</v>
      </c>
      <c r="G14" s="18">
        <v>0</v>
      </c>
      <c r="H14" s="18">
        <v>0</v>
      </c>
      <c r="I14" s="18"/>
      <c r="J14" s="18">
        <v>8</v>
      </c>
      <c r="K14" s="18">
        <v>4</v>
      </c>
      <c r="L14" s="18">
        <v>4</v>
      </c>
      <c r="M14" s="18"/>
      <c r="N14" s="18">
        <v>3</v>
      </c>
      <c r="O14" s="18">
        <v>3</v>
      </c>
      <c r="P14" s="18">
        <v>0</v>
      </c>
      <c r="Q14" s="18"/>
    </row>
    <row r="15" spans="1:19" x14ac:dyDescent="0.35">
      <c r="A15" s="131">
        <v>22</v>
      </c>
      <c r="B15" s="18">
        <v>12</v>
      </c>
      <c r="C15" s="18">
        <v>2</v>
      </c>
      <c r="D15" s="18">
        <v>10</v>
      </c>
      <c r="E15" s="18"/>
      <c r="F15" s="18">
        <v>0</v>
      </c>
      <c r="G15" s="18">
        <v>0</v>
      </c>
      <c r="H15" s="18">
        <v>0</v>
      </c>
      <c r="I15" s="18"/>
      <c r="J15" s="18">
        <v>7</v>
      </c>
      <c r="K15" s="18">
        <v>0</v>
      </c>
      <c r="L15" s="18">
        <v>7</v>
      </c>
      <c r="M15" s="18"/>
      <c r="N15" s="18">
        <v>5</v>
      </c>
      <c r="O15" s="18">
        <v>2</v>
      </c>
      <c r="P15" s="18">
        <v>3</v>
      </c>
      <c r="Q15" s="18"/>
    </row>
    <row r="16" spans="1:19" x14ac:dyDescent="0.35">
      <c r="A16" s="131">
        <v>23</v>
      </c>
      <c r="B16" s="18">
        <v>5</v>
      </c>
      <c r="C16" s="18">
        <v>0</v>
      </c>
      <c r="D16" s="18">
        <v>5</v>
      </c>
      <c r="E16" s="18"/>
      <c r="F16" s="18">
        <v>0</v>
      </c>
      <c r="G16" s="18">
        <v>0</v>
      </c>
      <c r="H16" s="18">
        <v>0</v>
      </c>
      <c r="I16" s="18"/>
      <c r="J16" s="18">
        <v>0</v>
      </c>
      <c r="K16" s="18">
        <v>0</v>
      </c>
      <c r="L16" s="18">
        <v>0</v>
      </c>
      <c r="M16" s="18"/>
      <c r="N16" s="18">
        <v>5</v>
      </c>
      <c r="O16" s="18">
        <v>0</v>
      </c>
      <c r="P16" s="18">
        <v>5</v>
      </c>
      <c r="Q16" s="18"/>
    </row>
    <row r="17" spans="1:17" x14ac:dyDescent="0.35">
      <c r="A17" s="131">
        <v>24</v>
      </c>
      <c r="B17" s="18">
        <v>10</v>
      </c>
      <c r="C17" s="18">
        <v>3</v>
      </c>
      <c r="D17" s="18">
        <v>7</v>
      </c>
      <c r="E17" s="18"/>
      <c r="F17" s="18">
        <v>0</v>
      </c>
      <c r="G17" s="18">
        <v>0</v>
      </c>
      <c r="H17" s="18">
        <v>0</v>
      </c>
      <c r="I17" s="18"/>
      <c r="J17" s="18">
        <v>5</v>
      </c>
      <c r="K17" s="18">
        <v>0</v>
      </c>
      <c r="L17" s="18">
        <v>5</v>
      </c>
      <c r="M17" s="18"/>
      <c r="N17" s="18">
        <v>5</v>
      </c>
      <c r="O17" s="18">
        <v>3</v>
      </c>
      <c r="P17" s="18">
        <v>2</v>
      </c>
      <c r="Q17" s="18"/>
    </row>
    <row r="18" spans="1:17" x14ac:dyDescent="0.35">
      <c r="A18" s="131" t="s">
        <v>284</v>
      </c>
      <c r="B18" s="18">
        <v>21</v>
      </c>
      <c r="C18" s="18">
        <v>8</v>
      </c>
      <c r="D18" s="18">
        <v>13</v>
      </c>
      <c r="E18" s="18"/>
      <c r="F18" s="18">
        <v>5</v>
      </c>
      <c r="G18" s="18">
        <v>3</v>
      </c>
      <c r="H18" s="18">
        <v>2</v>
      </c>
      <c r="I18" s="18"/>
      <c r="J18" s="18">
        <v>7</v>
      </c>
      <c r="K18" s="18">
        <v>3</v>
      </c>
      <c r="L18" s="18">
        <v>4</v>
      </c>
      <c r="M18" s="18"/>
      <c r="N18" s="18">
        <v>9</v>
      </c>
      <c r="O18" s="18">
        <v>2</v>
      </c>
      <c r="P18" s="18">
        <v>7</v>
      </c>
      <c r="Q18" s="18"/>
    </row>
    <row r="19" spans="1:17" x14ac:dyDescent="0.35">
      <c r="A19" s="131" t="s">
        <v>285</v>
      </c>
      <c r="B19" s="18">
        <v>11</v>
      </c>
      <c r="C19" s="18">
        <v>3</v>
      </c>
      <c r="D19" s="18">
        <v>8</v>
      </c>
      <c r="E19" s="18"/>
      <c r="F19" s="18">
        <v>5</v>
      </c>
      <c r="G19" s="18">
        <v>3</v>
      </c>
      <c r="H19" s="18">
        <v>2</v>
      </c>
      <c r="I19" s="18"/>
      <c r="J19" s="18">
        <v>3</v>
      </c>
      <c r="K19" s="18">
        <v>0</v>
      </c>
      <c r="L19" s="18">
        <v>3</v>
      </c>
      <c r="M19" s="18"/>
      <c r="N19" s="18">
        <v>3</v>
      </c>
      <c r="O19" s="18">
        <v>0</v>
      </c>
      <c r="P19" s="18">
        <v>3</v>
      </c>
      <c r="Q19" s="16"/>
    </row>
    <row r="20" spans="1:17" x14ac:dyDescent="0.35">
      <c r="A20" s="131" t="s">
        <v>286</v>
      </c>
      <c r="B20" s="18">
        <v>6</v>
      </c>
      <c r="C20" s="18">
        <v>0</v>
      </c>
      <c r="D20" s="18">
        <v>6</v>
      </c>
      <c r="E20" s="18"/>
      <c r="F20" s="18">
        <v>0</v>
      </c>
      <c r="G20" s="18">
        <v>0</v>
      </c>
      <c r="H20" s="18">
        <v>0</v>
      </c>
      <c r="I20" s="18"/>
      <c r="J20" s="18">
        <v>3</v>
      </c>
      <c r="K20" s="18">
        <v>0</v>
      </c>
      <c r="L20" s="18">
        <v>3</v>
      </c>
      <c r="M20" s="18"/>
      <c r="N20" s="18">
        <v>3</v>
      </c>
      <c r="O20" s="18">
        <v>0</v>
      </c>
      <c r="P20" s="18">
        <v>3</v>
      </c>
      <c r="Q20" s="18"/>
    </row>
    <row r="21" spans="1:17" x14ac:dyDescent="0.35">
      <c r="A21" s="131" t="s">
        <v>287</v>
      </c>
      <c r="B21" s="18">
        <v>3</v>
      </c>
      <c r="C21" s="18">
        <v>3</v>
      </c>
      <c r="D21" s="18">
        <v>0</v>
      </c>
      <c r="E21" s="18"/>
      <c r="F21" s="18">
        <v>0</v>
      </c>
      <c r="G21" s="18">
        <v>0</v>
      </c>
      <c r="H21" s="18">
        <v>0</v>
      </c>
      <c r="I21" s="18"/>
      <c r="J21" s="18">
        <v>3</v>
      </c>
      <c r="K21" s="18">
        <v>3</v>
      </c>
      <c r="L21" s="18">
        <v>0</v>
      </c>
      <c r="M21" s="18"/>
      <c r="N21" s="18">
        <v>0</v>
      </c>
      <c r="O21" s="18">
        <v>0</v>
      </c>
      <c r="P21" s="18">
        <v>0</v>
      </c>
      <c r="Q21" s="18"/>
    </row>
    <row r="22" spans="1:17" x14ac:dyDescent="0.3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8"/>
    </row>
    <row r="23" spans="1:17" x14ac:dyDescent="0.35">
      <c r="A23" s="334" t="s">
        <v>125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18"/>
    </row>
    <row r="24" spans="1:17" x14ac:dyDescent="0.35">
      <c r="A24" s="135" t="s">
        <v>130</v>
      </c>
      <c r="B24" s="20">
        <v>0.57902637786832512</v>
      </c>
      <c r="C24" s="20">
        <v>0.625</v>
      </c>
      <c r="D24" s="20">
        <v>0.55313442842775729</v>
      </c>
      <c r="E24" s="20"/>
      <c r="F24" s="20">
        <v>0.29011604641856742</v>
      </c>
      <c r="G24" s="20">
        <v>0.40455120101137798</v>
      </c>
      <c r="H24" s="20">
        <v>0.21519615957622912</v>
      </c>
      <c r="I24" s="20"/>
      <c r="J24" s="20">
        <v>0.96903307352011803</v>
      </c>
      <c r="K24" s="20">
        <v>1.0540184453227932</v>
      </c>
      <c r="L24" s="20">
        <v>0.92908021059151435</v>
      </c>
      <c r="M24" s="20"/>
      <c r="N24" s="20">
        <v>0.84420567920184197</v>
      </c>
      <c r="O24" s="20">
        <v>0.80192461908580592</v>
      </c>
      <c r="P24" s="20">
        <v>0.8640120210368144</v>
      </c>
      <c r="Q24" s="18"/>
    </row>
    <row r="25" spans="1:17" x14ac:dyDescent="0.35">
      <c r="A25" s="131">
        <v>18</v>
      </c>
      <c r="B25" s="21">
        <v>0.3843197540353574</v>
      </c>
      <c r="C25" s="21">
        <v>0.5181347150259068</v>
      </c>
      <c r="D25" s="21">
        <v>0.2770083102493075</v>
      </c>
      <c r="E25" s="21"/>
      <c r="F25" s="21">
        <v>0.4793863854266539</v>
      </c>
      <c r="G25" s="21">
        <v>0.63424947145877375</v>
      </c>
      <c r="H25" s="21">
        <v>0.35087719298245612</v>
      </c>
      <c r="I25" s="21"/>
      <c r="J25" s="21">
        <v>0</v>
      </c>
      <c r="K25" s="21">
        <v>0</v>
      </c>
      <c r="L25" s="21">
        <v>0</v>
      </c>
      <c r="M25" s="21"/>
      <c r="N25" s="21">
        <v>0</v>
      </c>
      <c r="O25" s="21">
        <v>0</v>
      </c>
      <c r="P25" s="21">
        <v>0</v>
      </c>
      <c r="Q25" s="6"/>
    </row>
    <row r="26" spans="1:17" x14ac:dyDescent="0.35">
      <c r="A26" s="132">
        <v>19</v>
      </c>
      <c r="B26" s="21">
        <v>1.0450685826257349</v>
      </c>
      <c r="C26" s="21">
        <v>1.4471780028943559</v>
      </c>
      <c r="D26" s="21">
        <v>0.7142857142857143</v>
      </c>
      <c r="E26" s="21"/>
      <c r="F26" s="21">
        <v>0.94637223974763407</v>
      </c>
      <c r="G26" s="21">
        <v>0.86206896551724133</v>
      </c>
      <c r="H26" s="21">
        <v>1.0266940451745379</v>
      </c>
      <c r="I26" s="21"/>
      <c r="J26" s="21">
        <v>1.8766756032171581</v>
      </c>
      <c r="K26" s="21">
        <v>4.1379310344827589</v>
      </c>
      <c r="L26" s="21">
        <v>0.43859649122807015</v>
      </c>
      <c r="M26" s="21"/>
      <c r="N26" s="21">
        <v>0</v>
      </c>
      <c r="O26" s="21">
        <v>0</v>
      </c>
      <c r="P26" s="21">
        <v>0</v>
      </c>
      <c r="Q26" s="10"/>
    </row>
    <row r="27" spans="1:17" x14ac:dyDescent="0.3">
      <c r="A27" s="131">
        <v>20</v>
      </c>
      <c r="B27" s="21">
        <v>0.48163756773028299</v>
      </c>
      <c r="C27" s="21">
        <v>0.45180722891566261</v>
      </c>
      <c r="D27" s="21">
        <v>0.50150451354062187</v>
      </c>
      <c r="E27" s="21"/>
      <c r="F27" s="21">
        <v>0.55741360089186176</v>
      </c>
      <c r="G27" s="21">
        <v>0.75</v>
      </c>
      <c r="H27" s="21">
        <v>0.4024144869215292</v>
      </c>
      <c r="I27" s="21"/>
      <c r="J27" s="21">
        <v>0.76530612244897955</v>
      </c>
      <c r="K27" s="21">
        <v>0</v>
      </c>
      <c r="L27" s="21">
        <v>1.2048192771084338</v>
      </c>
      <c r="M27" s="21"/>
      <c r="N27" s="21">
        <v>0</v>
      </c>
      <c r="O27" s="21">
        <v>0</v>
      </c>
      <c r="P27" s="21">
        <v>0</v>
      </c>
      <c r="Q27" s="114"/>
    </row>
    <row r="28" spans="1:17" x14ac:dyDescent="0.35">
      <c r="A28" s="131">
        <v>21</v>
      </c>
      <c r="B28" s="21">
        <v>0.71895424836601307</v>
      </c>
      <c r="C28" s="21">
        <v>1.1725293132328307</v>
      </c>
      <c r="D28" s="21">
        <v>0.4287245444801715</v>
      </c>
      <c r="E28" s="21"/>
      <c r="F28" s="21">
        <v>0</v>
      </c>
      <c r="G28" s="21">
        <v>0</v>
      </c>
      <c r="H28" s="21">
        <v>0</v>
      </c>
      <c r="I28" s="21"/>
      <c r="J28" s="21">
        <v>2.0618556701030926</v>
      </c>
      <c r="K28" s="21">
        <v>2.9850746268656714</v>
      </c>
      <c r="L28" s="21">
        <v>1.5748031496062991</v>
      </c>
      <c r="M28" s="21"/>
      <c r="N28" s="21">
        <v>0.80428954423592491</v>
      </c>
      <c r="O28" s="21">
        <v>2.4</v>
      </c>
      <c r="P28" s="21">
        <v>0</v>
      </c>
      <c r="Q28" s="20"/>
    </row>
    <row r="29" spans="1:17" x14ac:dyDescent="0.35">
      <c r="A29" s="131">
        <v>22</v>
      </c>
      <c r="B29" s="21">
        <v>0.88365243004418259</v>
      </c>
      <c r="C29" s="21">
        <v>0.3656307129798903</v>
      </c>
      <c r="D29" s="21">
        <v>1.2330456226880395</v>
      </c>
      <c r="E29" s="21"/>
      <c r="F29" s="21">
        <v>0</v>
      </c>
      <c r="G29" s="21">
        <v>0</v>
      </c>
      <c r="H29" s="21">
        <v>0</v>
      </c>
      <c r="I29" s="21"/>
      <c r="J29" s="21">
        <v>2.0348837209302326</v>
      </c>
      <c r="K29" s="21">
        <v>0</v>
      </c>
      <c r="L29" s="21">
        <v>3.3980582524271843</v>
      </c>
      <c r="M29" s="21"/>
      <c r="N29" s="21">
        <v>1.3404825737265416</v>
      </c>
      <c r="O29" s="21">
        <v>1.5748031496062991</v>
      </c>
      <c r="P29" s="21">
        <v>1.2195121951219512</v>
      </c>
      <c r="Q29" s="21"/>
    </row>
    <row r="30" spans="1:17" x14ac:dyDescent="0.35">
      <c r="A30" s="131">
        <v>23</v>
      </c>
      <c r="B30" s="21">
        <v>0.47258979206049151</v>
      </c>
      <c r="C30" s="21">
        <v>0</v>
      </c>
      <c r="D30" s="21">
        <v>0.75301204819277112</v>
      </c>
      <c r="E30" s="21"/>
      <c r="F30" s="21">
        <v>0</v>
      </c>
      <c r="G30" s="21">
        <v>0</v>
      </c>
      <c r="H30" s="21">
        <v>0</v>
      </c>
      <c r="I30" s="21"/>
      <c r="J30" s="21">
        <v>0</v>
      </c>
      <c r="K30" s="21">
        <v>0</v>
      </c>
      <c r="L30" s="21">
        <v>0</v>
      </c>
      <c r="M30" s="21"/>
      <c r="N30" s="21">
        <v>1.6181229773462782</v>
      </c>
      <c r="O30" s="21">
        <v>0</v>
      </c>
      <c r="P30" s="21">
        <v>2.4509803921568629</v>
      </c>
      <c r="Q30" s="21"/>
    </row>
    <row r="31" spans="1:17" x14ac:dyDescent="0.35">
      <c r="A31" s="131">
        <v>24</v>
      </c>
      <c r="B31" s="21">
        <v>1.0121457489878543</v>
      </c>
      <c r="C31" s="21">
        <v>0.82191780821917804</v>
      </c>
      <c r="D31" s="21">
        <v>1.1235955056179776</v>
      </c>
      <c r="E31" s="21"/>
      <c r="F31" s="21">
        <v>0</v>
      </c>
      <c r="G31" s="21">
        <v>0</v>
      </c>
      <c r="H31" s="21">
        <v>0</v>
      </c>
      <c r="I31" s="21"/>
      <c r="J31" s="21">
        <v>1.8450184501845017</v>
      </c>
      <c r="K31" s="21">
        <v>0</v>
      </c>
      <c r="L31" s="21">
        <v>2.7173913043478262</v>
      </c>
      <c r="M31" s="21"/>
      <c r="N31" s="21">
        <v>1.7985611510791366</v>
      </c>
      <c r="O31" s="21">
        <v>2.8571428571428572</v>
      </c>
      <c r="P31" s="21">
        <v>1.1560693641618496</v>
      </c>
      <c r="Q31" s="21"/>
    </row>
    <row r="32" spans="1:17" x14ac:dyDescent="0.35">
      <c r="A32" s="131" t="s">
        <v>284</v>
      </c>
      <c r="B32" s="21">
        <v>0.63829787234042545</v>
      </c>
      <c r="C32" s="21">
        <v>0.72202166064981954</v>
      </c>
      <c r="D32" s="21">
        <v>0.59578368469294229</v>
      </c>
      <c r="E32" s="21"/>
      <c r="F32" s="21">
        <v>0.30959752321981426</v>
      </c>
      <c r="G32" s="21">
        <v>0.51457975986277882</v>
      </c>
      <c r="H32" s="21">
        <v>0.19379844961240311</v>
      </c>
      <c r="I32" s="21"/>
      <c r="J32" s="21">
        <v>0.78740157480314954</v>
      </c>
      <c r="K32" s="21">
        <v>1.1320754716981132</v>
      </c>
      <c r="L32" s="21">
        <v>0.64102564102564097</v>
      </c>
      <c r="M32" s="21"/>
      <c r="N32" s="21">
        <v>1.1450381679389312</v>
      </c>
      <c r="O32" s="21">
        <v>0.76923076923076927</v>
      </c>
      <c r="P32" s="21">
        <v>1.3307984790874523</v>
      </c>
      <c r="Q32" s="21"/>
    </row>
    <row r="33" spans="1:18" x14ac:dyDescent="0.35">
      <c r="A33" s="131" t="s">
        <v>285</v>
      </c>
      <c r="B33" s="21">
        <v>0.50761421319796951</v>
      </c>
      <c r="C33" s="21">
        <v>0.47021943573667713</v>
      </c>
      <c r="D33" s="21">
        <v>0.52321778940483976</v>
      </c>
      <c r="E33" s="21"/>
      <c r="F33" s="21">
        <v>0.47619047619047622</v>
      </c>
      <c r="G33" s="21">
        <v>0.91743119266055051</v>
      </c>
      <c r="H33" s="21">
        <v>0.27662517289073307</v>
      </c>
      <c r="I33" s="21"/>
      <c r="J33" s="21">
        <v>0.48780487804878048</v>
      </c>
      <c r="K33" s="21">
        <v>0</v>
      </c>
      <c r="L33" s="21">
        <v>0.67720090293453727</v>
      </c>
      <c r="M33" s="21"/>
      <c r="N33" s="21">
        <v>0.59760956175298807</v>
      </c>
      <c r="O33" s="21">
        <v>0</v>
      </c>
      <c r="P33" s="21">
        <v>0.82644628099173556</v>
      </c>
      <c r="Q33" s="21"/>
    </row>
    <row r="34" spans="1:18" x14ac:dyDescent="0.35">
      <c r="A34" s="131" t="s">
        <v>286</v>
      </c>
      <c r="B34" s="21">
        <v>0.38461538461538464</v>
      </c>
      <c r="C34" s="21">
        <v>0</v>
      </c>
      <c r="D34" s="21">
        <v>0.51238257899231432</v>
      </c>
      <c r="E34" s="21"/>
      <c r="F34" s="21">
        <v>0</v>
      </c>
      <c r="G34" s="21">
        <v>0</v>
      </c>
      <c r="H34" s="21">
        <v>0</v>
      </c>
      <c r="I34" s="21"/>
      <c r="J34" s="21">
        <v>0.59523809523809523</v>
      </c>
      <c r="K34" s="21">
        <v>0</v>
      </c>
      <c r="L34" s="21">
        <v>0.8</v>
      </c>
      <c r="M34" s="21"/>
      <c r="N34" s="21">
        <v>0.90634441087613304</v>
      </c>
      <c r="O34" s="21">
        <v>0</v>
      </c>
      <c r="P34" s="21">
        <v>1.1952191235059761</v>
      </c>
      <c r="Q34" s="21"/>
    </row>
    <row r="35" spans="1:18" ht="14.5" thickBot="1" x14ac:dyDescent="0.4">
      <c r="A35" s="131" t="s">
        <v>287</v>
      </c>
      <c r="B35" s="21">
        <v>0.36585365853658541</v>
      </c>
      <c r="C35" s="21">
        <v>1.3333333333333335</v>
      </c>
      <c r="D35" s="21">
        <v>0</v>
      </c>
      <c r="E35" s="21"/>
      <c r="F35" s="21">
        <v>0</v>
      </c>
      <c r="G35" s="21">
        <v>0</v>
      </c>
      <c r="H35" s="21">
        <v>0</v>
      </c>
      <c r="I35" s="21"/>
      <c r="J35" s="21">
        <v>1.2658227848101267</v>
      </c>
      <c r="K35" s="21">
        <v>5.4545454545454541</v>
      </c>
      <c r="L35" s="21">
        <v>0</v>
      </c>
      <c r="M35" s="21"/>
      <c r="N35" s="21">
        <v>0</v>
      </c>
      <c r="O35" s="21">
        <v>0</v>
      </c>
      <c r="P35" s="21">
        <v>0</v>
      </c>
      <c r="Q35" s="21"/>
    </row>
    <row r="36" spans="1:18" ht="30" customHeight="1" x14ac:dyDescent="0.35">
      <c r="A36" s="353" t="s">
        <v>414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21"/>
    </row>
    <row r="37" spans="1:18" x14ac:dyDescent="0.3">
      <c r="A37" s="24" t="s">
        <v>398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1"/>
    </row>
    <row r="38" spans="1:18" ht="15.5" x14ac:dyDescent="0.35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21"/>
      <c r="R38" s="165"/>
    </row>
    <row r="39" spans="1:18" x14ac:dyDescent="0.35">
      <c r="Q39" s="21"/>
    </row>
    <row r="40" spans="1:18" x14ac:dyDescent="0.35">
      <c r="Q40" s="21"/>
    </row>
  </sheetData>
  <mergeCells count="13">
    <mergeCell ref="A36:P36"/>
    <mergeCell ref="A1:P1"/>
    <mergeCell ref="A9:P9"/>
    <mergeCell ref="A23:P23"/>
    <mergeCell ref="A2:P2"/>
    <mergeCell ref="A3:P3"/>
    <mergeCell ref="A4:P4"/>
    <mergeCell ref="A5:P5"/>
    <mergeCell ref="J6:L6"/>
    <mergeCell ref="N6:P6"/>
    <mergeCell ref="A6:A7"/>
    <mergeCell ref="B6:D6"/>
    <mergeCell ref="F6:H6"/>
  </mergeCells>
  <conditionalFormatting sqref="B10:P10">
    <cfRule type="cellIs" dxfId="11" priority="3" operator="equal">
      <formula>0</formula>
    </cfRule>
  </conditionalFormatting>
  <hyperlinks>
    <hyperlink ref="R2" location="Contenido!A1" display="Contenido" xr:uid="{04CEE777-C710-46E5-9C0E-A43319BAB68C}"/>
  </hyperlinks>
  <printOptions horizontalCentered="1"/>
  <pageMargins left="0.39370078740157483" right="0.39370078740157483" top="0.39370078740157483" bottom="0.39370078740157483" header="0.31496062992125984" footer="0.31496062992125984"/>
  <pageSetup scale="93" orientation="landscape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8043-A889-41D2-93C2-F91E5C7A715D}">
  <sheetPr>
    <tabColor theme="0" tint="-0.14999847407452621"/>
  </sheetPr>
  <dimension ref="A1:T257"/>
  <sheetViews>
    <sheetView showGridLines="0" zoomScale="90" zoomScaleNormal="90" zoomScaleSheetLayoutView="90" workbookViewId="0">
      <selection activeCell="R2" sqref="R2"/>
    </sheetView>
  </sheetViews>
  <sheetFormatPr baseColWidth="10" defaultColWidth="11.453125" defaultRowHeight="14" x14ac:dyDescent="0.35"/>
  <cols>
    <col min="1" max="1" width="18.1796875" style="3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5.7265625" style="106" customWidth="1"/>
    <col min="18" max="18" width="13.453125" style="26" customWidth="1"/>
    <col min="19" max="20" width="8.26953125" style="3" customWidth="1"/>
    <col min="21" max="23" width="5.1796875" style="3" bestFit="1" customWidth="1"/>
    <col min="24" max="24" width="1.54296875" style="3" customWidth="1"/>
    <col min="25" max="27" width="5.1796875" style="3" bestFit="1" customWidth="1"/>
    <col min="28" max="28" width="1.54296875" style="3" customWidth="1"/>
    <col min="29" max="29" width="4.81640625" style="3" bestFit="1" customWidth="1"/>
    <col min="30" max="31" width="4.453125" style="3" customWidth="1"/>
    <col min="32" max="32" width="8.81640625" style="3" customWidth="1"/>
    <col min="33" max="33" width="12" style="3" customWidth="1"/>
    <col min="34" max="36" width="6" style="3" customWidth="1"/>
    <col min="37" max="37" width="1.54296875" style="3" customWidth="1"/>
    <col min="38" max="38" width="6.1796875" style="3" customWidth="1"/>
    <col min="39" max="40" width="5.1796875" style="3" customWidth="1"/>
    <col min="41" max="41" width="1.54296875" style="3" customWidth="1"/>
    <col min="42" max="44" width="5" style="3" customWidth="1"/>
    <col min="45" max="45" width="1.54296875" style="3" customWidth="1"/>
    <col min="46" max="48" width="5" style="3" customWidth="1"/>
    <col min="49" max="49" width="1.54296875" style="3" customWidth="1"/>
    <col min="50" max="52" width="5" style="3" customWidth="1"/>
    <col min="53" max="53" width="1.54296875" style="3" customWidth="1"/>
    <col min="54" max="56" width="5.1796875" style="3" customWidth="1"/>
    <col min="57" max="57" width="1.54296875" style="3" customWidth="1"/>
    <col min="58" max="59" width="5" style="3" customWidth="1"/>
    <col min="60" max="60" width="5.453125" style="3" customWidth="1"/>
    <col min="61" max="16384" width="11.453125" style="3"/>
  </cols>
  <sheetData>
    <row r="1" spans="1:20" ht="15.75" customHeight="1" x14ac:dyDescent="0.35">
      <c r="A1" s="345" t="s">
        <v>327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7"/>
      <c r="R1" s="29"/>
    </row>
    <row r="2" spans="1:20" ht="15.75" customHeight="1" x14ac:dyDescent="0.35">
      <c r="A2" s="345" t="s">
        <v>147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7"/>
      <c r="R2" s="272" t="s">
        <v>375</v>
      </c>
      <c r="S2" s="94"/>
      <c r="T2" s="94"/>
    </row>
    <row r="3" spans="1:20" ht="15.75" customHeight="1" x14ac:dyDescent="0.35">
      <c r="A3" s="345" t="s">
        <v>252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7"/>
      <c r="R3" s="29"/>
    </row>
    <row r="4" spans="1:20" ht="15.75" customHeight="1" x14ac:dyDescent="0.35">
      <c r="A4" s="345" t="s">
        <v>112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7"/>
    </row>
    <row r="5" spans="1:20" s="8" customFormat="1" ht="15.75" customHeight="1" x14ac:dyDescent="0.35">
      <c r="A5" s="349" t="s">
        <v>377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6"/>
      <c r="R5" s="26"/>
      <c r="S5" s="121"/>
      <c r="T5" s="121"/>
    </row>
    <row r="6" spans="1:20" s="8" customFormat="1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381</v>
      </c>
      <c r="G6" s="342"/>
      <c r="H6" s="342"/>
      <c r="I6" s="40"/>
      <c r="J6" s="342" t="s">
        <v>382</v>
      </c>
      <c r="K6" s="342"/>
      <c r="L6" s="342"/>
      <c r="M6" s="40"/>
      <c r="N6" s="342" t="s">
        <v>383</v>
      </c>
      <c r="O6" s="342"/>
      <c r="P6" s="342"/>
      <c r="Q6" s="10"/>
      <c r="R6" s="26"/>
      <c r="S6" s="122"/>
      <c r="T6" s="122"/>
    </row>
    <row r="7" spans="1:20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96"/>
      <c r="S7" s="97"/>
      <c r="T7" s="97"/>
    </row>
    <row r="8" spans="1:20" x14ac:dyDescent="0.35">
      <c r="A8" s="123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98"/>
      <c r="S8" s="65"/>
      <c r="T8" s="65"/>
    </row>
    <row r="9" spans="1:20" s="25" customFormat="1" x14ac:dyDescent="0.35">
      <c r="A9" s="64" t="s">
        <v>130</v>
      </c>
      <c r="B9" s="16">
        <v>108</v>
      </c>
      <c r="C9" s="16">
        <v>42</v>
      </c>
      <c r="D9" s="16">
        <v>66</v>
      </c>
      <c r="E9" s="16"/>
      <c r="F9" s="16">
        <v>29</v>
      </c>
      <c r="G9" s="16">
        <v>16</v>
      </c>
      <c r="H9" s="16">
        <v>13</v>
      </c>
      <c r="I9" s="16"/>
      <c r="J9" s="16">
        <v>46</v>
      </c>
      <c r="K9" s="16">
        <v>16</v>
      </c>
      <c r="L9" s="16">
        <v>30</v>
      </c>
      <c r="M9" s="16"/>
      <c r="N9" s="16">
        <v>33</v>
      </c>
      <c r="O9" s="16">
        <v>10</v>
      </c>
      <c r="P9" s="16">
        <v>23</v>
      </c>
      <c r="Q9" s="18"/>
      <c r="R9" s="26"/>
      <c r="S9" s="124"/>
      <c r="T9" s="124"/>
    </row>
    <row r="10" spans="1:20" x14ac:dyDescent="0.35">
      <c r="A10" s="17" t="s">
        <v>168</v>
      </c>
      <c r="B10" s="18">
        <v>0</v>
      </c>
      <c r="C10" s="18">
        <v>0</v>
      </c>
      <c r="D10" s="18">
        <v>0</v>
      </c>
      <c r="E10" s="18"/>
      <c r="F10" s="18">
        <v>0</v>
      </c>
      <c r="G10" s="18">
        <v>0</v>
      </c>
      <c r="H10" s="18">
        <v>0</v>
      </c>
      <c r="I10" s="18"/>
      <c r="J10" s="18">
        <v>0</v>
      </c>
      <c r="K10" s="18">
        <v>0</v>
      </c>
      <c r="L10" s="18">
        <v>0</v>
      </c>
      <c r="M10" s="18"/>
      <c r="N10" s="18">
        <v>0</v>
      </c>
      <c r="O10" s="18">
        <v>0</v>
      </c>
      <c r="P10" s="18">
        <v>0</v>
      </c>
      <c r="Q10" s="18"/>
      <c r="S10" s="125"/>
      <c r="T10" s="125"/>
    </row>
    <row r="11" spans="1:20" x14ac:dyDescent="0.35">
      <c r="A11" s="17" t="s">
        <v>169</v>
      </c>
      <c r="B11" s="18">
        <v>5</v>
      </c>
      <c r="C11" s="18">
        <v>2</v>
      </c>
      <c r="D11" s="18">
        <v>3</v>
      </c>
      <c r="E11" s="18"/>
      <c r="F11" s="18">
        <v>2</v>
      </c>
      <c r="G11" s="18">
        <v>1</v>
      </c>
      <c r="H11" s="18">
        <v>1</v>
      </c>
      <c r="I11" s="18"/>
      <c r="J11" s="18">
        <v>3</v>
      </c>
      <c r="K11" s="18">
        <v>1</v>
      </c>
      <c r="L11" s="18">
        <v>2</v>
      </c>
      <c r="M11" s="18"/>
      <c r="N11" s="18">
        <v>0</v>
      </c>
      <c r="O11" s="18">
        <v>0</v>
      </c>
      <c r="P11" s="18">
        <v>0</v>
      </c>
      <c r="Q11" s="16"/>
      <c r="S11" s="125"/>
      <c r="T11" s="125"/>
    </row>
    <row r="12" spans="1:20" x14ac:dyDescent="0.35">
      <c r="A12" s="17" t="s">
        <v>170</v>
      </c>
      <c r="B12" s="18">
        <v>0</v>
      </c>
      <c r="C12" s="18">
        <v>0</v>
      </c>
      <c r="D12" s="18">
        <v>0</v>
      </c>
      <c r="E12" s="18"/>
      <c r="F12" s="18">
        <v>0</v>
      </c>
      <c r="G12" s="18">
        <v>0</v>
      </c>
      <c r="H12" s="18">
        <v>0</v>
      </c>
      <c r="I12" s="18"/>
      <c r="J12" s="18">
        <v>0</v>
      </c>
      <c r="K12" s="18">
        <v>0</v>
      </c>
      <c r="L12" s="18">
        <v>0</v>
      </c>
      <c r="M12" s="18"/>
      <c r="N12" s="18">
        <v>0</v>
      </c>
      <c r="O12" s="18">
        <v>0</v>
      </c>
      <c r="P12" s="18">
        <v>0</v>
      </c>
      <c r="Q12" s="18"/>
      <c r="S12" s="125"/>
      <c r="T12" s="125"/>
    </row>
    <row r="13" spans="1:20" x14ac:dyDescent="0.35">
      <c r="A13" s="17" t="s">
        <v>171</v>
      </c>
      <c r="B13" s="18">
        <v>5</v>
      </c>
      <c r="C13" s="18">
        <v>1</v>
      </c>
      <c r="D13" s="18">
        <v>4</v>
      </c>
      <c r="E13" s="18"/>
      <c r="F13" s="18">
        <v>1</v>
      </c>
      <c r="G13" s="18">
        <v>0</v>
      </c>
      <c r="H13" s="18">
        <v>1</v>
      </c>
      <c r="I13" s="18"/>
      <c r="J13" s="18">
        <v>3</v>
      </c>
      <c r="K13" s="18">
        <v>1</v>
      </c>
      <c r="L13" s="18">
        <v>2</v>
      </c>
      <c r="M13" s="18"/>
      <c r="N13" s="18">
        <v>1</v>
      </c>
      <c r="O13" s="18">
        <v>0</v>
      </c>
      <c r="P13" s="18">
        <v>1</v>
      </c>
      <c r="Q13" s="18"/>
      <c r="S13" s="125"/>
      <c r="T13" s="125"/>
    </row>
    <row r="14" spans="1:20" x14ac:dyDescent="0.35">
      <c r="A14" s="17" t="s">
        <v>172</v>
      </c>
      <c r="B14" s="18">
        <v>0</v>
      </c>
      <c r="C14" s="18">
        <v>0</v>
      </c>
      <c r="D14" s="18">
        <v>0</v>
      </c>
      <c r="E14" s="18"/>
      <c r="F14" s="18">
        <v>0</v>
      </c>
      <c r="G14" s="18">
        <v>0</v>
      </c>
      <c r="H14" s="18">
        <v>0</v>
      </c>
      <c r="I14" s="18"/>
      <c r="J14" s="18">
        <v>0</v>
      </c>
      <c r="K14" s="18">
        <v>0</v>
      </c>
      <c r="L14" s="18">
        <v>0</v>
      </c>
      <c r="M14" s="18"/>
      <c r="N14" s="18">
        <v>0</v>
      </c>
      <c r="O14" s="18">
        <v>0</v>
      </c>
      <c r="P14" s="18">
        <v>0</v>
      </c>
      <c r="Q14" s="16"/>
      <c r="S14" s="125"/>
      <c r="T14" s="125"/>
    </row>
    <row r="15" spans="1:20" x14ac:dyDescent="0.35">
      <c r="A15" s="17" t="s">
        <v>173</v>
      </c>
      <c r="B15" s="18">
        <v>5</v>
      </c>
      <c r="C15" s="18">
        <v>2</v>
      </c>
      <c r="D15" s="18">
        <v>3</v>
      </c>
      <c r="E15" s="18"/>
      <c r="F15" s="18">
        <v>5</v>
      </c>
      <c r="G15" s="18">
        <v>2</v>
      </c>
      <c r="H15" s="18">
        <v>3</v>
      </c>
      <c r="I15" s="18"/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/>
      <c r="S15" s="125"/>
      <c r="T15" s="125"/>
    </row>
    <row r="16" spans="1:20" x14ac:dyDescent="0.35">
      <c r="A16" s="17" t="s">
        <v>174</v>
      </c>
      <c r="B16" s="18">
        <v>0</v>
      </c>
      <c r="C16" s="18">
        <v>0</v>
      </c>
      <c r="D16" s="18">
        <v>0</v>
      </c>
      <c r="E16" s="18"/>
      <c r="F16" s="18">
        <v>0</v>
      </c>
      <c r="G16" s="18">
        <v>0</v>
      </c>
      <c r="H16" s="18">
        <v>0</v>
      </c>
      <c r="I16" s="18"/>
      <c r="J16" s="18">
        <v>0</v>
      </c>
      <c r="K16" s="18">
        <v>0</v>
      </c>
      <c r="L16" s="18">
        <v>0</v>
      </c>
      <c r="M16" s="18"/>
      <c r="N16" s="18">
        <v>0</v>
      </c>
      <c r="O16" s="18">
        <v>0</v>
      </c>
      <c r="P16" s="18">
        <v>0</v>
      </c>
      <c r="Q16" s="103"/>
      <c r="S16" s="125"/>
      <c r="T16" s="125"/>
    </row>
    <row r="17" spans="1:20" x14ac:dyDescent="0.35">
      <c r="A17" s="17" t="s">
        <v>175</v>
      </c>
      <c r="B17" s="18">
        <v>27</v>
      </c>
      <c r="C17" s="18">
        <v>11</v>
      </c>
      <c r="D17" s="18">
        <v>16</v>
      </c>
      <c r="E17" s="18"/>
      <c r="F17" s="18">
        <v>9</v>
      </c>
      <c r="G17" s="18">
        <v>6</v>
      </c>
      <c r="H17" s="18">
        <v>3</v>
      </c>
      <c r="I17" s="18"/>
      <c r="J17" s="18">
        <v>11</v>
      </c>
      <c r="K17" s="18">
        <v>4</v>
      </c>
      <c r="L17" s="18">
        <v>7</v>
      </c>
      <c r="M17" s="18"/>
      <c r="N17" s="18">
        <v>7</v>
      </c>
      <c r="O17" s="18">
        <v>1</v>
      </c>
      <c r="P17" s="18">
        <v>6</v>
      </c>
      <c r="Q17" s="8"/>
      <c r="S17" s="125"/>
      <c r="T17" s="125"/>
    </row>
    <row r="18" spans="1:20" x14ac:dyDescent="0.35">
      <c r="A18" s="17" t="s">
        <v>176</v>
      </c>
      <c r="B18" s="18">
        <v>0</v>
      </c>
      <c r="C18" s="18">
        <v>0</v>
      </c>
      <c r="D18" s="18">
        <v>0</v>
      </c>
      <c r="E18" s="18"/>
      <c r="F18" s="18">
        <v>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/>
      <c r="N18" s="18">
        <v>0</v>
      </c>
      <c r="O18" s="18">
        <v>0</v>
      </c>
      <c r="P18" s="18">
        <v>0</v>
      </c>
      <c r="Q18" s="105"/>
      <c r="S18" s="125"/>
      <c r="T18" s="125"/>
    </row>
    <row r="19" spans="1:20" x14ac:dyDescent="0.35">
      <c r="A19" s="17" t="s">
        <v>177</v>
      </c>
      <c r="B19" s="18">
        <v>13</v>
      </c>
      <c r="C19" s="18">
        <v>5</v>
      </c>
      <c r="D19" s="18">
        <v>8</v>
      </c>
      <c r="E19" s="18"/>
      <c r="F19" s="18">
        <v>3</v>
      </c>
      <c r="G19" s="18">
        <v>1</v>
      </c>
      <c r="H19" s="18">
        <v>2</v>
      </c>
      <c r="I19" s="18"/>
      <c r="J19" s="18">
        <v>2</v>
      </c>
      <c r="K19" s="18">
        <v>0</v>
      </c>
      <c r="L19" s="18">
        <v>2</v>
      </c>
      <c r="M19" s="18"/>
      <c r="N19" s="18">
        <v>8</v>
      </c>
      <c r="O19" s="18">
        <v>4</v>
      </c>
      <c r="P19" s="18">
        <v>4</v>
      </c>
      <c r="Q19" s="105"/>
      <c r="S19" s="125"/>
      <c r="T19" s="125"/>
    </row>
    <row r="20" spans="1:20" x14ac:dyDescent="0.35">
      <c r="A20" s="17" t="s">
        <v>178</v>
      </c>
      <c r="B20" s="18">
        <v>5</v>
      </c>
      <c r="C20" s="18">
        <v>3</v>
      </c>
      <c r="D20" s="18">
        <v>2</v>
      </c>
      <c r="E20" s="18"/>
      <c r="F20" s="18">
        <v>1</v>
      </c>
      <c r="G20" s="18">
        <v>1</v>
      </c>
      <c r="H20" s="18">
        <v>0</v>
      </c>
      <c r="I20" s="18"/>
      <c r="J20" s="18">
        <v>2</v>
      </c>
      <c r="K20" s="18">
        <v>1</v>
      </c>
      <c r="L20" s="18">
        <v>1</v>
      </c>
      <c r="M20" s="18"/>
      <c r="N20" s="18">
        <v>2</v>
      </c>
      <c r="O20" s="18">
        <v>1</v>
      </c>
      <c r="P20" s="18">
        <v>1</v>
      </c>
      <c r="Q20" s="105"/>
      <c r="S20" s="125"/>
      <c r="T20" s="125"/>
    </row>
    <row r="21" spans="1:20" x14ac:dyDescent="0.35">
      <c r="A21" s="17" t="s">
        <v>179</v>
      </c>
      <c r="B21" s="18">
        <v>17</v>
      </c>
      <c r="C21" s="18">
        <v>9</v>
      </c>
      <c r="D21" s="18">
        <v>8</v>
      </c>
      <c r="E21" s="18"/>
      <c r="F21" s="18">
        <v>4</v>
      </c>
      <c r="G21" s="18">
        <v>4</v>
      </c>
      <c r="H21" s="18">
        <v>0</v>
      </c>
      <c r="I21" s="18"/>
      <c r="J21" s="18">
        <v>10</v>
      </c>
      <c r="K21" s="18">
        <v>4</v>
      </c>
      <c r="L21" s="18">
        <v>6</v>
      </c>
      <c r="M21" s="18"/>
      <c r="N21" s="18">
        <v>3</v>
      </c>
      <c r="O21" s="18">
        <v>1</v>
      </c>
      <c r="P21" s="18">
        <v>2</v>
      </c>
      <c r="Q21" s="105"/>
      <c r="S21" s="125"/>
      <c r="T21" s="125"/>
    </row>
    <row r="22" spans="1:20" x14ac:dyDescent="0.35">
      <c r="A22" s="17" t="s">
        <v>180</v>
      </c>
      <c r="B22" s="18">
        <v>0</v>
      </c>
      <c r="C22" s="18">
        <v>0</v>
      </c>
      <c r="D22" s="18">
        <v>0</v>
      </c>
      <c r="E22" s="18"/>
      <c r="F22" s="18">
        <v>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/>
      <c r="N22" s="18">
        <v>0</v>
      </c>
      <c r="O22" s="18">
        <v>0</v>
      </c>
      <c r="P22" s="18">
        <v>0</v>
      </c>
      <c r="Q22" s="105"/>
      <c r="S22" s="125"/>
      <c r="T22" s="125"/>
    </row>
    <row r="23" spans="1:20" x14ac:dyDescent="0.35">
      <c r="A23" s="17" t="s">
        <v>181</v>
      </c>
      <c r="B23" s="18">
        <v>2</v>
      </c>
      <c r="C23" s="18">
        <v>1</v>
      </c>
      <c r="D23" s="18">
        <v>1</v>
      </c>
      <c r="E23" s="18"/>
      <c r="F23" s="18">
        <v>0</v>
      </c>
      <c r="G23" s="18">
        <v>0</v>
      </c>
      <c r="H23" s="18">
        <v>0</v>
      </c>
      <c r="I23" s="18"/>
      <c r="J23" s="18">
        <v>2</v>
      </c>
      <c r="K23" s="18">
        <v>1</v>
      </c>
      <c r="L23" s="18">
        <v>1</v>
      </c>
      <c r="M23" s="18"/>
      <c r="N23" s="18">
        <v>0</v>
      </c>
      <c r="O23" s="18">
        <v>0</v>
      </c>
      <c r="P23" s="18">
        <v>0</v>
      </c>
      <c r="Q23" s="105"/>
      <c r="S23" s="125"/>
      <c r="T23" s="125"/>
    </row>
    <row r="24" spans="1:20" x14ac:dyDescent="0.35">
      <c r="A24" s="17" t="s">
        <v>182</v>
      </c>
      <c r="B24" s="18">
        <v>2</v>
      </c>
      <c r="C24" s="18">
        <v>0</v>
      </c>
      <c r="D24" s="18">
        <v>2</v>
      </c>
      <c r="E24" s="18"/>
      <c r="F24" s="18">
        <v>1</v>
      </c>
      <c r="G24" s="18">
        <v>0</v>
      </c>
      <c r="H24" s="18">
        <v>1</v>
      </c>
      <c r="I24" s="18"/>
      <c r="J24" s="18">
        <v>1</v>
      </c>
      <c r="K24" s="18">
        <v>0</v>
      </c>
      <c r="L24" s="18">
        <v>1</v>
      </c>
      <c r="M24" s="18"/>
      <c r="N24" s="18">
        <v>0</v>
      </c>
      <c r="O24" s="18">
        <v>0</v>
      </c>
      <c r="P24" s="18">
        <v>0</v>
      </c>
      <c r="Q24" s="105"/>
      <c r="S24" s="125"/>
      <c r="T24" s="125"/>
    </row>
    <row r="25" spans="1:20" x14ac:dyDescent="0.35">
      <c r="A25" s="17" t="s">
        <v>183</v>
      </c>
      <c r="B25" s="18">
        <v>0</v>
      </c>
      <c r="C25" s="18">
        <v>0</v>
      </c>
      <c r="D25" s="18">
        <v>0</v>
      </c>
      <c r="E25" s="18"/>
      <c r="F25" s="18">
        <v>0</v>
      </c>
      <c r="G25" s="18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/>
      <c r="N25" s="18">
        <v>0</v>
      </c>
      <c r="O25" s="18">
        <v>0</v>
      </c>
      <c r="P25" s="18">
        <v>0</v>
      </c>
      <c r="Q25" s="105"/>
      <c r="S25" s="125"/>
      <c r="T25" s="125"/>
    </row>
    <row r="26" spans="1:20" x14ac:dyDescent="0.35">
      <c r="A26" s="17" t="s">
        <v>184</v>
      </c>
      <c r="B26" s="18">
        <v>4</v>
      </c>
      <c r="C26" s="18">
        <v>2</v>
      </c>
      <c r="D26" s="18">
        <v>2</v>
      </c>
      <c r="E26" s="18"/>
      <c r="F26" s="18">
        <v>0</v>
      </c>
      <c r="G26" s="18">
        <v>0</v>
      </c>
      <c r="H26" s="18">
        <v>0</v>
      </c>
      <c r="I26" s="18"/>
      <c r="J26" s="18">
        <v>3</v>
      </c>
      <c r="K26" s="18">
        <v>2</v>
      </c>
      <c r="L26" s="18">
        <v>1</v>
      </c>
      <c r="M26" s="18"/>
      <c r="N26" s="18">
        <v>1</v>
      </c>
      <c r="O26" s="18">
        <v>0</v>
      </c>
      <c r="P26" s="18">
        <v>1</v>
      </c>
      <c r="Q26" s="105"/>
      <c r="S26" s="125"/>
      <c r="T26" s="125"/>
    </row>
    <row r="27" spans="1:20" x14ac:dyDescent="0.35">
      <c r="A27" s="17" t="s">
        <v>185</v>
      </c>
      <c r="B27" s="18">
        <v>0</v>
      </c>
      <c r="C27" s="18">
        <v>0</v>
      </c>
      <c r="D27" s="18">
        <v>0</v>
      </c>
      <c r="E27" s="18"/>
      <c r="F27" s="18">
        <v>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/>
      <c r="N27" s="18">
        <v>0</v>
      </c>
      <c r="O27" s="18">
        <v>0</v>
      </c>
      <c r="P27" s="18">
        <v>0</v>
      </c>
      <c r="Q27" s="105"/>
      <c r="S27" s="125"/>
      <c r="T27" s="125"/>
    </row>
    <row r="28" spans="1:20" x14ac:dyDescent="0.35">
      <c r="A28" s="17" t="s">
        <v>186</v>
      </c>
      <c r="B28" s="18">
        <v>0</v>
      </c>
      <c r="C28" s="18">
        <v>0</v>
      </c>
      <c r="D28" s="18">
        <v>0</v>
      </c>
      <c r="E28" s="18"/>
      <c r="F28" s="18">
        <v>0</v>
      </c>
      <c r="G28" s="18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/>
      <c r="N28" s="18">
        <v>0</v>
      </c>
      <c r="O28" s="18">
        <v>0</v>
      </c>
      <c r="P28" s="18">
        <v>0</v>
      </c>
      <c r="Q28" s="105"/>
      <c r="S28" s="125"/>
      <c r="T28" s="125"/>
    </row>
    <row r="29" spans="1:20" x14ac:dyDescent="0.35">
      <c r="A29" s="17" t="s">
        <v>187</v>
      </c>
      <c r="B29" s="18">
        <v>5</v>
      </c>
      <c r="C29" s="18">
        <v>0</v>
      </c>
      <c r="D29" s="18">
        <v>5</v>
      </c>
      <c r="E29" s="18"/>
      <c r="F29" s="18">
        <v>0</v>
      </c>
      <c r="G29" s="18">
        <v>0</v>
      </c>
      <c r="H29" s="18">
        <v>0</v>
      </c>
      <c r="I29" s="18"/>
      <c r="J29" s="18">
        <v>1</v>
      </c>
      <c r="K29" s="18">
        <v>0</v>
      </c>
      <c r="L29" s="18">
        <v>1</v>
      </c>
      <c r="M29" s="18"/>
      <c r="N29" s="18">
        <v>4</v>
      </c>
      <c r="O29" s="18">
        <v>0</v>
      </c>
      <c r="P29" s="18">
        <v>4</v>
      </c>
      <c r="Q29" s="105"/>
      <c r="S29" s="125"/>
      <c r="T29" s="125"/>
    </row>
    <row r="30" spans="1:20" x14ac:dyDescent="0.35">
      <c r="A30" s="17" t="s">
        <v>188</v>
      </c>
      <c r="B30" s="18">
        <v>3</v>
      </c>
      <c r="C30" s="18">
        <v>1</v>
      </c>
      <c r="D30" s="18">
        <v>2</v>
      </c>
      <c r="E30" s="18"/>
      <c r="F30" s="18">
        <v>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/>
      <c r="N30" s="18">
        <v>3</v>
      </c>
      <c r="O30" s="18">
        <v>1</v>
      </c>
      <c r="P30" s="18">
        <v>2</v>
      </c>
      <c r="Q30" s="105"/>
      <c r="S30" s="125"/>
      <c r="T30" s="125"/>
    </row>
    <row r="31" spans="1:20" x14ac:dyDescent="0.35">
      <c r="A31" s="17" t="s">
        <v>189</v>
      </c>
      <c r="B31" s="18">
        <v>1</v>
      </c>
      <c r="C31" s="18">
        <v>1</v>
      </c>
      <c r="D31" s="18">
        <v>0</v>
      </c>
      <c r="E31" s="18"/>
      <c r="F31" s="18">
        <v>0</v>
      </c>
      <c r="G31" s="18">
        <v>0</v>
      </c>
      <c r="H31" s="18">
        <v>0</v>
      </c>
      <c r="I31" s="18"/>
      <c r="J31" s="18">
        <v>1</v>
      </c>
      <c r="K31" s="18">
        <v>1</v>
      </c>
      <c r="L31" s="18">
        <v>0</v>
      </c>
      <c r="M31" s="18"/>
      <c r="N31" s="18">
        <v>0</v>
      </c>
      <c r="O31" s="18">
        <v>0</v>
      </c>
      <c r="P31" s="18">
        <v>0</v>
      </c>
      <c r="Q31" s="105"/>
      <c r="S31" s="125"/>
      <c r="T31" s="125"/>
    </row>
    <row r="32" spans="1:20" x14ac:dyDescent="0.35">
      <c r="A32" s="17" t="s">
        <v>190</v>
      </c>
      <c r="B32" s="18">
        <v>0</v>
      </c>
      <c r="C32" s="18">
        <v>0</v>
      </c>
      <c r="D32" s="18">
        <v>0</v>
      </c>
      <c r="E32" s="18"/>
      <c r="F32" s="18">
        <v>0</v>
      </c>
      <c r="G32" s="18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/>
      <c r="N32" s="18">
        <v>0</v>
      </c>
      <c r="O32" s="18">
        <v>0</v>
      </c>
      <c r="P32" s="18">
        <v>0</v>
      </c>
      <c r="Q32" s="105"/>
      <c r="S32" s="125"/>
      <c r="T32" s="125"/>
    </row>
    <row r="33" spans="1:20" x14ac:dyDescent="0.35">
      <c r="A33" s="17" t="s">
        <v>191</v>
      </c>
      <c r="B33" s="18">
        <v>8</v>
      </c>
      <c r="C33" s="18">
        <v>3</v>
      </c>
      <c r="D33" s="18">
        <v>5</v>
      </c>
      <c r="E33" s="18"/>
      <c r="F33" s="18">
        <v>1</v>
      </c>
      <c r="G33" s="18">
        <v>1</v>
      </c>
      <c r="H33" s="18">
        <v>0</v>
      </c>
      <c r="I33" s="18"/>
      <c r="J33" s="18">
        <v>4</v>
      </c>
      <c r="K33" s="18">
        <v>0</v>
      </c>
      <c r="L33" s="18">
        <v>4</v>
      </c>
      <c r="M33" s="18"/>
      <c r="N33" s="18">
        <v>3</v>
      </c>
      <c r="O33" s="18">
        <v>2</v>
      </c>
      <c r="P33" s="18">
        <v>1</v>
      </c>
      <c r="Q33" s="105"/>
      <c r="S33" s="125"/>
      <c r="T33" s="125"/>
    </row>
    <row r="34" spans="1:20" x14ac:dyDescent="0.35">
      <c r="A34" s="17" t="s">
        <v>192</v>
      </c>
      <c r="B34" s="18">
        <v>0</v>
      </c>
      <c r="C34" s="18">
        <v>0</v>
      </c>
      <c r="D34" s="18">
        <v>0</v>
      </c>
      <c r="E34" s="18"/>
      <c r="F34" s="18">
        <v>0</v>
      </c>
      <c r="G34" s="18">
        <v>0</v>
      </c>
      <c r="H34" s="18">
        <v>0</v>
      </c>
      <c r="I34" s="18"/>
      <c r="J34" s="18">
        <v>0</v>
      </c>
      <c r="K34" s="18">
        <v>0</v>
      </c>
      <c r="L34" s="18">
        <v>0</v>
      </c>
      <c r="M34" s="18"/>
      <c r="N34" s="18">
        <v>0</v>
      </c>
      <c r="O34" s="18">
        <v>0</v>
      </c>
      <c r="P34" s="18">
        <v>0</v>
      </c>
      <c r="Q34" s="105"/>
      <c r="S34" s="125"/>
      <c r="T34" s="125"/>
    </row>
    <row r="35" spans="1:20" ht="14.5" thickBot="1" x14ac:dyDescent="0.4">
      <c r="A35" s="17" t="s">
        <v>193</v>
      </c>
      <c r="B35" s="18">
        <v>6</v>
      </c>
      <c r="C35" s="18">
        <v>1</v>
      </c>
      <c r="D35" s="18">
        <v>5</v>
      </c>
      <c r="E35" s="18"/>
      <c r="F35" s="18">
        <v>2</v>
      </c>
      <c r="G35" s="18">
        <v>0</v>
      </c>
      <c r="H35" s="18">
        <v>2</v>
      </c>
      <c r="I35" s="18"/>
      <c r="J35" s="18">
        <v>3</v>
      </c>
      <c r="K35" s="18">
        <v>1</v>
      </c>
      <c r="L35" s="18">
        <v>2</v>
      </c>
      <c r="M35" s="18"/>
      <c r="N35" s="18">
        <v>1</v>
      </c>
      <c r="O35" s="18">
        <v>0</v>
      </c>
      <c r="P35" s="18">
        <v>1</v>
      </c>
      <c r="Q35" s="105"/>
      <c r="S35" s="125"/>
      <c r="T35" s="125"/>
    </row>
    <row r="36" spans="1:20" x14ac:dyDescent="0.3">
      <c r="A36" s="110" t="s">
        <v>398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05"/>
      <c r="S36" s="65"/>
      <c r="T36" s="65"/>
    </row>
    <row r="37" spans="1:20" x14ac:dyDescent="0.35">
      <c r="A37" s="123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105"/>
      <c r="S37" s="65"/>
      <c r="T37" s="65"/>
    </row>
    <row r="38" spans="1:20" x14ac:dyDescent="0.35">
      <c r="A38" s="123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105"/>
      <c r="S38" s="65"/>
      <c r="T38" s="65"/>
    </row>
    <row r="39" spans="1:20" ht="15.75" customHeight="1" x14ac:dyDescent="0.35">
      <c r="A39" s="345" t="s">
        <v>328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7"/>
    </row>
    <row r="40" spans="1:20" ht="15.75" customHeight="1" x14ac:dyDescent="0.35">
      <c r="A40" s="345" t="s">
        <v>216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7"/>
      <c r="R40" s="272" t="s">
        <v>375</v>
      </c>
      <c r="S40" s="94"/>
      <c r="T40" s="94"/>
    </row>
    <row r="41" spans="1:20" ht="15.75" customHeight="1" x14ac:dyDescent="0.35">
      <c r="A41" s="345" t="s">
        <v>252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7"/>
      <c r="R41" s="165"/>
    </row>
    <row r="42" spans="1:20" ht="15.75" customHeight="1" x14ac:dyDescent="0.35">
      <c r="A42" s="345" t="s">
        <v>112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7"/>
    </row>
    <row r="43" spans="1:20" s="8" customFormat="1" ht="15.75" customHeight="1" x14ac:dyDescent="0.35">
      <c r="A43" s="349" t="s">
        <v>377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6"/>
      <c r="R43" s="26"/>
      <c r="S43" s="121"/>
      <c r="T43" s="121"/>
    </row>
    <row r="44" spans="1:20" s="8" customFormat="1" ht="21" customHeight="1" x14ac:dyDescent="0.35">
      <c r="A44" s="340" t="s">
        <v>253</v>
      </c>
      <c r="B44" s="342" t="s">
        <v>130</v>
      </c>
      <c r="C44" s="342"/>
      <c r="D44" s="342"/>
      <c r="E44" s="40"/>
      <c r="F44" s="342" t="s">
        <v>381</v>
      </c>
      <c r="G44" s="342"/>
      <c r="H44" s="342"/>
      <c r="I44" s="40"/>
      <c r="J44" s="342" t="s">
        <v>382</v>
      </c>
      <c r="K44" s="342"/>
      <c r="L44" s="342"/>
      <c r="M44" s="40"/>
      <c r="N44" s="342" t="s">
        <v>383</v>
      </c>
      <c r="O44" s="342"/>
      <c r="P44" s="342"/>
      <c r="Q44" s="10"/>
      <c r="R44" s="26"/>
      <c r="S44" s="122"/>
      <c r="T44" s="122"/>
    </row>
    <row r="45" spans="1:20" x14ac:dyDescent="0.35">
      <c r="A45" s="341"/>
      <c r="B45" s="9" t="s">
        <v>130</v>
      </c>
      <c r="C45" s="9" t="s">
        <v>233</v>
      </c>
      <c r="D45" s="9" t="s">
        <v>234</v>
      </c>
      <c r="E45" s="40"/>
      <c r="F45" s="9" t="s">
        <v>130</v>
      </c>
      <c r="G45" s="9" t="s">
        <v>233</v>
      </c>
      <c r="H45" s="9" t="s">
        <v>234</v>
      </c>
      <c r="I45" s="40"/>
      <c r="J45" s="9" t="s">
        <v>130</v>
      </c>
      <c r="K45" s="9" t="s">
        <v>233</v>
      </c>
      <c r="L45" s="9" t="s">
        <v>234</v>
      </c>
      <c r="M45" s="40"/>
      <c r="N45" s="9" t="s">
        <v>130</v>
      </c>
      <c r="O45" s="9" t="s">
        <v>233</v>
      </c>
      <c r="P45" s="9" t="s">
        <v>234</v>
      </c>
      <c r="Q45" s="96"/>
      <c r="S45" s="97"/>
      <c r="T45" s="97"/>
    </row>
    <row r="46" spans="1:20" x14ac:dyDescent="0.35">
      <c r="A46" s="123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105"/>
      <c r="S46" s="65"/>
      <c r="T46" s="65"/>
    </row>
    <row r="47" spans="1:20" s="25" customFormat="1" x14ac:dyDescent="0.35">
      <c r="A47" s="64" t="s">
        <v>130</v>
      </c>
      <c r="B47" s="20">
        <v>0.57902637786832512</v>
      </c>
      <c r="C47" s="20">
        <v>0.625</v>
      </c>
      <c r="D47" s="20">
        <v>0.55313442842775729</v>
      </c>
      <c r="E47" s="21"/>
      <c r="F47" s="20">
        <v>0.29011604641856742</v>
      </c>
      <c r="G47" s="20">
        <v>0.40455120101137798</v>
      </c>
      <c r="H47" s="20">
        <v>0.21519615957622912</v>
      </c>
      <c r="I47" s="21"/>
      <c r="J47" s="20">
        <v>0.96903307352011803</v>
      </c>
      <c r="K47" s="20">
        <v>1.0540184453227932</v>
      </c>
      <c r="L47" s="20">
        <v>0.92908021059151435</v>
      </c>
      <c r="M47" s="21"/>
      <c r="N47" s="20">
        <v>0.84420567920184197</v>
      </c>
      <c r="O47" s="20">
        <v>0.80192461908580592</v>
      </c>
      <c r="P47" s="20">
        <v>0.8640120210368144</v>
      </c>
      <c r="Q47" s="105"/>
      <c r="R47" s="26"/>
      <c r="S47" s="127"/>
      <c r="T47" s="127"/>
    </row>
    <row r="48" spans="1:20" x14ac:dyDescent="0.35">
      <c r="A48" s="17" t="s">
        <v>168</v>
      </c>
      <c r="B48" s="21">
        <v>0</v>
      </c>
      <c r="C48" s="21">
        <v>0</v>
      </c>
      <c r="D48" s="21">
        <v>0</v>
      </c>
      <c r="E48" s="21"/>
      <c r="F48" s="21">
        <v>0</v>
      </c>
      <c r="G48" s="21">
        <v>0</v>
      </c>
      <c r="H48" s="21">
        <v>0</v>
      </c>
      <c r="I48" s="21"/>
      <c r="J48" s="21">
        <v>0</v>
      </c>
      <c r="K48" s="21">
        <v>0</v>
      </c>
      <c r="L48" s="21">
        <v>0</v>
      </c>
      <c r="M48" s="21"/>
      <c r="N48" s="21">
        <v>0</v>
      </c>
      <c r="O48" s="21">
        <v>0</v>
      </c>
      <c r="P48" s="21">
        <v>0</v>
      </c>
      <c r="Q48" s="105"/>
      <c r="S48" s="128"/>
      <c r="T48" s="128"/>
    </row>
    <row r="49" spans="1:20" x14ac:dyDescent="0.35">
      <c r="A49" s="17" t="s">
        <v>169</v>
      </c>
      <c r="B49" s="21">
        <v>0.59737156511350065</v>
      </c>
      <c r="C49" s="21">
        <v>0.80645161290322576</v>
      </c>
      <c r="D49" s="21">
        <v>0.50933786078098475</v>
      </c>
      <c r="E49" s="21"/>
      <c r="F49" s="21">
        <v>0.44150110375275936</v>
      </c>
      <c r="G49" s="21">
        <v>0.64516129032258063</v>
      </c>
      <c r="H49" s="21">
        <v>0.33557046979865773</v>
      </c>
      <c r="I49" s="21"/>
      <c r="J49" s="21">
        <v>1.3043478260869565</v>
      </c>
      <c r="K49" s="21">
        <v>2</v>
      </c>
      <c r="L49" s="21">
        <v>1.1111111111111112</v>
      </c>
      <c r="M49" s="21"/>
      <c r="N49" s="21">
        <v>0</v>
      </c>
      <c r="O49" s="21">
        <v>0</v>
      </c>
      <c r="P49" s="21">
        <v>0</v>
      </c>
      <c r="Q49" s="105"/>
      <c r="S49" s="128"/>
      <c r="T49" s="128"/>
    </row>
    <row r="50" spans="1:20" x14ac:dyDescent="0.35">
      <c r="A50" s="17" t="s">
        <v>170</v>
      </c>
      <c r="B50" s="21">
        <v>0</v>
      </c>
      <c r="C50" s="21">
        <v>0</v>
      </c>
      <c r="D50" s="21">
        <v>0</v>
      </c>
      <c r="E50" s="21"/>
      <c r="F50" s="21">
        <v>0</v>
      </c>
      <c r="G50" s="21">
        <v>0</v>
      </c>
      <c r="H50" s="21">
        <v>0</v>
      </c>
      <c r="I50" s="21"/>
      <c r="J50" s="21">
        <v>0</v>
      </c>
      <c r="K50" s="21">
        <v>0</v>
      </c>
      <c r="L50" s="21">
        <v>0</v>
      </c>
      <c r="M50" s="21"/>
      <c r="N50" s="21">
        <v>0</v>
      </c>
      <c r="O50" s="21">
        <v>0</v>
      </c>
      <c r="P50" s="21">
        <v>0</v>
      </c>
      <c r="Q50" s="105"/>
      <c r="S50" s="128"/>
      <c r="T50" s="128"/>
    </row>
    <row r="51" spans="1:20" x14ac:dyDescent="0.35">
      <c r="A51" s="17" t="s">
        <v>171</v>
      </c>
      <c r="B51" s="21">
        <v>0.3546099290780142</v>
      </c>
      <c r="C51" s="21">
        <v>0.17761989342806395</v>
      </c>
      <c r="D51" s="21">
        <v>0.47225501770956313</v>
      </c>
      <c r="E51" s="21"/>
      <c r="F51" s="21">
        <v>0.13550135501355012</v>
      </c>
      <c r="G51" s="21">
        <v>0</v>
      </c>
      <c r="H51" s="21">
        <v>0.23529411764705879</v>
      </c>
      <c r="I51" s="21"/>
      <c r="J51" s="21">
        <v>0.90361445783132521</v>
      </c>
      <c r="K51" s="21">
        <v>0.81300813008130091</v>
      </c>
      <c r="L51" s="21">
        <v>0.9569377990430622</v>
      </c>
      <c r="M51" s="21"/>
      <c r="N51" s="21">
        <v>0.29411764705882354</v>
      </c>
      <c r="O51" s="21">
        <v>0</v>
      </c>
      <c r="P51" s="21">
        <v>0.46948356807511737</v>
      </c>
      <c r="Q51" s="105"/>
      <c r="S51" s="128"/>
      <c r="T51" s="128"/>
    </row>
    <row r="52" spans="1:20" x14ac:dyDescent="0.35">
      <c r="A52" s="17" t="s">
        <v>172</v>
      </c>
      <c r="B52" s="21">
        <v>0</v>
      </c>
      <c r="C52" s="21">
        <v>0</v>
      </c>
      <c r="D52" s="21">
        <v>0</v>
      </c>
      <c r="E52" s="21"/>
      <c r="F52" s="21">
        <v>0</v>
      </c>
      <c r="G52" s="21">
        <v>0</v>
      </c>
      <c r="H52" s="21">
        <v>0</v>
      </c>
      <c r="I52" s="21"/>
      <c r="J52" s="21">
        <v>0</v>
      </c>
      <c r="K52" s="21">
        <v>0</v>
      </c>
      <c r="L52" s="21">
        <v>0</v>
      </c>
      <c r="M52" s="21"/>
      <c r="N52" s="21">
        <v>0</v>
      </c>
      <c r="O52" s="21">
        <v>0</v>
      </c>
      <c r="P52" s="21">
        <v>0</v>
      </c>
      <c r="Q52" s="105"/>
      <c r="S52" s="128"/>
      <c r="T52" s="128"/>
    </row>
    <row r="53" spans="1:20" x14ac:dyDescent="0.35">
      <c r="A53" s="17" t="s">
        <v>173</v>
      </c>
      <c r="B53" s="21">
        <v>0.60168471720818295</v>
      </c>
      <c r="C53" s="21">
        <v>0.74626865671641784</v>
      </c>
      <c r="D53" s="21">
        <v>0.53285968028419184</v>
      </c>
      <c r="E53" s="21"/>
      <c r="F53" s="21">
        <v>1.1709601873536302</v>
      </c>
      <c r="G53" s="21">
        <v>1.25</v>
      </c>
      <c r="H53" s="21">
        <v>1.1235955056179776</v>
      </c>
      <c r="I53" s="21"/>
      <c r="J53" s="21">
        <v>0</v>
      </c>
      <c r="K53" s="21">
        <v>0</v>
      </c>
      <c r="L53" s="21">
        <v>0</v>
      </c>
      <c r="M53" s="21"/>
      <c r="N53" s="21">
        <v>0</v>
      </c>
      <c r="O53" s="21">
        <v>0</v>
      </c>
      <c r="P53" s="21">
        <v>0</v>
      </c>
      <c r="Q53" s="105"/>
      <c r="S53" s="128"/>
      <c r="T53" s="128"/>
    </row>
    <row r="54" spans="1:20" x14ac:dyDescent="0.35">
      <c r="A54" s="17" t="s">
        <v>174</v>
      </c>
      <c r="B54" s="21">
        <v>0</v>
      </c>
      <c r="C54" s="21">
        <v>0</v>
      </c>
      <c r="D54" s="21">
        <v>0</v>
      </c>
      <c r="E54" s="21"/>
      <c r="F54" s="21">
        <v>0</v>
      </c>
      <c r="G54" s="21">
        <v>0</v>
      </c>
      <c r="H54" s="21">
        <v>0</v>
      </c>
      <c r="I54" s="21"/>
      <c r="J54" s="21">
        <v>0</v>
      </c>
      <c r="K54" s="21">
        <v>0</v>
      </c>
      <c r="L54" s="21">
        <v>0</v>
      </c>
      <c r="M54" s="21"/>
      <c r="N54" s="21">
        <v>0</v>
      </c>
      <c r="O54" s="21">
        <v>0</v>
      </c>
      <c r="P54" s="21">
        <v>0</v>
      </c>
      <c r="Q54" s="105"/>
      <c r="S54" s="128"/>
      <c r="T54" s="128"/>
    </row>
    <row r="55" spans="1:20" x14ac:dyDescent="0.35">
      <c r="A55" s="17" t="s">
        <v>175</v>
      </c>
      <c r="B55" s="21">
        <v>1.3254786450662739</v>
      </c>
      <c r="C55" s="21">
        <v>1.1764705882352942</v>
      </c>
      <c r="D55" s="21">
        <v>1.4519056261343013</v>
      </c>
      <c r="E55" s="21"/>
      <c r="F55" s="21">
        <v>0.72405470635559133</v>
      </c>
      <c r="G55" s="21">
        <v>1.0273972602739725</v>
      </c>
      <c r="H55" s="21">
        <v>0.45523520485584218</v>
      </c>
      <c r="I55" s="21"/>
      <c r="J55" s="21">
        <v>2.4175824175824179</v>
      </c>
      <c r="K55" s="21">
        <v>2.0100502512562812</v>
      </c>
      <c r="L55" s="21">
        <v>2.734375</v>
      </c>
      <c r="M55" s="21"/>
      <c r="N55" s="21">
        <v>2.0648967551622417</v>
      </c>
      <c r="O55" s="21">
        <v>0.6578947368421052</v>
      </c>
      <c r="P55" s="21">
        <v>3.2085561497326207</v>
      </c>
      <c r="Q55" s="105"/>
      <c r="S55" s="128"/>
      <c r="T55" s="128"/>
    </row>
    <row r="56" spans="1:20" x14ac:dyDescent="0.35">
      <c r="A56" s="17" t="s">
        <v>176</v>
      </c>
      <c r="B56" s="21">
        <v>0</v>
      </c>
      <c r="C56" s="21">
        <v>0</v>
      </c>
      <c r="D56" s="21">
        <v>0</v>
      </c>
      <c r="E56" s="21"/>
      <c r="F56" s="21">
        <v>0</v>
      </c>
      <c r="G56" s="21">
        <v>0</v>
      </c>
      <c r="H56" s="21">
        <v>0</v>
      </c>
      <c r="I56" s="21"/>
      <c r="J56" s="21">
        <v>0</v>
      </c>
      <c r="K56" s="21">
        <v>0</v>
      </c>
      <c r="L56" s="21">
        <v>0</v>
      </c>
      <c r="M56" s="21"/>
      <c r="N56" s="21">
        <v>0</v>
      </c>
      <c r="O56" s="21">
        <v>0</v>
      </c>
      <c r="P56" s="21">
        <v>0</v>
      </c>
      <c r="Q56" s="105"/>
      <c r="S56" s="128"/>
      <c r="T56" s="128"/>
    </row>
    <row r="57" spans="1:20" x14ac:dyDescent="0.35">
      <c r="A57" s="17" t="s">
        <v>177</v>
      </c>
      <c r="B57" s="21">
        <v>1.161751563896336</v>
      </c>
      <c r="C57" s="21">
        <v>1.6835016835016834</v>
      </c>
      <c r="D57" s="21">
        <v>0.97323600973236013</v>
      </c>
      <c r="E57" s="21"/>
      <c r="F57" s="21">
        <v>0.46948356807511737</v>
      </c>
      <c r="G57" s="21">
        <v>0.52356020942408377</v>
      </c>
      <c r="H57" s="21">
        <v>0.4464285714285714</v>
      </c>
      <c r="I57" s="21"/>
      <c r="J57" s="21">
        <v>0.71174377224199281</v>
      </c>
      <c r="K57" s="21">
        <v>0</v>
      </c>
      <c r="L57" s="21">
        <v>0.89686098654708524</v>
      </c>
      <c r="M57" s="21"/>
      <c r="N57" s="21">
        <v>4.0201005025125625</v>
      </c>
      <c r="O57" s="21">
        <v>8.3333333333333321</v>
      </c>
      <c r="P57" s="21">
        <v>2.6490066225165565</v>
      </c>
      <c r="Q57" s="105"/>
      <c r="S57" s="128"/>
      <c r="T57" s="128"/>
    </row>
    <row r="58" spans="1:20" x14ac:dyDescent="0.35">
      <c r="A58" s="17" t="s">
        <v>178</v>
      </c>
      <c r="B58" s="21">
        <v>1.6666666666666667</v>
      </c>
      <c r="C58" s="21">
        <v>3.296703296703297</v>
      </c>
      <c r="D58" s="21">
        <v>0.9569377990430622</v>
      </c>
      <c r="E58" s="21"/>
      <c r="F58" s="21">
        <v>0.76335877862595414</v>
      </c>
      <c r="G58" s="21">
        <v>1.9230769230769231</v>
      </c>
      <c r="H58" s="21">
        <v>0</v>
      </c>
      <c r="I58" s="21"/>
      <c r="J58" s="21">
        <v>2.4691358024691357</v>
      </c>
      <c r="K58" s="21">
        <v>7.6923076923076925</v>
      </c>
      <c r="L58" s="21">
        <v>1.4705882352941175</v>
      </c>
      <c r="M58" s="21"/>
      <c r="N58" s="21">
        <v>2.2727272727272729</v>
      </c>
      <c r="O58" s="21">
        <v>3.8461538461538463</v>
      </c>
      <c r="P58" s="21">
        <v>1.6129032258064515</v>
      </c>
      <c r="Q58" s="105"/>
      <c r="S58" s="128"/>
      <c r="T58" s="128"/>
    </row>
    <row r="59" spans="1:20" x14ac:dyDescent="0.35">
      <c r="A59" s="17" t="s">
        <v>179</v>
      </c>
      <c r="B59" s="21">
        <v>1.1805555555555556</v>
      </c>
      <c r="C59" s="21">
        <v>1.4128728414442702</v>
      </c>
      <c r="D59" s="21">
        <v>0.99626400996264008</v>
      </c>
      <c r="E59" s="21"/>
      <c r="F59" s="21">
        <v>0.55020632737276476</v>
      </c>
      <c r="G59" s="21">
        <v>1.2195121951219512</v>
      </c>
      <c r="H59" s="21">
        <v>0</v>
      </c>
      <c r="I59" s="21"/>
      <c r="J59" s="21">
        <v>2.4630541871921183</v>
      </c>
      <c r="K59" s="21">
        <v>2.1390374331550799</v>
      </c>
      <c r="L59" s="21">
        <v>2.7397260273972601</v>
      </c>
      <c r="M59" s="21"/>
      <c r="N59" s="21">
        <v>0.97719869706840379</v>
      </c>
      <c r="O59" s="21">
        <v>0.81967213114754101</v>
      </c>
      <c r="P59" s="21">
        <v>1.0810810810810811</v>
      </c>
      <c r="Q59" s="105"/>
      <c r="S59" s="128"/>
      <c r="T59" s="128"/>
    </row>
    <row r="60" spans="1:20" x14ac:dyDescent="0.35">
      <c r="A60" s="17" t="s">
        <v>180</v>
      </c>
      <c r="B60" s="21">
        <v>0</v>
      </c>
      <c r="C60" s="21">
        <v>0</v>
      </c>
      <c r="D60" s="21">
        <v>0</v>
      </c>
      <c r="E60" s="21"/>
      <c r="F60" s="21">
        <v>0</v>
      </c>
      <c r="G60" s="21">
        <v>0</v>
      </c>
      <c r="H60" s="21">
        <v>0</v>
      </c>
      <c r="I60" s="21"/>
      <c r="J60" s="21">
        <v>0</v>
      </c>
      <c r="K60" s="21">
        <v>0</v>
      </c>
      <c r="L60" s="21">
        <v>0</v>
      </c>
      <c r="M60" s="21"/>
      <c r="N60" s="21">
        <v>0</v>
      </c>
      <c r="O60" s="21">
        <v>0</v>
      </c>
      <c r="P60" s="21">
        <v>0</v>
      </c>
      <c r="Q60" s="105"/>
      <c r="S60" s="128"/>
      <c r="T60" s="128"/>
    </row>
    <row r="61" spans="1:20" x14ac:dyDescent="0.35">
      <c r="A61" s="17" t="s">
        <v>181</v>
      </c>
      <c r="B61" s="21">
        <v>0.30959752321981426</v>
      </c>
      <c r="C61" s="21">
        <v>0.40322580645161288</v>
      </c>
      <c r="D61" s="21">
        <v>0.25125628140703515</v>
      </c>
      <c r="E61" s="21"/>
      <c r="F61" s="21">
        <v>0</v>
      </c>
      <c r="G61" s="21">
        <v>0</v>
      </c>
      <c r="H61" s="21">
        <v>0</v>
      </c>
      <c r="I61" s="21"/>
      <c r="J61" s="21">
        <v>1.4492753623188406</v>
      </c>
      <c r="K61" s="21">
        <v>2</v>
      </c>
      <c r="L61" s="21">
        <v>1.1363636363636365</v>
      </c>
      <c r="M61" s="21"/>
      <c r="N61" s="21">
        <v>0</v>
      </c>
      <c r="O61" s="21">
        <v>0</v>
      </c>
      <c r="P61" s="21">
        <v>0</v>
      </c>
      <c r="Q61" s="105"/>
      <c r="S61" s="128"/>
      <c r="T61" s="128"/>
    </row>
    <row r="62" spans="1:20" x14ac:dyDescent="0.35">
      <c r="A62" s="17" t="s">
        <v>182</v>
      </c>
      <c r="B62" s="21">
        <v>1.1235955056179776</v>
      </c>
      <c r="C62" s="21">
        <v>0</v>
      </c>
      <c r="D62" s="21">
        <v>1.4705882352941175</v>
      </c>
      <c r="E62" s="21"/>
      <c r="F62" s="21">
        <v>0.98039215686274506</v>
      </c>
      <c r="G62" s="21">
        <v>0</v>
      </c>
      <c r="H62" s="21">
        <v>1.25</v>
      </c>
      <c r="I62" s="21"/>
      <c r="J62" s="21">
        <v>2.3255813953488373</v>
      </c>
      <c r="K62" s="21">
        <v>0</v>
      </c>
      <c r="L62" s="21">
        <v>3.3333333333333335</v>
      </c>
      <c r="M62" s="21"/>
      <c r="N62" s="21">
        <v>0</v>
      </c>
      <c r="O62" s="21">
        <v>0</v>
      </c>
      <c r="P62" s="21">
        <v>0</v>
      </c>
      <c r="Q62" s="105"/>
      <c r="S62" s="128"/>
      <c r="T62" s="128"/>
    </row>
    <row r="63" spans="1:20" x14ac:dyDescent="0.35">
      <c r="A63" s="17" t="s">
        <v>183</v>
      </c>
      <c r="B63" s="21">
        <v>0</v>
      </c>
      <c r="C63" s="21">
        <v>0</v>
      </c>
      <c r="D63" s="21">
        <v>0</v>
      </c>
      <c r="E63" s="21"/>
      <c r="F63" s="21">
        <v>0</v>
      </c>
      <c r="G63" s="21">
        <v>0</v>
      </c>
      <c r="H63" s="21">
        <v>0</v>
      </c>
      <c r="I63" s="21"/>
      <c r="J63" s="21">
        <v>0</v>
      </c>
      <c r="K63" s="21">
        <v>0</v>
      </c>
      <c r="L63" s="21">
        <v>0</v>
      </c>
      <c r="M63" s="21"/>
      <c r="N63" s="21">
        <v>0</v>
      </c>
      <c r="O63" s="21">
        <v>0</v>
      </c>
      <c r="P63" s="21">
        <v>0</v>
      </c>
      <c r="Q63" s="105"/>
      <c r="S63" s="128"/>
      <c r="T63" s="128"/>
    </row>
    <row r="64" spans="1:20" x14ac:dyDescent="0.35">
      <c r="A64" s="17" t="s">
        <v>184</v>
      </c>
      <c r="B64" s="21">
        <v>0.39643211100099107</v>
      </c>
      <c r="C64" s="21">
        <v>0.51948051948051943</v>
      </c>
      <c r="D64" s="21">
        <v>0.32051282051282048</v>
      </c>
      <c r="E64" s="21"/>
      <c r="F64" s="21">
        <v>0</v>
      </c>
      <c r="G64" s="21">
        <v>0</v>
      </c>
      <c r="H64" s="21">
        <v>0</v>
      </c>
      <c r="I64" s="21"/>
      <c r="J64" s="21">
        <v>1.1494252873563218</v>
      </c>
      <c r="K64" s="21">
        <v>2.8169014084507045</v>
      </c>
      <c r="L64" s="21">
        <v>0.52631578947368418</v>
      </c>
      <c r="M64" s="21"/>
      <c r="N64" s="21">
        <v>0.51020408163265307</v>
      </c>
      <c r="O64" s="21">
        <v>0</v>
      </c>
      <c r="P64" s="21">
        <v>0.75757575757575757</v>
      </c>
      <c r="Q64" s="105"/>
      <c r="S64" s="128"/>
      <c r="T64" s="128"/>
    </row>
    <row r="65" spans="1:20" x14ac:dyDescent="0.35">
      <c r="A65" s="17" t="s">
        <v>185</v>
      </c>
      <c r="B65" s="21">
        <v>0</v>
      </c>
      <c r="C65" s="21">
        <v>0</v>
      </c>
      <c r="D65" s="21">
        <v>0</v>
      </c>
      <c r="E65" s="21"/>
      <c r="F65" s="21">
        <v>0</v>
      </c>
      <c r="G65" s="21">
        <v>0</v>
      </c>
      <c r="H65" s="21">
        <v>0</v>
      </c>
      <c r="I65" s="21"/>
      <c r="J65" s="21">
        <v>0</v>
      </c>
      <c r="K65" s="21">
        <v>0</v>
      </c>
      <c r="L65" s="21">
        <v>0</v>
      </c>
      <c r="M65" s="21"/>
      <c r="N65" s="21">
        <v>0</v>
      </c>
      <c r="O65" s="21">
        <v>0</v>
      </c>
      <c r="P65" s="21">
        <v>0</v>
      </c>
      <c r="Q65" s="105"/>
      <c r="S65" s="128"/>
      <c r="T65" s="128"/>
    </row>
    <row r="66" spans="1:20" x14ac:dyDescent="0.35">
      <c r="A66" s="17" t="s">
        <v>186</v>
      </c>
      <c r="B66" s="21">
        <v>0</v>
      </c>
      <c r="C66" s="21">
        <v>0</v>
      </c>
      <c r="D66" s="21">
        <v>0</v>
      </c>
      <c r="E66" s="21"/>
      <c r="F66" s="21">
        <v>0</v>
      </c>
      <c r="G66" s="21">
        <v>0</v>
      </c>
      <c r="H66" s="21">
        <v>0</v>
      </c>
      <c r="I66" s="21"/>
      <c r="J66" s="21">
        <v>0</v>
      </c>
      <c r="K66" s="21">
        <v>0</v>
      </c>
      <c r="L66" s="21">
        <v>0</v>
      </c>
      <c r="M66" s="21"/>
      <c r="N66" s="21">
        <v>0</v>
      </c>
      <c r="O66" s="21">
        <v>0</v>
      </c>
      <c r="P66" s="21">
        <v>0</v>
      </c>
      <c r="Q66" s="105"/>
      <c r="S66" s="128"/>
      <c r="T66" s="128"/>
    </row>
    <row r="67" spans="1:20" x14ac:dyDescent="0.35">
      <c r="A67" s="17" t="s">
        <v>187</v>
      </c>
      <c r="B67" s="21">
        <v>1.2594458438287155</v>
      </c>
      <c r="C67" s="21">
        <v>0</v>
      </c>
      <c r="D67" s="21">
        <v>1.9379844961240309</v>
      </c>
      <c r="E67" s="21"/>
      <c r="F67" s="21">
        <v>0</v>
      </c>
      <c r="G67" s="21">
        <v>0</v>
      </c>
      <c r="H67" s="21">
        <v>0</v>
      </c>
      <c r="I67" s="21"/>
      <c r="J67" s="21">
        <v>1.4705882352941175</v>
      </c>
      <c r="K67" s="21">
        <v>0</v>
      </c>
      <c r="L67" s="21">
        <v>2.5</v>
      </c>
      <c r="M67" s="21"/>
      <c r="N67" s="21">
        <v>5.4794520547945202</v>
      </c>
      <c r="O67" s="21">
        <v>0</v>
      </c>
      <c r="P67" s="21">
        <v>6.8965517241379306</v>
      </c>
      <c r="Q67" s="105"/>
      <c r="S67" s="128"/>
      <c r="T67" s="128"/>
    </row>
    <row r="68" spans="1:20" x14ac:dyDescent="0.35">
      <c r="A68" s="17" t="s">
        <v>188</v>
      </c>
      <c r="B68" s="21">
        <v>0.26246719160104987</v>
      </c>
      <c r="C68" s="21">
        <v>0.23364485981308408</v>
      </c>
      <c r="D68" s="21">
        <v>0.27972027972027974</v>
      </c>
      <c r="E68" s="21"/>
      <c r="F68" s="21">
        <v>0</v>
      </c>
      <c r="G68" s="21">
        <v>0</v>
      </c>
      <c r="H68" s="21">
        <v>0</v>
      </c>
      <c r="I68" s="21"/>
      <c r="J68" s="21">
        <v>0</v>
      </c>
      <c r="K68" s="21">
        <v>0</v>
      </c>
      <c r="L68" s="21">
        <v>0</v>
      </c>
      <c r="M68" s="21"/>
      <c r="N68" s="21">
        <v>1.3100436681222707</v>
      </c>
      <c r="O68" s="21">
        <v>1.2658227848101267</v>
      </c>
      <c r="P68" s="21">
        <v>1.3333333333333335</v>
      </c>
      <c r="Q68" s="105"/>
      <c r="S68" s="128"/>
      <c r="T68" s="128"/>
    </row>
    <row r="69" spans="1:20" x14ac:dyDescent="0.35">
      <c r="A69" s="17" t="s">
        <v>189</v>
      </c>
      <c r="B69" s="21">
        <v>0.15772870662460567</v>
      </c>
      <c r="C69" s="21">
        <v>0.46728971962616817</v>
      </c>
      <c r="D69" s="21">
        <v>0</v>
      </c>
      <c r="E69" s="21"/>
      <c r="F69" s="21">
        <v>0</v>
      </c>
      <c r="G69" s="21">
        <v>0</v>
      </c>
      <c r="H69" s="21">
        <v>0</v>
      </c>
      <c r="I69" s="21"/>
      <c r="J69" s="21">
        <v>0.7142857142857143</v>
      </c>
      <c r="K69" s="21">
        <v>2.4390243902439024</v>
      </c>
      <c r="L69" s="21">
        <v>0</v>
      </c>
      <c r="M69" s="21"/>
      <c r="N69" s="21">
        <v>0</v>
      </c>
      <c r="O69" s="21">
        <v>0</v>
      </c>
      <c r="P69" s="21">
        <v>0</v>
      </c>
      <c r="Q69" s="105"/>
      <c r="S69" s="128"/>
      <c r="T69" s="128"/>
    </row>
    <row r="70" spans="1:20" x14ac:dyDescent="0.35">
      <c r="A70" s="17" t="s">
        <v>190</v>
      </c>
      <c r="B70" s="21">
        <v>0</v>
      </c>
      <c r="C70" s="21">
        <v>0</v>
      </c>
      <c r="D70" s="21">
        <v>0</v>
      </c>
      <c r="E70" s="21"/>
      <c r="F70" s="21">
        <v>0</v>
      </c>
      <c r="G70" s="21">
        <v>0</v>
      </c>
      <c r="H70" s="21">
        <v>0</v>
      </c>
      <c r="I70" s="21"/>
      <c r="J70" s="21">
        <v>0</v>
      </c>
      <c r="K70" s="21">
        <v>0</v>
      </c>
      <c r="L70" s="21">
        <v>0</v>
      </c>
      <c r="M70" s="21"/>
      <c r="N70" s="21">
        <v>0</v>
      </c>
      <c r="O70" s="21">
        <v>0</v>
      </c>
      <c r="P70" s="21">
        <v>0</v>
      </c>
      <c r="Q70" s="105"/>
      <c r="S70" s="128"/>
      <c r="T70" s="128"/>
    </row>
    <row r="71" spans="1:20" x14ac:dyDescent="0.35">
      <c r="A71" s="17" t="s">
        <v>191</v>
      </c>
      <c r="B71" s="21">
        <v>1.7467248908296942</v>
      </c>
      <c r="C71" s="21">
        <v>2.4793388429752068</v>
      </c>
      <c r="D71" s="21">
        <v>1.4836795252225521</v>
      </c>
      <c r="E71" s="21"/>
      <c r="F71" s="21">
        <v>0.41152263374485598</v>
      </c>
      <c r="G71" s="21">
        <v>1.4492753623188406</v>
      </c>
      <c r="H71" s="21">
        <v>0</v>
      </c>
      <c r="I71" s="21"/>
      <c r="J71" s="21">
        <v>3.2520325203252036</v>
      </c>
      <c r="K71" s="21">
        <v>0</v>
      </c>
      <c r="L71" s="21">
        <v>4.1237113402061851</v>
      </c>
      <c r="M71" s="21"/>
      <c r="N71" s="21">
        <v>3.2608695652173911</v>
      </c>
      <c r="O71" s="21">
        <v>7.6923076923076925</v>
      </c>
      <c r="P71" s="21">
        <v>1.5151515151515151</v>
      </c>
      <c r="Q71" s="105"/>
      <c r="S71" s="128"/>
      <c r="T71" s="128"/>
    </row>
    <row r="72" spans="1:20" x14ac:dyDescent="0.35">
      <c r="A72" s="17" t="s">
        <v>192</v>
      </c>
      <c r="B72" s="21">
        <v>0</v>
      </c>
      <c r="C72" s="21">
        <v>0</v>
      </c>
      <c r="D72" s="21">
        <v>0</v>
      </c>
      <c r="E72" s="21"/>
      <c r="F72" s="21">
        <v>0</v>
      </c>
      <c r="G72" s="21">
        <v>0</v>
      </c>
      <c r="H72" s="21">
        <v>0</v>
      </c>
      <c r="I72" s="21"/>
      <c r="J72" s="21">
        <v>0</v>
      </c>
      <c r="K72" s="21">
        <v>0</v>
      </c>
      <c r="L72" s="21">
        <v>0</v>
      </c>
      <c r="M72" s="21"/>
      <c r="N72" s="21">
        <v>0</v>
      </c>
      <c r="O72" s="21">
        <v>0</v>
      </c>
      <c r="P72" s="21">
        <v>0</v>
      </c>
      <c r="Q72" s="105"/>
      <c r="S72" s="128"/>
      <c r="T72" s="128"/>
    </row>
    <row r="73" spans="1:20" ht="14.5" thickBot="1" x14ac:dyDescent="0.4">
      <c r="A73" s="17" t="s">
        <v>193</v>
      </c>
      <c r="B73" s="21">
        <v>2.0689655172413794</v>
      </c>
      <c r="C73" s="21">
        <v>1.4492753623188406</v>
      </c>
      <c r="D73" s="21">
        <v>2.2624434389140271</v>
      </c>
      <c r="E73" s="21"/>
      <c r="F73" s="21">
        <v>1.7094017094017095</v>
      </c>
      <c r="G73" s="21">
        <v>0</v>
      </c>
      <c r="H73" s="21">
        <v>2.2988505747126435</v>
      </c>
      <c r="I73" s="21"/>
      <c r="J73" s="21">
        <v>3.3333333333333335</v>
      </c>
      <c r="K73" s="21">
        <v>6.25</v>
      </c>
      <c r="L73" s="21">
        <v>2.7027027027027026</v>
      </c>
      <c r="M73" s="21"/>
      <c r="N73" s="21">
        <v>1.2048192771084338</v>
      </c>
      <c r="O73" s="21">
        <v>0</v>
      </c>
      <c r="P73" s="21">
        <v>1.6666666666666667</v>
      </c>
      <c r="Q73" s="105"/>
      <c r="S73" s="128"/>
      <c r="T73" s="128"/>
    </row>
    <row r="74" spans="1:20" x14ac:dyDescent="0.3">
      <c r="A74" s="110" t="s">
        <v>398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105"/>
      <c r="S74" s="8"/>
      <c r="T74" s="8"/>
    </row>
    <row r="75" spans="1:20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05"/>
      <c r="S75" s="8"/>
      <c r="T75" s="8"/>
    </row>
    <row r="76" spans="1:20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05"/>
      <c r="S76" s="8"/>
      <c r="T76" s="8"/>
    </row>
    <row r="77" spans="1:20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05"/>
      <c r="S77" s="8"/>
      <c r="T77" s="8"/>
    </row>
    <row r="78" spans="1:20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05"/>
      <c r="S78" s="8"/>
      <c r="T78" s="8"/>
    </row>
    <row r="79" spans="1:20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05"/>
      <c r="S79" s="8"/>
      <c r="T79" s="8"/>
    </row>
    <row r="80" spans="1:20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05"/>
      <c r="S80" s="8"/>
      <c r="T80" s="8"/>
    </row>
    <row r="81" spans="1:20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05"/>
      <c r="S81" s="8"/>
      <c r="T81" s="8"/>
    </row>
    <row r="82" spans="1:20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05"/>
      <c r="S82" s="8"/>
      <c r="T82" s="8"/>
    </row>
    <row r="83" spans="1:20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105"/>
      <c r="S83" s="8"/>
      <c r="T83" s="8"/>
    </row>
    <row r="84" spans="1:20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105"/>
      <c r="S84" s="8"/>
      <c r="T84" s="8"/>
    </row>
    <row r="85" spans="1:20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105"/>
      <c r="S85" s="8"/>
      <c r="T85" s="8"/>
    </row>
    <row r="86" spans="1:20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105"/>
      <c r="S86" s="8"/>
      <c r="T86" s="8"/>
    </row>
    <row r="87" spans="1:20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105"/>
      <c r="S87" s="8"/>
      <c r="T87" s="8"/>
    </row>
    <row r="88" spans="1:20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05"/>
      <c r="S88" s="8"/>
      <c r="T88" s="8"/>
    </row>
    <row r="89" spans="1:20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05"/>
      <c r="S89" s="8"/>
      <c r="T89" s="8"/>
    </row>
    <row r="90" spans="1:20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105"/>
      <c r="S90" s="8"/>
      <c r="T90" s="8"/>
    </row>
    <row r="91" spans="1:20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105"/>
      <c r="S91" s="8"/>
      <c r="T91" s="8"/>
    </row>
    <row r="92" spans="1:20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105"/>
      <c r="S92" s="8"/>
      <c r="T92" s="8"/>
    </row>
    <row r="93" spans="1:20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105"/>
      <c r="S93" s="8"/>
      <c r="T93" s="8"/>
    </row>
    <row r="94" spans="1:20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105"/>
      <c r="S94" s="8"/>
      <c r="T94" s="8"/>
    </row>
    <row r="95" spans="1:20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105"/>
      <c r="S95" s="8"/>
      <c r="T95" s="8"/>
    </row>
    <row r="96" spans="1:20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105"/>
      <c r="S96" s="8"/>
      <c r="T96" s="8"/>
    </row>
    <row r="97" spans="1:20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105"/>
      <c r="S97" s="8"/>
      <c r="T97" s="8"/>
    </row>
    <row r="98" spans="1:20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05"/>
      <c r="S98" s="8"/>
      <c r="T98" s="8"/>
    </row>
    <row r="99" spans="1:20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105"/>
      <c r="S99" s="8"/>
      <c r="T99" s="8"/>
    </row>
    <row r="100" spans="1:20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105"/>
      <c r="S100" s="8"/>
      <c r="T100" s="8"/>
    </row>
    <row r="101" spans="1:20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105"/>
      <c r="S101" s="8"/>
      <c r="T101" s="8"/>
    </row>
    <row r="102" spans="1:20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105"/>
      <c r="S102" s="8"/>
      <c r="T102" s="8"/>
    </row>
    <row r="103" spans="1:20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05"/>
      <c r="S103" s="8"/>
      <c r="T103" s="8"/>
    </row>
    <row r="104" spans="1:20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105"/>
      <c r="S104" s="8"/>
      <c r="T104" s="8"/>
    </row>
    <row r="105" spans="1:20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05"/>
      <c r="S105" s="8"/>
      <c r="T105" s="8"/>
    </row>
    <row r="106" spans="1:20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105"/>
      <c r="S106" s="8"/>
      <c r="T106" s="8"/>
    </row>
    <row r="107" spans="1:20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05"/>
      <c r="S107" s="8"/>
      <c r="T107" s="8"/>
    </row>
    <row r="108" spans="1:20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105"/>
      <c r="S108" s="8"/>
      <c r="T108" s="8"/>
    </row>
    <row r="109" spans="1:20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05"/>
      <c r="S109" s="8"/>
      <c r="T109" s="8"/>
    </row>
    <row r="110" spans="1:20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05"/>
      <c r="S110" s="8"/>
      <c r="T110" s="8"/>
    </row>
    <row r="111" spans="1:20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05"/>
      <c r="S111" s="8"/>
      <c r="T111" s="8"/>
    </row>
    <row r="112" spans="1:20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05"/>
      <c r="S112" s="8"/>
      <c r="T112" s="8"/>
    </row>
    <row r="113" spans="1:20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05"/>
      <c r="S113" s="8"/>
      <c r="T113" s="8"/>
    </row>
    <row r="114" spans="1:20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05"/>
      <c r="S114" s="8"/>
      <c r="T114" s="8"/>
    </row>
    <row r="115" spans="1:20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05"/>
      <c r="S115" s="8"/>
      <c r="T115" s="8"/>
    </row>
    <row r="116" spans="1:20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05"/>
      <c r="S116" s="8"/>
      <c r="T116" s="8"/>
    </row>
    <row r="117" spans="1:20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05"/>
      <c r="S117" s="8"/>
      <c r="T117" s="8"/>
    </row>
    <row r="118" spans="1:20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05"/>
      <c r="S118" s="8"/>
      <c r="T118" s="8"/>
    </row>
    <row r="119" spans="1:20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05"/>
      <c r="S119" s="8"/>
      <c r="T119" s="8"/>
    </row>
    <row r="120" spans="1:20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05"/>
      <c r="S120" s="8"/>
      <c r="T120" s="8"/>
    </row>
    <row r="121" spans="1:20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05"/>
      <c r="S121" s="8"/>
      <c r="T121" s="8"/>
    </row>
    <row r="122" spans="1:20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05"/>
      <c r="S122" s="8"/>
      <c r="T122" s="8"/>
    </row>
    <row r="123" spans="1:20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105"/>
      <c r="S123" s="8"/>
      <c r="T123" s="8"/>
    </row>
    <row r="124" spans="1:20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105"/>
      <c r="S124" s="8"/>
      <c r="T124" s="8"/>
    </row>
    <row r="125" spans="1:20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105"/>
      <c r="S125" s="8"/>
      <c r="T125" s="8"/>
    </row>
    <row r="126" spans="1:20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05"/>
      <c r="S126" s="8"/>
      <c r="T126" s="8"/>
    </row>
    <row r="127" spans="1:20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05"/>
      <c r="S127" s="8"/>
      <c r="T127" s="8"/>
    </row>
    <row r="128" spans="1:20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105"/>
      <c r="S128" s="8"/>
      <c r="T128" s="8"/>
    </row>
    <row r="129" spans="1:20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105"/>
      <c r="S129" s="8"/>
      <c r="T129" s="8"/>
    </row>
    <row r="130" spans="1:20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105"/>
      <c r="S130" s="8"/>
      <c r="T130" s="8"/>
    </row>
    <row r="131" spans="1:20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105"/>
      <c r="S131" s="8"/>
      <c r="T131" s="8"/>
    </row>
    <row r="132" spans="1:20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105"/>
      <c r="S132" s="8"/>
      <c r="T132" s="8"/>
    </row>
    <row r="133" spans="1:20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105"/>
      <c r="S133" s="8"/>
      <c r="T133" s="8"/>
    </row>
    <row r="134" spans="1:20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105"/>
      <c r="S134" s="8"/>
      <c r="T134" s="8"/>
    </row>
    <row r="135" spans="1:20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105"/>
      <c r="S135" s="8"/>
      <c r="T135" s="8"/>
    </row>
    <row r="136" spans="1:20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105"/>
      <c r="S136" s="8"/>
      <c r="T136" s="8"/>
    </row>
    <row r="137" spans="1:20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105"/>
      <c r="S137" s="8"/>
      <c r="T137" s="8"/>
    </row>
    <row r="138" spans="1:20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105"/>
      <c r="S138" s="8"/>
      <c r="T138" s="8"/>
    </row>
    <row r="139" spans="1:20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105"/>
      <c r="S139" s="8"/>
      <c r="T139" s="8"/>
    </row>
    <row r="140" spans="1:20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105"/>
      <c r="S140" s="8"/>
      <c r="T140" s="8"/>
    </row>
    <row r="141" spans="1:20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105"/>
      <c r="S141" s="8"/>
      <c r="T141" s="8"/>
    </row>
    <row r="142" spans="1:20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105"/>
      <c r="S142" s="8"/>
      <c r="T142" s="8"/>
    </row>
    <row r="143" spans="1:20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105"/>
      <c r="S143" s="8"/>
      <c r="T143" s="8"/>
    </row>
    <row r="144" spans="1:20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105"/>
      <c r="S144" s="8"/>
      <c r="T144" s="8"/>
    </row>
    <row r="145" spans="1:20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105"/>
      <c r="S145" s="8"/>
      <c r="T145" s="8"/>
    </row>
    <row r="146" spans="1:20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105"/>
      <c r="S146" s="8"/>
      <c r="T146" s="8"/>
    </row>
    <row r="147" spans="1:20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105"/>
      <c r="S147" s="8"/>
      <c r="T147" s="8"/>
    </row>
    <row r="148" spans="1:20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105"/>
      <c r="S148" s="8"/>
      <c r="T148" s="8"/>
    </row>
    <row r="149" spans="1:20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105"/>
      <c r="S149" s="8"/>
      <c r="T149" s="8"/>
    </row>
    <row r="150" spans="1:20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105"/>
      <c r="S150" s="8"/>
      <c r="T150" s="8"/>
    </row>
    <row r="151" spans="1:20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105"/>
      <c r="S151" s="8"/>
      <c r="T151" s="8"/>
    </row>
    <row r="152" spans="1:20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105"/>
      <c r="S152" s="8"/>
      <c r="T152" s="8"/>
    </row>
    <row r="153" spans="1:20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105"/>
      <c r="S153" s="8"/>
      <c r="T153" s="8"/>
    </row>
    <row r="154" spans="1:20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105"/>
      <c r="S154" s="8"/>
      <c r="T154" s="8"/>
    </row>
    <row r="155" spans="1:20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105"/>
      <c r="S155" s="8"/>
      <c r="T155" s="8"/>
    </row>
    <row r="156" spans="1:20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105"/>
      <c r="S156" s="8"/>
      <c r="T156" s="8"/>
    </row>
    <row r="157" spans="1:20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105"/>
      <c r="S157" s="8"/>
      <c r="T157" s="8"/>
    </row>
    <row r="158" spans="1:20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105"/>
      <c r="S158" s="8"/>
      <c r="T158" s="8"/>
    </row>
    <row r="159" spans="1:20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105"/>
      <c r="S159" s="8"/>
      <c r="T159" s="8"/>
    </row>
    <row r="160" spans="1:20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105"/>
      <c r="S160" s="8"/>
      <c r="T160" s="8"/>
    </row>
    <row r="161" spans="1:20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105"/>
      <c r="S161" s="8"/>
      <c r="T161" s="8"/>
    </row>
    <row r="162" spans="1:20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105"/>
      <c r="S162" s="8"/>
      <c r="T162" s="8"/>
    </row>
    <row r="163" spans="1:20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105"/>
      <c r="S163" s="8"/>
      <c r="T163" s="8"/>
    </row>
    <row r="164" spans="1:20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105"/>
      <c r="S164" s="8"/>
      <c r="T164" s="8"/>
    </row>
    <row r="165" spans="1:20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105"/>
      <c r="S165" s="8"/>
      <c r="T165" s="8"/>
    </row>
    <row r="166" spans="1:20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105"/>
      <c r="S166" s="8"/>
      <c r="T166" s="8"/>
    </row>
    <row r="167" spans="1:20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105"/>
      <c r="S167" s="8"/>
      <c r="T167" s="8"/>
    </row>
    <row r="168" spans="1:20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105"/>
      <c r="S168" s="8"/>
      <c r="T168" s="8"/>
    </row>
    <row r="169" spans="1:20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105"/>
      <c r="S169" s="8"/>
      <c r="T169" s="8"/>
    </row>
    <row r="170" spans="1:20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105"/>
      <c r="S170" s="8"/>
      <c r="T170" s="8"/>
    </row>
    <row r="171" spans="1:20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105"/>
      <c r="S171" s="8"/>
      <c r="T171" s="8"/>
    </row>
    <row r="172" spans="1:20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105"/>
      <c r="S172" s="8"/>
      <c r="T172" s="8"/>
    </row>
    <row r="173" spans="1:20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105"/>
      <c r="S173" s="8"/>
      <c r="T173" s="8"/>
    </row>
    <row r="174" spans="1:20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105"/>
      <c r="S174" s="8"/>
      <c r="T174" s="8"/>
    </row>
    <row r="175" spans="1:20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105"/>
      <c r="S175" s="8"/>
      <c r="T175" s="8"/>
    </row>
    <row r="176" spans="1:20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105"/>
      <c r="S176" s="8"/>
      <c r="T176" s="8"/>
    </row>
    <row r="177" spans="1:20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105"/>
      <c r="S177" s="8"/>
      <c r="T177" s="8"/>
    </row>
    <row r="178" spans="1:20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105"/>
      <c r="S178" s="8"/>
      <c r="T178" s="8"/>
    </row>
    <row r="179" spans="1:20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105"/>
      <c r="S179" s="8"/>
      <c r="T179" s="8"/>
    </row>
    <row r="180" spans="1:20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105"/>
      <c r="S180" s="8"/>
      <c r="T180" s="8"/>
    </row>
    <row r="181" spans="1:20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105"/>
      <c r="S181" s="8"/>
      <c r="T181" s="8"/>
    </row>
    <row r="182" spans="1:20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105"/>
      <c r="S182" s="8"/>
      <c r="T182" s="8"/>
    </row>
    <row r="183" spans="1:20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105"/>
      <c r="S183" s="8"/>
      <c r="T183" s="8"/>
    </row>
    <row r="184" spans="1:20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105"/>
      <c r="S184" s="8"/>
      <c r="T184" s="8"/>
    </row>
    <row r="185" spans="1:20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105"/>
      <c r="S185" s="8"/>
      <c r="T185" s="8"/>
    </row>
    <row r="186" spans="1:20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105"/>
      <c r="S186" s="8"/>
      <c r="T186" s="8"/>
    </row>
    <row r="187" spans="1:20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105"/>
      <c r="S187" s="8"/>
      <c r="T187" s="8"/>
    </row>
    <row r="188" spans="1:20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105"/>
      <c r="S188" s="8"/>
      <c r="T188" s="8"/>
    </row>
    <row r="189" spans="1:20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105"/>
      <c r="S189" s="8"/>
      <c r="T189" s="8"/>
    </row>
    <row r="190" spans="1:20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105"/>
      <c r="S190" s="8"/>
      <c r="T190" s="8"/>
    </row>
    <row r="191" spans="1:20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105"/>
      <c r="S191" s="8"/>
      <c r="T191" s="8"/>
    </row>
    <row r="192" spans="1:20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105"/>
      <c r="S192" s="8"/>
      <c r="T192" s="8"/>
    </row>
    <row r="193" spans="1:20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105"/>
      <c r="S193" s="8"/>
      <c r="T193" s="8"/>
    </row>
    <row r="194" spans="1:20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105"/>
      <c r="S194" s="8"/>
      <c r="T194" s="8"/>
    </row>
    <row r="195" spans="1:20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105"/>
      <c r="S195" s="8"/>
      <c r="T195" s="8"/>
    </row>
    <row r="196" spans="1:20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105"/>
      <c r="S196" s="8"/>
      <c r="T196" s="8"/>
    </row>
    <row r="197" spans="1:20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105"/>
      <c r="S197" s="8"/>
      <c r="T197" s="8"/>
    </row>
    <row r="198" spans="1:20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105"/>
      <c r="S198" s="8"/>
      <c r="T198" s="8"/>
    </row>
    <row r="199" spans="1:20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105"/>
      <c r="S199" s="8"/>
      <c r="T199" s="8"/>
    </row>
    <row r="200" spans="1:20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105"/>
      <c r="S200" s="8"/>
      <c r="T200" s="8"/>
    </row>
    <row r="201" spans="1:20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105"/>
      <c r="S201" s="8"/>
      <c r="T201" s="8"/>
    </row>
    <row r="202" spans="1:20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105"/>
      <c r="S202" s="8"/>
      <c r="T202" s="8"/>
    </row>
    <row r="203" spans="1:20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105"/>
      <c r="S203" s="8"/>
      <c r="T203" s="8"/>
    </row>
    <row r="204" spans="1:20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105"/>
      <c r="S204" s="8"/>
      <c r="T204" s="8"/>
    </row>
    <row r="205" spans="1:20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105"/>
      <c r="S205" s="8"/>
      <c r="T205" s="8"/>
    </row>
    <row r="206" spans="1:20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105"/>
      <c r="S206" s="8"/>
      <c r="T206" s="8"/>
    </row>
    <row r="207" spans="1:20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105"/>
      <c r="S207" s="8"/>
      <c r="T207" s="8"/>
    </row>
    <row r="208" spans="1:20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105"/>
      <c r="S208" s="8"/>
      <c r="T208" s="8"/>
    </row>
    <row r="209" spans="1:20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105"/>
      <c r="S209" s="8"/>
      <c r="T209" s="8"/>
    </row>
    <row r="210" spans="1:20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105"/>
      <c r="S210" s="8"/>
      <c r="T210" s="8"/>
    </row>
    <row r="211" spans="1:20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105"/>
      <c r="S211" s="8"/>
      <c r="T211" s="8"/>
    </row>
    <row r="212" spans="1:20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105"/>
      <c r="S212" s="8"/>
      <c r="T212" s="8"/>
    </row>
    <row r="213" spans="1:20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105"/>
      <c r="S213" s="8"/>
      <c r="T213" s="8"/>
    </row>
    <row r="214" spans="1:20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105"/>
      <c r="S214" s="8"/>
      <c r="T214" s="8"/>
    </row>
    <row r="215" spans="1:20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105"/>
      <c r="S215" s="8"/>
      <c r="T215" s="8"/>
    </row>
    <row r="216" spans="1:20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105"/>
      <c r="S216" s="8"/>
      <c r="T216" s="8"/>
    </row>
    <row r="217" spans="1:20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105"/>
      <c r="S217" s="8"/>
      <c r="T217" s="8"/>
    </row>
    <row r="218" spans="1:20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105"/>
      <c r="S218" s="8"/>
      <c r="T218" s="8"/>
    </row>
    <row r="219" spans="1:20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105"/>
      <c r="S219" s="8"/>
      <c r="T219" s="8"/>
    </row>
    <row r="220" spans="1:20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105"/>
      <c r="S220" s="8"/>
      <c r="T220" s="8"/>
    </row>
    <row r="221" spans="1:20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105"/>
      <c r="S221" s="8"/>
      <c r="T221" s="8"/>
    </row>
    <row r="222" spans="1:20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105"/>
      <c r="S222" s="8"/>
      <c r="T222" s="8"/>
    </row>
    <row r="223" spans="1:20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105"/>
      <c r="S223" s="8"/>
      <c r="T223" s="8"/>
    </row>
    <row r="224" spans="1:20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105"/>
      <c r="S224" s="8"/>
      <c r="T224" s="8"/>
    </row>
    <row r="225" spans="1:20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105"/>
      <c r="S225" s="8"/>
      <c r="T225" s="8"/>
    </row>
    <row r="226" spans="1:20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105"/>
      <c r="S226" s="8"/>
      <c r="T226" s="8"/>
    </row>
    <row r="227" spans="1:20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105"/>
      <c r="S227" s="8"/>
      <c r="T227" s="8"/>
    </row>
    <row r="228" spans="1:20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105"/>
      <c r="S228" s="8"/>
      <c r="T228" s="8"/>
    </row>
    <row r="229" spans="1:20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105"/>
      <c r="S229" s="8"/>
      <c r="T229" s="8"/>
    </row>
    <row r="230" spans="1:20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105"/>
      <c r="S230" s="8"/>
      <c r="T230" s="8"/>
    </row>
    <row r="231" spans="1:20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105"/>
      <c r="S231" s="8"/>
      <c r="T231" s="8"/>
    </row>
    <row r="232" spans="1:20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105"/>
      <c r="S232" s="8"/>
      <c r="T232" s="8"/>
    </row>
    <row r="233" spans="1:20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105"/>
      <c r="S233" s="8"/>
      <c r="T233" s="8"/>
    </row>
    <row r="234" spans="1:20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105"/>
      <c r="S234" s="8"/>
      <c r="T234" s="8"/>
    </row>
    <row r="235" spans="1:20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105"/>
      <c r="S235" s="8"/>
      <c r="T235" s="8"/>
    </row>
    <row r="236" spans="1:20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105"/>
      <c r="S236" s="8"/>
      <c r="T236" s="8"/>
    </row>
    <row r="237" spans="1:20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105"/>
      <c r="S237" s="8"/>
      <c r="T237" s="8"/>
    </row>
    <row r="238" spans="1:20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105"/>
      <c r="S238" s="8"/>
      <c r="T238" s="8"/>
    </row>
    <row r="239" spans="1:20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105"/>
      <c r="S239" s="8"/>
      <c r="T239" s="8"/>
    </row>
    <row r="240" spans="1:20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105"/>
      <c r="S240" s="8"/>
      <c r="T240" s="8"/>
    </row>
    <row r="241" spans="1:20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105"/>
      <c r="S241" s="8"/>
      <c r="T241" s="8"/>
    </row>
    <row r="242" spans="1:20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S242" s="8"/>
      <c r="T242" s="8"/>
    </row>
    <row r="243" spans="1:20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S243" s="8"/>
      <c r="T243" s="8"/>
    </row>
    <row r="244" spans="1:20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S244" s="8"/>
      <c r="T244" s="8"/>
    </row>
    <row r="245" spans="1:20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S245" s="8"/>
      <c r="T245" s="8"/>
    </row>
    <row r="246" spans="1:20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S246" s="8"/>
      <c r="T246" s="8"/>
    </row>
    <row r="247" spans="1:20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S247" s="8"/>
      <c r="T247" s="8"/>
    </row>
    <row r="248" spans="1:20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S248" s="8"/>
      <c r="T248" s="8"/>
    </row>
    <row r="249" spans="1:20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S249" s="8"/>
      <c r="T249" s="8"/>
    </row>
    <row r="250" spans="1:20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S250" s="8"/>
      <c r="T250" s="8"/>
    </row>
    <row r="251" spans="1:20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S251" s="8"/>
      <c r="T251" s="8"/>
    </row>
    <row r="252" spans="1:20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S252" s="8"/>
      <c r="T252" s="8"/>
    </row>
    <row r="253" spans="1:20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S253" s="8"/>
      <c r="T253" s="8"/>
    </row>
    <row r="254" spans="1:20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S254" s="8"/>
      <c r="T254" s="8"/>
    </row>
    <row r="255" spans="1:20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S255" s="8"/>
      <c r="T255" s="8"/>
    </row>
    <row r="256" spans="1:20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S256" s="8"/>
      <c r="T256" s="8"/>
    </row>
    <row r="257" spans="1:20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S257" s="8"/>
      <c r="T257" s="8"/>
    </row>
  </sheetData>
  <mergeCells count="20">
    <mergeCell ref="A41:P41"/>
    <mergeCell ref="A42:P42"/>
    <mergeCell ref="A43:P43"/>
    <mergeCell ref="A44:A45"/>
    <mergeCell ref="B44:D44"/>
    <mergeCell ref="F44:H44"/>
    <mergeCell ref="J44:L44"/>
    <mergeCell ref="N44:P44"/>
    <mergeCell ref="A1:P1"/>
    <mergeCell ref="A2:P2"/>
    <mergeCell ref="A3:P3"/>
    <mergeCell ref="A4:P4"/>
    <mergeCell ref="A5:P5"/>
    <mergeCell ref="A39:P39"/>
    <mergeCell ref="A40:P40"/>
    <mergeCell ref="A6:A7"/>
    <mergeCell ref="B6:D6"/>
    <mergeCell ref="F6:H6"/>
    <mergeCell ref="J6:L6"/>
    <mergeCell ref="N6:P6"/>
  </mergeCells>
  <hyperlinks>
    <hyperlink ref="R40" location="Contenido!A1" display="Contenido" xr:uid="{F35E50B7-DC4C-4FE4-B326-9F035AECE6AC}"/>
    <hyperlink ref="R2" location="Contenido!A1" display="Contenido" xr:uid="{A2C78FE8-AAB2-40B4-9186-724E097279DC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300" verticalDpi="300" r:id="rId1"/>
  <rowBreaks count="1" manualBreakCount="1">
    <brk id="38" max="15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6C7C-5FD4-4C61-8FFF-3F975A5A182D}">
  <sheetPr>
    <tabColor theme="0" tint="-0.14999847407452621"/>
  </sheetPr>
  <dimension ref="A1:S260"/>
  <sheetViews>
    <sheetView showGridLines="0" zoomScale="90" zoomScaleNormal="90" zoomScaleSheetLayoutView="90" workbookViewId="0">
      <selection activeCell="R40" sqref="R40"/>
    </sheetView>
  </sheetViews>
  <sheetFormatPr baseColWidth="10" defaultColWidth="11.453125" defaultRowHeight="14" x14ac:dyDescent="0.3"/>
  <cols>
    <col min="1" max="1" width="14.7265625" style="120" bestFit="1" customWidth="1"/>
    <col min="2" max="4" width="7.54296875" style="85" customWidth="1"/>
    <col min="5" max="5" width="1.7265625" style="85" customWidth="1"/>
    <col min="6" max="8" width="7.54296875" style="85" customWidth="1"/>
    <col min="9" max="9" width="1.7265625" style="85" customWidth="1"/>
    <col min="10" max="12" width="7.54296875" style="85" customWidth="1"/>
    <col min="13" max="13" width="1.7265625" style="85" customWidth="1"/>
    <col min="14" max="16" width="7.54296875" style="85" customWidth="1"/>
    <col min="17" max="17" width="5.7265625" style="106" customWidth="1"/>
    <col min="18" max="18" width="13.453125" style="26" customWidth="1"/>
    <col min="19" max="19" width="9.7265625" style="85" customWidth="1"/>
    <col min="20" max="16384" width="11.453125" style="3"/>
  </cols>
  <sheetData>
    <row r="1" spans="1:19" ht="15.75" customHeight="1" x14ac:dyDescent="0.35">
      <c r="A1" s="347" t="s">
        <v>329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7"/>
      <c r="R1" s="29"/>
      <c r="S1" s="3"/>
    </row>
    <row r="2" spans="1:19" ht="15.75" customHeight="1" x14ac:dyDescent="0.35">
      <c r="A2" s="347" t="s">
        <v>147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7"/>
      <c r="R2" s="272" t="s">
        <v>375</v>
      </c>
      <c r="S2" s="94"/>
    </row>
    <row r="3" spans="1:19" ht="15.75" customHeight="1" x14ac:dyDescent="0.35">
      <c r="A3" s="347" t="s">
        <v>330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7"/>
      <c r="R3" s="29"/>
      <c r="S3" s="3"/>
    </row>
    <row r="4" spans="1:19" ht="15.75" customHeight="1" x14ac:dyDescent="0.35">
      <c r="A4" s="347" t="s">
        <v>331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7"/>
      <c r="S4" s="3"/>
    </row>
    <row r="5" spans="1:19" s="8" customFormat="1" ht="15.75" customHeight="1" x14ac:dyDescent="0.35">
      <c r="A5" s="347" t="s">
        <v>112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6"/>
      <c r="R5" s="26"/>
      <c r="S5" s="95"/>
    </row>
    <row r="6" spans="1:19" s="8" customFormat="1" ht="15.75" customHeight="1" x14ac:dyDescent="0.35">
      <c r="A6" s="356" t="s">
        <v>377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10"/>
      <c r="R6" s="26"/>
      <c r="S6" s="95"/>
    </row>
    <row r="7" spans="1:19" ht="21" customHeight="1" x14ac:dyDescent="0.35">
      <c r="A7" s="340" t="s">
        <v>264</v>
      </c>
      <c r="B7" s="342" t="s">
        <v>130</v>
      </c>
      <c r="C7" s="342"/>
      <c r="D7" s="342"/>
      <c r="E7" s="40"/>
      <c r="F7" s="342" t="s">
        <v>381</v>
      </c>
      <c r="G7" s="342"/>
      <c r="H7" s="342"/>
      <c r="I7" s="40"/>
      <c r="J7" s="342" t="s">
        <v>382</v>
      </c>
      <c r="K7" s="342"/>
      <c r="L7" s="342"/>
      <c r="M7" s="40"/>
      <c r="N7" s="342" t="s">
        <v>383</v>
      </c>
      <c r="O7" s="342"/>
      <c r="P7" s="342"/>
      <c r="Q7" s="96"/>
      <c r="S7" s="97"/>
    </row>
    <row r="8" spans="1:19" ht="21" customHeight="1" x14ac:dyDescent="0.35">
      <c r="A8" s="341"/>
      <c r="B8" s="9" t="s">
        <v>130</v>
      </c>
      <c r="C8" s="9" t="s">
        <v>233</v>
      </c>
      <c r="D8" s="9" t="s">
        <v>234</v>
      </c>
      <c r="E8" s="40"/>
      <c r="F8" s="9" t="s">
        <v>130</v>
      </c>
      <c r="G8" s="9" t="s">
        <v>233</v>
      </c>
      <c r="H8" s="9" t="s">
        <v>234</v>
      </c>
      <c r="I8" s="40"/>
      <c r="J8" s="9" t="s">
        <v>130</v>
      </c>
      <c r="K8" s="9" t="s">
        <v>233</v>
      </c>
      <c r="L8" s="9" t="s">
        <v>234</v>
      </c>
      <c r="M8" s="40"/>
      <c r="N8" s="9" t="s">
        <v>130</v>
      </c>
      <c r="O8" s="9" t="s">
        <v>233</v>
      </c>
      <c r="P8" s="9" t="s">
        <v>234</v>
      </c>
      <c r="Q8" s="98"/>
      <c r="S8" s="99"/>
    </row>
    <row r="9" spans="1:19" x14ac:dyDescent="0.3">
      <c r="A9" s="10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18"/>
      <c r="S9" s="72"/>
    </row>
    <row r="10" spans="1:19" x14ac:dyDescent="0.3">
      <c r="A10" s="100" t="s">
        <v>130</v>
      </c>
      <c r="B10" s="16">
        <v>108</v>
      </c>
      <c r="C10" s="16">
        <v>42</v>
      </c>
      <c r="D10" s="16">
        <v>66</v>
      </c>
      <c r="E10" s="16"/>
      <c r="F10" s="16">
        <v>29</v>
      </c>
      <c r="G10" s="16">
        <v>16</v>
      </c>
      <c r="H10" s="16">
        <v>13</v>
      </c>
      <c r="I10" s="16"/>
      <c r="J10" s="16">
        <v>46</v>
      </c>
      <c r="K10" s="16">
        <v>16</v>
      </c>
      <c r="L10" s="16">
        <v>30</v>
      </c>
      <c r="M10" s="16"/>
      <c r="N10" s="16">
        <v>33</v>
      </c>
      <c r="O10" s="16">
        <v>10</v>
      </c>
      <c r="P10" s="16">
        <v>23</v>
      </c>
      <c r="Q10" s="18"/>
      <c r="S10" s="101"/>
    </row>
    <row r="11" spans="1:19" x14ac:dyDescent="0.3">
      <c r="A11" s="17" t="s">
        <v>299</v>
      </c>
      <c r="B11" s="18">
        <v>15</v>
      </c>
      <c r="C11" s="18">
        <v>5</v>
      </c>
      <c r="D11" s="18">
        <v>10</v>
      </c>
      <c r="E11" s="18"/>
      <c r="F11" s="18">
        <v>8</v>
      </c>
      <c r="G11" s="18">
        <v>3</v>
      </c>
      <c r="H11" s="18">
        <v>5</v>
      </c>
      <c r="I11" s="18"/>
      <c r="J11" s="18">
        <v>6</v>
      </c>
      <c r="K11" s="18">
        <v>2</v>
      </c>
      <c r="L11" s="18">
        <v>4</v>
      </c>
      <c r="M11" s="18"/>
      <c r="N11" s="18">
        <v>1</v>
      </c>
      <c r="O11" s="18">
        <v>0</v>
      </c>
      <c r="P11" s="18">
        <v>1</v>
      </c>
      <c r="Q11" s="16"/>
      <c r="S11" s="102"/>
    </row>
    <row r="12" spans="1:19" x14ac:dyDescent="0.3">
      <c r="A12" s="17" t="s">
        <v>175</v>
      </c>
      <c r="B12" s="18">
        <v>45</v>
      </c>
      <c r="C12" s="18">
        <v>19</v>
      </c>
      <c r="D12" s="18">
        <v>26</v>
      </c>
      <c r="E12" s="18"/>
      <c r="F12" s="18">
        <v>13</v>
      </c>
      <c r="G12" s="18">
        <v>8</v>
      </c>
      <c r="H12" s="18">
        <v>5</v>
      </c>
      <c r="I12" s="18"/>
      <c r="J12" s="18">
        <v>15</v>
      </c>
      <c r="K12" s="18">
        <v>5</v>
      </c>
      <c r="L12" s="18">
        <v>10</v>
      </c>
      <c r="M12" s="18"/>
      <c r="N12" s="18">
        <v>17</v>
      </c>
      <c r="O12" s="18">
        <v>6</v>
      </c>
      <c r="P12" s="18">
        <v>11</v>
      </c>
      <c r="Q12" s="18"/>
      <c r="S12" s="102"/>
    </row>
    <row r="13" spans="1:19" x14ac:dyDescent="0.3">
      <c r="A13" s="17" t="s">
        <v>179</v>
      </c>
      <c r="B13" s="18">
        <v>17</v>
      </c>
      <c r="C13" s="18">
        <v>9</v>
      </c>
      <c r="D13" s="18">
        <v>8</v>
      </c>
      <c r="E13" s="18"/>
      <c r="F13" s="18">
        <v>4</v>
      </c>
      <c r="G13" s="18">
        <v>4</v>
      </c>
      <c r="H13" s="18">
        <v>0</v>
      </c>
      <c r="I13" s="18"/>
      <c r="J13" s="18">
        <v>10</v>
      </c>
      <c r="K13" s="18">
        <v>4</v>
      </c>
      <c r="L13" s="18">
        <v>6</v>
      </c>
      <c r="M13" s="18"/>
      <c r="N13" s="18">
        <v>3</v>
      </c>
      <c r="O13" s="18">
        <v>1</v>
      </c>
      <c r="P13" s="18">
        <v>2</v>
      </c>
      <c r="Q13" s="18"/>
      <c r="S13" s="102"/>
    </row>
    <row r="14" spans="1:19" x14ac:dyDescent="0.3">
      <c r="A14" s="17" t="s">
        <v>181</v>
      </c>
      <c r="B14" s="18">
        <v>4</v>
      </c>
      <c r="C14" s="18">
        <v>1</v>
      </c>
      <c r="D14" s="18">
        <v>3</v>
      </c>
      <c r="E14" s="18"/>
      <c r="F14" s="18">
        <v>1</v>
      </c>
      <c r="G14" s="18">
        <v>0</v>
      </c>
      <c r="H14" s="18">
        <v>1</v>
      </c>
      <c r="I14" s="18"/>
      <c r="J14" s="18">
        <v>3</v>
      </c>
      <c r="K14" s="18">
        <v>1</v>
      </c>
      <c r="L14" s="18">
        <v>2</v>
      </c>
      <c r="M14" s="18"/>
      <c r="N14" s="18">
        <v>0</v>
      </c>
      <c r="O14" s="18">
        <v>0</v>
      </c>
      <c r="P14" s="18">
        <v>0</v>
      </c>
      <c r="Q14" s="16"/>
      <c r="S14" s="102"/>
    </row>
    <row r="15" spans="1:19" x14ac:dyDescent="0.3">
      <c r="A15" s="17" t="s">
        <v>300</v>
      </c>
      <c r="B15" s="18">
        <v>4</v>
      </c>
      <c r="C15" s="18">
        <v>2</v>
      </c>
      <c r="D15" s="18">
        <v>2</v>
      </c>
      <c r="E15" s="18"/>
      <c r="F15" s="18">
        <v>0</v>
      </c>
      <c r="G15" s="18">
        <v>0</v>
      </c>
      <c r="H15" s="18">
        <v>0</v>
      </c>
      <c r="I15" s="18"/>
      <c r="J15" s="18">
        <v>3</v>
      </c>
      <c r="K15" s="18">
        <v>2</v>
      </c>
      <c r="L15" s="18">
        <v>1</v>
      </c>
      <c r="M15" s="18"/>
      <c r="N15" s="18">
        <v>1</v>
      </c>
      <c r="O15" s="18">
        <v>0</v>
      </c>
      <c r="P15" s="18">
        <v>1</v>
      </c>
      <c r="Q15" s="18"/>
      <c r="S15" s="102"/>
    </row>
    <row r="16" spans="1:19" x14ac:dyDescent="0.3">
      <c r="A16" s="17" t="s">
        <v>187</v>
      </c>
      <c r="B16" s="18">
        <v>17</v>
      </c>
      <c r="C16" s="18">
        <v>5</v>
      </c>
      <c r="D16" s="18">
        <v>12</v>
      </c>
      <c r="E16" s="18"/>
      <c r="F16" s="18">
        <v>1</v>
      </c>
      <c r="G16" s="18">
        <v>1</v>
      </c>
      <c r="H16" s="18">
        <v>0</v>
      </c>
      <c r="I16" s="18"/>
      <c r="J16" s="18">
        <v>6</v>
      </c>
      <c r="K16" s="18">
        <v>1</v>
      </c>
      <c r="L16" s="18">
        <v>5</v>
      </c>
      <c r="M16" s="18"/>
      <c r="N16" s="18">
        <v>10</v>
      </c>
      <c r="O16" s="18">
        <v>3</v>
      </c>
      <c r="P16" s="18">
        <v>7</v>
      </c>
      <c r="Q16" s="103"/>
      <c r="S16" s="102"/>
    </row>
    <row r="17" spans="1:19" x14ac:dyDescent="0.3">
      <c r="A17" s="17" t="s">
        <v>192</v>
      </c>
      <c r="B17" s="18">
        <v>6</v>
      </c>
      <c r="C17" s="18">
        <v>1</v>
      </c>
      <c r="D17" s="18">
        <v>5</v>
      </c>
      <c r="E17" s="18"/>
      <c r="F17" s="18">
        <v>2</v>
      </c>
      <c r="G17" s="18">
        <v>0</v>
      </c>
      <c r="H17" s="18">
        <v>2</v>
      </c>
      <c r="I17" s="18"/>
      <c r="J17" s="18">
        <v>3</v>
      </c>
      <c r="K17" s="18">
        <v>1</v>
      </c>
      <c r="L17" s="18">
        <v>2</v>
      </c>
      <c r="M17" s="18"/>
      <c r="N17" s="18">
        <v>1</v>
      </c>
      <c r="O17" s="18">
        <v>0</v>
      </c>
      <c r="P17" s="18">
        <v>1</v>
      </c>
      <c r="Q17" s="8"/>
      <c r="S17" s="102"/>
    </row>
    <row r="18" spans="1:19" x14ac:dyDescent="0.3">
      <c r="A18" s="7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  <c r="S18" s="102"/>
    </row>
    <row r="19" spans="1:19" x14ac:dyDescent="0.3">
      <c r="A19" s="100" t="s">
        <v>238</v>
      </c>
      <c r="B19" s="16">
        <v>74</v>
      </c>
      <c r="C19" s="16">
        <v>30</v>
      </c>
      <c r="D19" s="16">
        <v>44</v>
      </c>
      <c r="E19" s="16"/>
      <c r="F19" s="16">
        <v>19</v>
      </c>
      <c r="G19" s="16">
        <v>12</v>
      </c>
      <c r="H19" s="16">
        <v>7</v>
      </c>
      <c r="I19" s="16"/>
      <c r="J19" s="16">
        <v>37</v>
      </c>
      <c r="K19" s="16">
        <v>15</v>
      </c>
      <c r="L19" s="16">
        <v>22</v>
      </c>
      <c r="M19" s="16"/>
      <c r="N19" s="16">
        <v>18</v>
      </c>
      <c r="O19" s="16">
        <v>3</v>
      </c>
      <c r="P19" s="16">
        <v>15</v>
      </c>
      <c r="Q19" s="105"/>
      <c r="S19" s="101"/>
    </row>
    <row r="20" spans="1:19" x14ac:dyDescent="0.3">
      <c r="A20" s="17" t="s">
        <v>299</v>
      </c>
      <c r="B20" s="18">
        <v>10</v>
      </c>
      <c r="C20" s="18">
        <v>3</v>
      </c>
      <c r="D20" s="18">
        <v>7</v>
      </c>
      <c r="E20" s="18"/>
      <c r="F20" s="18">
        <v>3</v>
      </c>
      <c r="G20" s="18">
        <v>1</v>
      </c>
      <c r="H20" s="18">
        <v>2</v>
      </c>
      <c r="I20" s="18"/>
      <c r="J20" s="18">
        <v>6</v>
      </c>
      <c r="K20" s="18">
        <v>2</v>
      </c>
      <c r="L20" s="18">
        <v>4</v>
      </c>
      <c r="M20" s="18"/>
      <c r="N20" s="18">
        <v>1</v>
      </c>
      <c r="O20" s="18">
        <v>0</v>
      </c>
      <c r="P20" s="18">
        <v>1</v>
      </c>
      <c r="Q20" s="105"/>
      <c r="S20" s="107"/>
    </row>
    <row r="21" spans="1:19" x14ac:dyDescent="0.3">
      <c r="A21" s="17" t="s">
        <v>175</v>
      </c>
      <c r="B21" s="18">
        <v>28</v>
      </c>
      <c r="C21" s="18">
        <v>12</v>
      </c>
      <c r="D21" s="18">
        <v>16</v>
      </c>
      <c r="E21" s="18"/>
      <c r="F21" s="18">
        <v>10</v>
      </c>
      <c r="G21" s="18">
        <v>7</v>
      </c>
      <c r="H21" s="18">
        <v>3</v>
      </c>
      <c r="I21" s="18"/>
      <c r="J21" s="18">
        <v>11</v>
      </c>
      <c r="K21" s="18">
        <v>4</v>
      </c>
      <c r="L21" s="18">
        <v>7</v>
      </c>
      <c r="M21" s="18"/>
      <c r="N21" s="18">
        <v>7</v>
      </c>
      <c r="O21" s="18">
        <v>1</v>
      </c>
      <c r="P21" s="18">
        <v>6</v>
      </c>
      <c r="Q21" s="105"/>
      <c r="S21" s="107"/>
    </row>
    <row r="22" spans="1:19" x14ac:dyDescent="0.3">
      <c r="A22" s="17" t="s">
        <v>179</v>
      </c>
      <c r="B22" s="18">
        <v>17</v>
      </c>
      <c r="C22" s="18">
        <v>9</v>
      </c>
      <c r="D22" s="18">
        <v>8</v>
      </c>
      <c r="E22" s="18"/>
      <c r="F22" s="18">
        <v>4</v>
      </c>
      <c r="G22" s="18">
        <v>4</v>
      </c>
      <c r="H22" s="18">
        <v>0</v>
      </c>
      <c r="I22" s="18"/>
      <c r="J22" s="18">
        <v>10</v>
      </c>
      <c r="K22" s="18">
        <v>4</v>
      </c>
      <c r="L22" s="18">
        <v>6</v>
      </c>
      <c r="M22" s="18"/>
      <c r="N22" s="18">
        <v>3</v>
      </c>
      <c r="O22" s="18">
        <v>1</v>
      </c>
      <c r="P22" s="18">
        <v>2</v>
      </c>
      <c r="Q22" s="105"/>
      <c r="S22" s="107"/>
    </row>
    <row r="23" spans="1:19" x14ac:dyDescent="0.3">
      <c r="A23" s="17" t="s">
        <v>181</v>
      </c>
      <c r="B23" s="18">
        <v>2</v>
      </c>
      <c r="C23" s="18">
        <v>1</v>
      </c>
      <c r="D23" s="18">
        <v>1</v>
      </c>
      <c r="E23" s="18"/>
      <c r="F23" s="18">
        <v>0</v>
      </c>
      <c r="G23" s="18">
        <v>0</v>
      </c>
      <c r="H23" s="18">
        <v>0</v>
      </c>
      <c r="I23" s="18"/>
      <c r="J23" s="18">
        <v>2</v>
      </c>
      <c r="K23" s="18">
        <v>1</v>
      </c>
      <c r="L23" s="18">
        <v>1</v>
      </c>
      <c r="M23" s="18"/>
      <c r="N23" s="18">
        <v>0</v>
      </c>
      <c r="O23" s="18">
        <v>0</v>
      </c>
      <c r="P23" s="18">
        <v>0</v>
      </c>
      <c r="Q23" s="105"/>
      <c r="S23" s="107"/>
    </row>
    <row r="24" spans="1:19" x14ac:dyDescent="0.3">
      <c r="A24" s="17" t="s">
        <v>300</v>
      </c>
      <c r="B24" s="18">
        <v>3</v>
      </c>
      <c r="C24" s="18">
        <v>2</v>
      </c>
      <c r="D24" s="18">
        <v>1</v>
      </c>
      <c r="E24" s="18"/>
      <c r="F24" s="18">
        <v>0</v>
      </c>
      <c r="G24" s="18">
        <v>0</v>
      </c>
      <c r="H24" s="18">
        <v>0</v>
      </c>
      <c r="I24" s="18"/>
      <c r="J24" s="18">
        <v>3</v>
      </c>
      <c r="K24" s="18">
        <v>2</v>
      </c>
      <c r="L24" s="18">
        <v>1</v>
      </c>
      <c r="M24" s="18"/>
      <c r="N24" s="18">
        <v>0</v>
      </c>
      <c r="O24" s="18">
        <v>0</v>
      </c>
      <c r="P24" s="18">
        <v>0</v>
      </c>
      <c r="Q24" s="105"/>
      <c r="S24" s="107"/>
    </row>
    <row r="25" spans="1:19" x14ac:dyDescent="0.3">
      <c r="A25" s="17" t="s">
        <v>187</v>
      </c>
      <c r="B25" s="18">
        <v>8</v>
      </c>
      <c r="C25" s="18">
        <v>2</v>
      </c>
      <c r="D25" s="18">
        <v>6</v>
      </c>
      <c r="E25" s="18"/>
      <c r="F25" s="18">
        <v>0</v>
      </c>
      <c r="G25" s="18">
        <v>0</v>
      </c>
      <c r="H25" s="18">
        <v>0</v>
      </c>
      <c r="I25" s="18"/>
      <c r="J25" s="18">
        <v>2</v>
      </c>
      <c r="K25" s="18">
        <v>1</v>
      </c>
      <c r="L25" s="18">
        <v>1</v>
      </c>
      <c r="M25" s="18"/>
      <c r="N25" s="18">
        <v>6</v>
      </c>
      <c r="O25" s="18">
        <v>1</v>
      </c>
      <c r="P25" s="18">
        <v>5</v>
      </c>
      <c r="Q25" s="105"/>
      <c r="S25" s="107"/>
    </row>
    <row r="26" spans="1:19" x14ac:dyDescent="0.3">
      <c r="A26" s="17" t="s">
        <v>192</v>
      </c>
      <c r="B26" s="18">
        <v>6</v>
      </c>
      <c r="C26" s="18">
        <v>1</v>
      </c>
      <c r="D26" s="18">
        <v>5</v>
      </c>
      <c r="E26" s="18"/>
      <c r="F26" s="18">
        <v>2</v>
      </c>
      <c r="G26" s="18">
        <v>0</v>
      </c>
      <c r="H26" s="18">
        <v>2</v>
      </c>
      <c r="I26" s="18"/>
      <c r="J26" s="18">
        <v>3</v>
      </c>
      <c r="K26" s="18">
        <v>1</v>
      </c>
      <c r="L26" s="18">
        <v>2</v>
      </c>
      <c r="M26" s="18"/>
      <c r="N26" s="18">
        <v>1</v>
      </c>
      <c r="O26" s="18">
        <v>0</v>
      </c>
      <c r="P26" s="18">
        <v>1</v>
      </c>
      <c r="Q26" s="105"/>
      <c r="S26" s="107"/>
    </row>
    <row r="27" spans="1:19" x14ac:dyDescent="0.3">
      <c r="A27" s="72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5"/>
      <c r="S27" s="107"/>
    </row>
    <row r="28" spans="1:19" s="25" customFormat="1" x14ac:dyDescent="0.3">
      <c r="A28" s="100" t="s">
        <v>239</v>
      </c>
      <c r="B28" s="16">
        <v>34</v>
      </c>
      <c r="C28" s="16">
        <v>12</v>
      </c>
      <c r="D28" s="16">
        <v>22</v>
      </c>
      <c r="E28" s="16"/>
      <c r="F28" s="16">
        <v>10</v>
      </c>
      <c r="G28" s="16">
        <v>4</v>
      </c>
      <c r="H28" s="16">
        <v>6</v>
      </c>
      <c r="I28" s="16"/>
      <c r="J28" s="16">
        <v>9</v>
      </c>
      <c r="K28" s="16">
        <v>1</v>
      </c>
      <c r="L28" s="16">
        <v>8</v>
      </c>
      <c r="M28" s="16"/>
      <c r="N28" s="16">
        <v>15</v>
      </c>
      <c r="O28" s="16">
        <v>7</v>
      </c>
      <c r="P28" s="16">
        <v>8</v>
      </c>
      <c r="Q28" s="105"/>
      <c r="R28" s="26"/>
      <c r="S28" s="101"/>
    </row>
    <row r="29" spans="1:19" x14ac:dyDescent="0.3">
      <c r="A29" s="17" t="s">
        <v>299</v>
      </c>
      <c r="B29" s="18">
        <v>5</v>
      </c>
      <c r="C29" s="18">
        <v>2</v>
      </c>
      <c r="D29" s="18">
        <v>3</v>
      </c>
      <c r="E29" s="18"/>
      <c r="F29" s="18">
        <v>5</v>
      </c>
      <c r="G29" s="18">
        <v>2</v>
      </c>
      <c r="H29" s="18">
        <v>3</v>
      </c>
      <c r="I29" s="18"/>
      <c r="J29" s="18">
        <v>0</v>
      </c>
      <c r="K29" s="18">
        <v>0</v>
      </c>
      <c r="L29" s="18">
        <v>0</v>
      </c>
      <c r="M29" s="18"/>
      <c r="N29" s="18">
        <v>0</v>
      </c>
      <c r="O29" s="18">
        <v>0</v>
      </c>
      <c r="P29" s="18">
        <v>0</v>
      </c>
      <c r="Q29" s="105"/>
      <c r="S29" s="107"/>
    </row>
    <row r="30" spans="1:19" x14ac:dyDescent="0.3">
      <c r="A30" s="17" t="s">
        <v>175</v>
      </c>
      <c r="B30" s="18">
        <v>17</v>
      </c>
      <c r="C30" s="18">
        <v>7</v>
      </c>
      <c r="D30" s="18">
        <v>10</v>
      </c>
      <c r="E30" s="18"/>
      <c r="F30" s="18">
        <v>3</v>
      </c>
      <c r="G30" s="18">
        <v>1</v>
      </c>
      <c r="H30" s="18">
        <v>2</v>
      </c>
      <c r="I30" s="18"/>
      <c r="J30" s="18">
        <v>4</v>
      </c>
      <c r="K30" s="18">
        <v>1</v>
      </c>
      <c r="L30" s="18">
        <v>3</v>
      </c>
      <c r="M30" s="18"/>
      <c r="N30" s="18">
        <v>10</v>
      </c>
      <c r="O30" s="18">
        <v>5</v>
      </c>
      <c r="P30" s="18">
        <v>5</v>
      </c>
      <c r="Q30" s="105"/>
      <c r="S30" s="107"/>
    </row>
    <row r="31" spans="1:19" x14ac:dyDescent="0.3">
      <c r="A31" s="17" t="s">
        <v>179</v>
      </c>
      <c r="B31" s="18">
        <v>0</v>
      </c>
      <c r="C31" s="18">
        <v>0</v>
      </c>
      <c r="D31" s="18">
        <v>0</v>
      </c>
      <c r="E31" s="18"/>
      <c r="F31" s="18">
        <v>0</v>
      </c>
      <c r="G31" s="18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/>
      <c r="N31" s="18">
        <v>0</v>
      </c>
      <c r="O31" s="18">
        <v>0</v>
      </c>
      <c r="P31" s="18">
        <v>0</v>
      </c>
      <c r="Q31" s="105"/>
      <c r="S31" s="107"/>
    </row>
    <row r="32" spans="1:19" x14ac:dyDescent="0.3">
      <c r="A32" s="17" t="s">
        <v>181</v>
      </c>
      <c r="B32" s="18">
        <v>2</v>
      </c>
      <c r="C32" s="18">
        <v>0</v>
      </c>
      <c r="D32" s="18">
        <v>2</v>
      </c>
      <c r="E32" s="18"/>
      <c r="F32" s="18">
        <v>1</v>
      </c>
      <c r="G32" s="18">
        <v>0</v>
      </c>
      <c r="H32" s="18">
        <v>1</v>
      </c>
      <c r="I32" s="18"/>
      <c r="J32" s="18">
        <v>1</v>
      </c>
      <c r="K32" s="18">
        <v>0</v>
      </c>
      <c r="L32" s="18">
        <v>1</v>
      </c>
      <c r="M32" s="18"/>
      <c r="N32" s="18">
        <v>0</v>
      </c>
      <c r="O32" s="18">
        <v>0</v>
      </c>
      <c r="P32" s="18">
        <v>0</v>
      </c>
      <c r="Q32" s="105"/>
      <c r="S32" s="107"/>
    </row>
    <row r="33" spans="1:19" x14ac:dyDescent="0.3">
      <c r="A33" s="17" t="s">
        <v>300</v>
      </c>
      <c r="B33" s="18">
        <v>1</v>
      </c>
      <c r="C33" s="18">
        <v>0</v>
      </c>
      <c r="D33" s="18">
        <v>1</v>
      </c>
      <c r="E33" s="18"/>
      <c r="F33" s="18">
        <v>0</v>
      </c>
      <c r="G33" s="18">
        <v>0</v>
      </c>
      <c r="H33" s="18">
        <v>0</v>
      </c>
      <c r="I33" s="18"/>
      <c r="J33" s="18">
        <v>0</v>
      </c>
      <c r="K33" s="18">
        <v>0</v>
      </c>
      <c r="L33" s="18">
        <v>0</v>
      </c>
      <c r="M33" s="18"/>
      <c r="N33" s="18">
        <v>1</v>
      </c>
      <c r="O33" s="18">
        <v>0</v>
      </c>
      <c r="P33" s="18">
        <v>1</v>
      </c>
      <c r="Q33" s="105"/>
      <c r="S33" s="107"/>
    </row>
    <row r="34" spans="1:19" x14ac:dyDescent="0.3">
      <c r="A34" s="17" t="s">
        <v>187</v>
      </c>
      <c r="B34" s="18">
        <v>9</v>
      </c>
      <c r="C34" s="18">
        <v>3</v>
      </c>
      <c r="D34" s="18">
        <v>6</v>
      </c>
      <c r="E34" s="18"/>
      <c r="F34" s="18">
        <v>1</v>
      </c>
      <c r="G34" s="18">
        <v>1</v>
      </c>
      <c r="H34" s="18">
        <v>0</v>
      </c>
      <c r="I34" s="18"/>
      <c r="J34" s="18">
        <v>4</v>
      </c>
      <c r="K34" s="18">
        <v>0</v>
      </c>
      <c r="L34" s="18">
        <v>4</v>
      </c>
      <c r="M34" s="18"/>
      <c r="N34" s="18">
        <v>4</v>
      </c>
      <c r="O34" s="18">
        <v>2</v>
      </c>
      <c r="P34" s="18">
        <v>2</v>
      </c>
      <c r="Q34" s="105"/>
      <c r="S34" s="107"/>
    </row>
    <row r="35" spans="1:19" ht="14.5" thickBot="1" x14ac:dyDescent="0.35">
      <c r="A35" s="17" t="s">
        <v>192</v>
      </c>
      <c r="B35" s="18">
        <v>0</v>
      </c>
      <c r="C35" s="18">
        <v>0</v>
      </c>
      <c r="D35" s="18">
        <v>0</v>
      </c>
      <c r="E35" s="18"/>
      <c r="F35" s="18">
        <v>0</v>
      </c>
      <c r="G35" s="18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/>
      <c r="N35" s="18">
        <v>0</v>
      </c>
      <c r="O35" s="18">
        <v>0</v>
      </c>
      <c r="P35" s="18">
        <v>0</v>
      </c>
      <c r="Q35" s="105"/>
      <c r="S35" s="109"/>
    </row>
    <row r="36" spans="1:19" x14ac:dyDescent="0.3">
      <c r="A36" s="110" t="s">
        <v>398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05"/>
      <c r="S36" s="112"/>
    </row>
    <row r="37" spans="1:19" x14ac:dyDescent="0.3">
      <c r="A37" s="24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05"/>
      <c r="S37" s="112"/>
    </row>
    <row r="38" spans="1:19" x14ac:dyDescent="0.3">
      <c r="A38" s="24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05"/>
      <c r="S38" s="112"/>
    </row>
    <row r="39" spans="1:19" ht="15.75" customHeight="1" x14ac:dyDescent="0.35">
      <c r="A39" s="347" t="s">
        <v>329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7"/>
      <c r="S39" s="3"/>
    </row>
    <row r="40" spans="1:19" ht="15.75" customHeight="1" x14ac:dyDescent="0.35">
      <c r="A40" s="347" t="s">
        <v>216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7"/>
      <c r="R40" s="272" t="s">
        <v>375</v>
      </c>
      <c r="S40" s="94"/>
    </row>
    <row r="41" spans="1:19" ht="15.75" customHeight="1" x14ac:dyDescent="0.35">
      <c r="A41" s="347" t="s">
        <v>330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7"/>
      <c r="S41" s="3"/>
    </row>
    <row r="42" spans="1:19" ht="15.75" customHeight="1" x14ac:dyDescent="0.35">
      <c r="A42" s="347" t="s">
        <v>331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7"/>
      <c r="R42" s="165"/>
      <c r="S42" s="3"/>
    </row>
    <row r="43" spans="1:19" s="8" customFormat="1" ht="15.75" customHeight="1" x14ac:dyDescent="0.35">
      <c r="A43" s="347" t="s">
        <v>112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6"/>
      <c r="R43" s="26"/>
      <c r="S43" s="95"/>
    </row>
    <row r="44" spans="1:19" s="8" customFormat="1" ht="15.75" customHeight="1" x14ac:dyDescent="0.35">
      <c r="A44" s="356" t="s">
        <v>377</v>
      </c>
      <c r="B44" s="356"/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356"/>
      <c r="Q44" s="10"/>
      <c r="R44" s="26"/>
      <c r="S44" s="95"/>
    </row>
    <row r="45" spans="1:19" ht="21" customHeight="1" x14ac:dyDescent="0.35">
      <c r="A45" s="340" t="s">
        <v>264</v>
      </c>
      <c r="B45" s="342" t="s">
        <v>130</v>
      </c>
      <c r="C45" s="342"/>
      <c r="D45" s="342"/>
      <c r="E45" s="40"/>
      <c r="F45" s="342" t="s">
        <v>381</v>
      </c>
      <c r="G45" s="342"/>
      <c r="H45" s="342"/>
      <c r="I45" s="40"/>
      <c r="J45" s="342" t="s">
        <v>382</v>
      </c>
      <c r="K45" s="342"/>
      <c r="L45" s="342"/>
      <c r="M45" s="40"/>
      <c r="N45" s="342" t="s">
        <v>383</v>
      </c>
      <c r="O45" s="342"/>
      <c r="P45" s="342"/>
      <c r="Q45" s="96"/>
      <c r="S45" s="97"/>
    </row>
    <row r="46" spans="1:19" ht="21" customHeight="1" x14ac:dyDescent="0.35">
      <c r="A46" s="341"/>
      <c r="B46" s="9" t="s">
        <v>130</v>
      </c>
      <c r="C46" s="9" t="s">
        <v>233</v>
      </c>
      <c r="D46" s="9" t="s">
        <v>234</v>
      </c>
      <c r="E46" s="40"/>
      <c r="F46" s="9" t="s">
        <v>130</v>
      </c>
      <c r="G46" s="9" t="s">
        <v>233</v>
      </c>
      <c r="H46" s="9" t="s">
        <v>234</v>
      </c>
      <c r="I46" s="40"/>
      <c r="J46" s="9" t="s">
        <v>130</v>
      </c>
      <c r="K46" s="9" t="s">
        <v>233</v>
      </c>
      <c r="L46" s="9" t="s">
        <v>234</v>
      </c>
      <c r="M46" s="40"/>
      <c r="N46" s="9" t="s">
        <v>130</v>
      </c>
      <c r="O46" s="9" t="s">
        <v>233</v>
      </c>
      <c r="P46" s="9" t="s">
        <v>234</v>
      </c>
      <c r="Q46" s="98"/>
      <c r="S46" s="99"/>
    </row>
    <row r="47" spans="1:19" x14ac:dyDescent="0.3">
      <c r="A47" s="113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05"/>
      <c r="S47" s="114"/>
    </row>
    <row r="48" spans="1:19" s="25" customFormat="1" x14ac:dyDescent="0.3">
      <c r="A48" s="115" t="s">
        <v>130</v>
      </c>
      <c r="B48" s="20">
        <v>0.57902637786832512</v>
      </c>
      <c r="C48" s="20">
        <v>0.625</v>
      </c>
      <c r="D48" s="20">
        <v>0.55313442842775729</v>
      </c>
      <c r="E48" s="20" t="s">
        <v>273</v>
      </c>
      <c r="F48" s="20">
        <v>0.29011604641856742</v>
      </c>
      <c r="G48" s="20">
        <v>0.40455120101137798</v>
      </c>
      <c r="H48" s="20">
        <v>0.21519615957622912</v>
      </c>
      <c r="I48" s="20" t="s">
        <v>273</v>
      </c>
      <c r="J48" s="20">
        <v>0.96903307352011803</v>
      </c>
      <c r="K48" s="20">
        <v>1.0540184453227932</v>
      </c>
      <c r="L48" s="20">
        <v>0.92908021059151435</v>
      </c>
      <c r="M48" s="20" t="s">
        <v>273</v>
      </c>
      <c r="N48" s="20">
        <v>0.84420567920184197</v>
      </c>
      <c r="O48" s="20">
        <v>0.80192461908580592</v>
      </c>
      <c r="P48" s="20">
        <v>0.8640120210368144</v>
      </c>
      <c r="Q48" s="105"/>
      <c r="R48" s="26"/>
      <c r="S48" s="116"/>
    </row>
    <row r="49" spans="1:19" x14ac:dyDescent="0.3">
      <c r="A49" s="117" t="s">
        <v>299</v>
      </c>
      <c r="B49" s="21">
        <v>0.33149171270718231</v>
      </c>
      <c r="C49" s="21">
        <v>0.30469226081657524</v>
      </c>
      <c r="D49" s="21">
        <v>0.34674063800277394</v>
      </c>
      <c r="E49" s="21" t="s">
        <v>273</v>
      </c>
      <c r="F49" s="21">
        <v>0.33670033670033667</v>
      </c>
      <c r="G49" s="21">
        <v>0.31612223393045313</v>
      </c>
      <c r="H49" s="21">
        <v>0.35038542396636296</v>
      </c>
      <c r="I49" s="21" t="s">
        <v>273</v>
      </c>
      <c r="J49" s="21">
        <v>0.50933786078098475</v>
      </c>
      <c r="K49" s="21">
        <v>0.52219321148825071</v>
      </c>
      <c r="L49" s="21">
        <v>0.50314465408805031</v>
      </c>
      <c r="M49" s="21" t="s">
        <v>273</v>
      </c>
      <c r="N49" s="21">
        <v>0.10298661174047373</v>
      </c>
      <c r="O49" s="21">
        <v>0</v>
      </c>
      <c r="P49" s="21">
        <v>0.15105740181268881</v>
      </c>
      <c r="Q49" s="37"/>
      <c r="S49" s="118"/>
    </row>
    <row r="50" spans="1:19" x14ac:dyDescent="0.3">
      <c r="A50" s="72" t="s">
        <v>175</v>
      </c>
      <c r="B50" s="21">
        <v>1.1409736308316429</v>
      </c>
      <c r="C50" s="21">
        <v>1.2450851900393185</v>
      </c>
      <c r="D50" s="21">
        <v>1.0752688172043012</v>
      </c>
      <c r="E50" s="21" t="s">
        <v>273</v>
      </c>
      <c r="F50" s="21">
        <v>0.57395143487858724</v>
      </c>
      <c r="G50" s="21">
        <v>0.84835630965005315</v>
      </c>
      <c r="H50" s="21">
        <v>0.37821482602118006</v>
      </c>
      <c r="I50" s="21" t="s">
        <v>273</v>
      </c>
      <c r="J50" s="21">
        <v>1.5690376569037656</v>
      </c>
      <c r="K50" s="21">
        <v>1.5822784810126582</v>
      </c>
      <c r="L50" s="21">
        <v>1.5625</v>
      </c>
      <c r="M50" s="21" t="s">
        <v>273</v>
      </c>
      <c r="N50" s="21">
        <v>2.3513139695712311</v>
      </c>
      <c r="O50" s="21">
        <v>2.2471910112359552</v>
      </c>
      <c r="P50" s="21">
        <v>2.4122807017543857</v>
      </c>
      <c r="Q50" s="37"/>
      <c r="S50" s="118"/>
    </row>
    <row r="51" spans="1:19" x14ac:dyDescent="0.3">
      <c r="A51" s="72" t="s">
        <v>179</v>
      </c>
      <c r="B51" s="21">
        <v>0.94813162297824882</v>
      </c>
      <c r="C51" s="21">
        <v>1.2080536912751678</v>
      </c>
      <c r="D51" s="21">
        <v>0.76335877862595414</v>
      </c>
      <c r="E51" s="21" t="s">
        <v>273</v>
      </c>
      <c r="F51" s="21">
        <v>0.44994375703037126</v>
      </c>
      <c r="G51" s="21">
        <v>1.03359173126615</v>
      </c>
      <c r="H51" s="21">
        <v>0</v>
      </c>
      <c r="I51" s="21" t="s">
        <v>273</v>
      </c>
      <c r="J51" s="21">
        <v>1.9083969465648856</v>
      </c>
      <c r="K51" s="21">
        <v>1.8867924528301887</v>
      </c>
      <c r="L51" s="21">
        <v>1.9230769230769231</v>
      </c>
      <c r="M51" s="21" t="s">
        <v>273</v>
      </c>
      <c r="N51" s="21">
        <v>0.78947368421052633</v>
      </c>
      <c r="O51" s="21">
        <v>0.68493150684931503</v>
      </c>
      <c r="P51" s="21">
        <v>0.85470085470085477</v>
      </c>
      <c r="Q51" s="37"/>
      <c r="S51" s="118"/>
    </row>
    <row r="52" spans="1:19" x14ac:dyDescent="0.3">
      <c r="A52" s="72" t="s">
        <v>181</v>
      </c>
      <c r="B52" s="21">
        <v>0.48543689320388345</v>
      </c>
      <c r="C52" s="21">
        <v>0.34482758620689657</v>
      </c>
      <c r="D52" s="21">
        <v>0.5617977528089888</v>
      </c>
      <c r="E52" s="21" t="s">
        <v>273</v>
      </c>
      <c r="F52" s="21">
        <v>0.19880715705765406</v>
      </c>
      <c r="G52" s="21">
        <v>0</v>
      </c>
      <c r="H52" s="21">
        <v>0.31545741324921134</v>
      </c>
      <c r="I52" s="21" t="s">
        <v>273</v>
      </c>
      <c r="J52" s="21">
        <v>1.6574585635359116</v>
      </c>
      <c r="K52" s="21">
        <v>1.5873015873015872</v>
      </c>
      <c r="L52" s="21">
        <v>1.6949152542372881</v>
      </c>
      <c r="M52" s="21" t="s">
        <v>273</v>
      </c>
      <c r="N52" s="21">
        <v>0</v>
      </c>
      <c r="O52" s="21">
        <v>0</v>
      </c>
      <c r="P52" s="21">
        <v>0</v>
      </c>
      <c r="Q52" s="37"/>
      <c r="S52" s="118"/>
    </row>
    <row r="53" spans="1:19" x14ac:dyDescent="0.3">
      <c r="A53" s="72" t="s">
        <v>300</v>
      </c>
      <c r="B53" s="21">
        <v>0.13302294645826404</v>
      </c>
      <c r="C53" s="21">
        <v>0.17452006980802792</v>
      </c>
      <c r="D53" s="21">
        <v>0.10746910263299302</v>
      </c>
      <c r="E53" s="21" t="s">
        <v>273</v>
      </c>
      <c r="F53" s="21">
        <v>0</v>
      </c>
      <c r="G53" s="21">
        <v>0</v>
      </c>
      <c r="H53" s="21">
        <v>0</v>
      </c>
      <c r="I53" s="21" t="s">
        <v>273</v>
      </c>
      <c r="J53" s="21">
        <v>0.39011703511053319</v>
      </c>
      <c r="K53" s="21">
        <v>0.76628352490421447</v>
      </c>
      <c r="L53" s="21">
        <v>0.19685039370078738</v>
      </c>
      <c r="M53" s="21" t="s">
        <v>273</v>
      </c>
      <c r="N53" s="21">
        <v>0.15527950310559005</v>
      </c>
      <c r="O53" s="21">
        <v>0</v>
      </c>
      <c r="P53" s="21">
        <v>0.22573363431151239</v>
      </c>
      <c r="Q53" s="6"/>
      <c r="S53" s="118"/>
    </row>
    <row r="54" spans="1:19" x14ac:dyDescent="0.3">
      <c r="A54" s="74" t="s">
        <v>187</v>
      </c>
      <c r="B54" s="21">
        <v>0.54071246819338414</v>
      </c>
      <c r="C54" s="21">
        <v>0.47438330170777987</v>
      </c>
      <c r="D54" s="21">
        <v>0.57416267942583732</v>
      </c>
      <c r="E54" s="21" t="s">
        <v>273</v>
      </c>
      <c r="F54" s="21">
        <v>5.7077625570776253E-2</v>
      </c>
      <c r="G54" s="21">
        <v>0.15455950540958269</v>
      </c>
      <c r="H54" s="21">
        <v>0</v>
      </c>
      <c r="I54" s="21" t="s">
        <v>273</v>
      </c>
      <c r="J54" s="21">
        <v>0.83449235048678716</v>
      </c>
      <c r="K54" s="21">
        <v>0.47169811320754718</v>
      </c>
      <c r="L54" s="21">
        <v>0.98619329388560162</v>
      </c>
      <c r="M54" s="21" t="s">
        <v>273</v>
      </c>
      <c r="N54" s="21">
        <v>1.4858841010401187</v>
      </c>
      <c r="O54" s="21">
        <v>1.5384615384615385</v>
      </c>
      <c r="P54" s="21">
        <v>1.4644351464435146</v>
      </c>
      <c r="Q54" s="10"/>
      <c r="S54" s="118"/>
    </row>
    <row r="55" spans="1:19" x14ac:dyDescent="0.3">
      <c r="A55" s="72" t="s">
        <v>192</v>
      </c>
      <c r="B55" s="21">
        <v>0.42402826855123671</v>
      </c>
      <c r="C55" s="21">
        <v>0.31446540880503149</v>
      </c>
      <c r="D55" s="21">
        <v>0.45578851412944388</v>
      </c>
      <c r="E55" s="21" t="s">
        <v>273</v>
      </c>
      <c r="F55" s="21">
        <v>0.32414910858995138</v>
      </c>
      <c r="G55" s="21">
        <v>0</v>
      </c>
      <c r="H55" s="21">
        <v>0.43668122270742354</v>
      </c>
      <c r="I55" s="21" t="s">
        <v>273</v>
      </c>
      <c r="J55" s="21">
        <v>0.7142857142857143</v>
      </c>
      <c r="K55" s="21">
        <v>1.4084507042253522</v>
      </c>
      <c r="L55" s="21">
        <v>0.57306590257879653</v>
      </c>
      <c r="M55" s="21" t="s">
        <v>273</v>
      </c>
      <c r="N55" s="21">
        <v>0.26455026455026454</v>
      </c>
      <c r="O55" s="21">
        <v>0</v>
      </c>
      <c r="P55" s="21">
        <v>0.34482758620689657</v>
      </c>
      <c r="Q55" s="96"/>
      <c r="S55" s="118"/>
    </row>
    <row r="56" spans="1:19" x14ac:dyDescent="0.3">
      <c r="A56" s="72"/>
      <c r="B56" s="21" t="s">
        <v>273</v>
      </c>
      <c r="C56" s="21" t="s">
        <v>273</v>
      </c>
      <c r="D56" s="21" t="s">
        <v>273</v>
      </c>
      <c r="E56" s="21" t="s">
        <v>273</v>
      </c>
      <c r="F56" s="21" t="s">
        <v>273</v>
      </c>
      <c r="G56" s="21" t="s">
        <v>273</v>
      </c>
      <c r="H56" s="21" t="s">
        <v>273</v>
      </c>
      <c r="I56" s="21" t="s">
        <v>273</v>
      </c>
      <c r="J56" s="21" t="s">
        <v>273</v>
      </c>
      <c r="K56" s="21" t="s">
        <v>273</v>
      </c>
      <c r="L56" s="21" t="s">
        <v>273</v>
      </c>
      <c r="M56" s="21" t="s">
        <v>273</v>
      </c>
      <c r="N56" s="21" t="s">
        <v>273</v>
      </c>
      <c r="O56" s="21" t="s">
        <v>273</v>
      </c>
      <c r="P56" s="21" t="s">
        <v>273</v>
      </c>
      <c r="Q56" s="105"/>
      <c r="S56" s="118"/>
    </row>
    <row r="57" spans="1:19" s="25" customFormat="1" x14ac:dyDescent="0.3">
      <c r="A57" s="115" t="s">
        <v>238</v>
      </c>
      <c r="B57" s="20">
        <v>0.56039379023097313</v>
      </c>
      <c r="C57" s="20">
        <v>0.61703002879473468</v>
      </c>
      <c r="D57" s="20">
        <v>0.52738822965360188</v>
      </c>
      <c r="E57" s="20" t="s">
        <v>273</v>
      </c>
      <c r="F57" s="20">
        <v>0.26980971314967339</v>
      </c>
      <c r="G57" s="20">
        <v>0.42477876106194695</v>
      </c>
      <c r="H57" s="20">
        <v>0.16599478302110504</v>
      </c>
      <c r="I57" s="20" t="s">
        <v>273</v>
      </c>
      <c r="J57" s="20">
        <v>1.0802919708029197</v>
      </c>
      <c r="K57" s="20">
        <v>1.3250883392226149</v>
      </c>
      <c r="L57" s="20">
        <v>0.95944177932839081</v>
      </c>
      <c r="M57" s="20" t="s">
        <v>273</v>
      </c>
      <c r="N57" s="20">
        <v>0.65741417092768439</v>
      </c>
      <c r="O57" s="20">
        <v>0.33149171270718231</v>
      </c>
      <c r="P57" s="20">
        <v>0.81833060556464821</v>
      </c>
      <c r="Q57" s="105"/>
      <c r="R57" s="26"/>
      <c r="S57" s="116"/>
    </row>
    <row r="58" spans="1:19" x14ac:dyDescent="0.3">
      <c r="A58" s="117" t="s">
        <v>299</v>
      </c>
      <c r="B58" s="21">
        <v>0.30553009471432935</v>
      </c>
      <c r="C58" s="21">
        <v>0.2583979328165375</v>
      </c>
      <c r="D58" s="21">
        <v>0.33143939393939392</v>
      </c>
      <c r="E58" s="21" t="s">
        <v>273</v>
      </c>
      <c r="F58" s="21">
        <v>0.17899761336515513</v>
      </c>
      <c r="G58" s="21">
        <v>0.15455950540958269</v>
      </c>
      <c r="H58" s="21">
        <v>0.1943634596695821</v>
      </c>
      <c r="I58" s="21" t="s">
        <v>273</v>
      </c>
      <c r="J58" s="21">
        <v>0.66298342541436461</v>
      </c>
      <c r="K58" s="21">
        <v>0.68965517241379315</v>
      </c>
      <c r="L58" s="21">
        <v>0.65040650406504064</v>
      </c>
      <c r="M58" s="21" t="s">
        <v>273</v>
      </c>
      <c r="N58" s="21">
        <v>0.1445086705202312</v>
      </c>
      <c r="O58" s="21">
        <v>0</v>
      </c>
      <c r="P58" s="21">
        <v>0.21367521367521369</v>
      </c>
      <c r="Q58" s="105"/>
      <c r="S58" s="118"/>
    </row>
    <row r="59" spans="1:19" x14ac:dyDescent="0.3">
      <c r="A59" s="72" t="s">
        <v>175</v>
      </c>
      <c r="B59" s="21">
        <v>1.1710581346716855</v>
      </c>
      <c r="C59" s="21">
        <v>1.1695906432748537</v>
      </c>
      <c r="D59" s="21">
        <v>1.1721611721611722</v>
      </c>
      <c r="E59" s="21" t="s">
        <v>273</v>
      </c>
      <c r="F59" s="21">
        <v>0.69881201956673655</v>
      </c>
      <c r="G59" s="21">
        <v>1.0954616588419406</v>
      </c>
      <c r="H59" s="21">
        <v>0.37878787878787878</v>
      </c>
      <c r="I59" s="21" t="s">
        <v>273</v>
      </c>
      <c r="J59" s="21">
        <v>2.0220588235294117</v>
      </c>
      <c r="K59" s="21">
        <v>1.9512195121951219</v>
      </c>
      <c r="L59" s="21">
        <v>2.0648967551622417</v>
      </c>
      <c r="M59" s="21" t="s">
        <v>273</v>
      </c>
      <c r="N59" s="21">
        <v>1.6826923076923077</v>
      </c>
      <c r="O59" s="21">
        <v>0.5494505494505495</v>
      </c>
      <c r="P59" s="21">
        <v>2.5641025641025639</v>
      </c>
      <c r="Q59" s="105"/>
      <c r="S59" s="118"/>
    </row>
    <row r="60" spans="1:19" x14ac:dyDescent="0.3">
      <c r="A60" s="72" t="s">
        <v>179</v>
      </c>
      <c r="B60" s="21">
        <v>1.0143198090692125</v>
      </c>
      <c r="C60" s="21">
        <v>1.2784090909090911</v>
      </c>
      <c r="D60" s="21">
        <v>0.82304526748971196</v>
      </c>
      <c r="E60" s="21" t="s">
        <v>273</v>
      </c>
      <c r="F60" s="21">
        <v>0.4784688995215311</v>
      </c>
      <c r="G60" s="21">
        <v>1.1049723756906076</v>
      </c>
      <c r="H60" s="21">
        <v>0</v>
      </c>
      <c r="I60" s="21" t="s">
        <v>273</v>
      </c>
      <c r="J60" s="21">
        <v>2.0161290322580645</v>
      </c>
      <c r="K60" s="21">
        <v>1.9138755980861244</v>
      </c>
      <c r="L60" s="21">
        <v>2.0905923344947737</v>
      </c>
      <c r="M60" s="21" t="s">
        <v>273</v>
      </c>
      <c r="N60" s="21">
        <v>0.87209302325581395</v>
      </c>
      <c r="O60" s="21">
        <v>0.75187969924812026</v>
      </c>
      <c r="P60" s="21">
        <v>0.94786729857819907</v>
      </c>
      <c r="Q60" s="105"/>
      <c r="S60" s="118"/>
    </row>
    <row r="61" spans="1:19" x14ac:dyDescent="0.3">
      <c r="A61" s="72" t="s">
        <v>181</v>
      </c>
      <c r="B61" s="21">
        <v>0.30959752321981426</v>
      </c>
      <c r="C61" s="21">
        <v>0.40322580645161288</v>
      </c>
      <c r="D61" s="21">
        <v>0.25125628140703515</v>
      </c>
      <c r="E61" s="21" t="s">
        <v>273</v>
      </c>
      <c r="F61" s="21">
        <v>0</v>
      </c>
      <c r="G61" s="21">
        <v>0</v>
      </c>
      <c r="H61" s="21">
        <v>0</v>
      </c>
      <c r="I61" s="21" t="s">
        <v>273</v>
      </c>
      <c r="J61" s="21">
        <v>1.4492753623188406</v>
      </c>
      <c r="K61" s="21">
        <v>2</v>
      </c>
      <c r="L61" s="21">
        <v>1.1363636363636365</v>
      </c>
      <c r="M61" s="21" t="s">
        <v>273</v>
      </c>
      <c r="N61" s="21">
        <v>0</v>
      </c>
      <c r="O61" s="21">
        <v>0</v>
      </c>
      <c r="P61" s="21">
        <v>0</v>
      </c>
      <c r="Q61" s="105"/>
      <c r="S61" s="118"/>
    </row>
    <row r="62" spans="1:19" x14ac:dyDescent="0.3">
      <c r="A62" s="72" t="s">
        <v>300</v>
      </c>
      <c r="B62" s="21">
        <v>0.12798634812286688</v>
      </c>
      <c r="C62" s="21">
        <v>0.22779043280182232</v>
      </c>
      <c r="D62" s="21">
        <v>6.8212824010914053E-2</v>
      </c>
      <c r="E62" s="21" t="s">
        <v>273</v>
      </c>
      <c r="F62" s="21">
        <v>0</v>
      </c>
      <c r="G62" s="21">
        <v>0</v>
      </c>
      <c r="H62" s="21">
        <v>0</v>
      </c>
      <c r="I62" s="21" t="s">
        <v>273</v>
      </c>
      <c r="J62" s="21">
        <v>0.50251256281407031</v>
      </c>
      <c r="K62" s="21">
        <v>1.0101010101010102</v>
      </c>
      <c r="L62" s="21">
        <v>0.25062656641604009</v>
      </c>
      <c r="M62" s="21" t="s">
        <v>273</v>
      </c>
      <c r="N62" s="21">
        <v>0</v>
      </c>
      <c r="O62" s="21">
        <v>0</v>
      </c>
      <c r="P62" s="21">
        <v>0</v>
      </c>
      <c r="Q62" s="105"/>
      <c r="S62" s="118"/>
    </row>
    <row r="63" spans="1:19" x14ac:dyDescent="0.3">
      <c r="A63" s="74" t="s">
        <v>187</v>
      </c>
      <c r="B63" s="21">
        <v>0.50409577819785756</v>
      </c>
      <c r="C63" s="21">
        <v>0.35906642728904847</v>
      </c>
      <c r="D63" s="21">
        <v>0.58252427184466016</v>
      </c>
      <c r="E63" s="21" t="s">
        <v>273</v>
      </c>
      <c r="F63" s="21">
        <v>0</v>
      </c>
      <c r="G63" s="21">
        <v>0</v>
      </c>
      <c r="H63" s="21">
        <v>0</v>
      </c>
      <c r="I63" s="21" t="s">
        <v>273</v>
      </c>
      <c r="J63" s="21">
        <v>0.54200542005420049</v>
      </c>
      <c r="K63" s="21">
        <v>0.86956521739130432</v>
      </c>
      <c r="L63" s="21">
        <v>0.39370078740157477</v>
      </c>
      <c r="M63" s="21" t="s">
        <v>273</v>
      </c>
      <c r="N63" s="21">
        <v>1.6574585635359116</v>
      </c>
      <c r="O63" s="21">
        <v>0.8771929824561403</v>
      </c>
      <c r="P63" s="21">
        <v>2.0161290322580645</v>
      </c>
      <c r="Q63" s="105"/>
      <c r="S63" s="118"/>
    </row>
    <row r="64" spans="1:19" x14ac:dyDescent="0.3">
      <c r="A64" s="72" t="s">
        <v>192</v>
      </c>
      <c r="B64" s="21">
        <v>0.46583850931677018</v>
      </c>
      <c r="C64" s="21">
        <v>0.34722222222222221</v>
      </c>
      <c r="D64" s="21">
        <v>0.5</v>
      </c>
      <c r="E64" s="21" t="s">
        <v>273</v>
      </c>
      <c r="F64" s="21">
        <v>0.35335689045936397</v>
      </c>
      <c r="G64" s="21">
        <v>0</v>
      </c>
      <c r="H64" s="21">
        <v>0.47393364928909953</v>
      </c>
      <c r="I64" s="21" t="s">
        <v>273</v>
      </c>
      <c r="J64" s="21">
        <v>0.7978723404255319</v>
      </c>
      <c r="K64" s="21">
        <v>1.5384615384615385</v>
      </c>
      <c r="L64" s="21">
        <v>0.64308681672025725</v>
      </c>
      <c r="M64" s="21" t="s">
        <v>273</v>
      </c>
      <c r="N64" s="21">
        <v>0.28901734104046239</v>
      </c>
      <c r="O64" s="21">
        <v>0</v>
      </c>
      <c r="P64" s="21">
        <v>0.37453183520599254</v>
      </c>
      <c r="Q64" s="105"/>
      <c r="S64" s="118"/>
    </row>
    <row r="65" spans="1:19" x14ac:dyDescent="0.3">
      <c r="A65" s="72"/>
      <c r="B65" s="21" t="s">
        <v>273</v>
      </c>
      <c r="C65" s="21" t="s">
        <v>273</v>
      </c>
      <c r="D65" s="21" t="s">
        <v>273</v>
      </c>
      <c r="E65" s="21" t="s">
        <v>273</v>
      </c>
      <c r="F65" s="21" t="s">
        <v>273</v>
      </c>
      <c r="G65" s="21" t="s">
        <v>273</v>
      </c>
      <c r="H65" s="21" t="s">
        <v>273</v>
      </c>
      <c r="I65" s="21" t="s">
        <v>273</v>
      </c>
      <c r="J65" s="21" t="s">
        <v>273</v>
      </c>
      <c r="K65" s="21" t="s">
        <v>273</v>
      </c>
      <c r="L65" s="21" t="s">
        <v>273</v>
      </c>
      <c r="M65" s="21" t="s">
        <v>273</v>
      </c>
      <c r="N65" s="21" t="s">
        <v>273</v>
      </c>
      <c r="O65" s="21" t="s">
        <v>273</v>
      </c>
      <c r="P65" s="21" t="s">
        <v>273</v>
      </c>
      <c r="Q65" s="105"/>
      <c r="S65" s="119"/>
    </row>
    <row r="66" spans="1:19" s="25" customFormat="1" x14ac:dyDescent="0.3">
      <c r="A66" s="115" t="s">
        <v>239</v>
      </c>
      <c r="B66" s="20">
        <v>0.62419680558105384</v>
      </c>
      <c r="C66" s="20">
        <v>0.64585575888051672</v>
      </c>
      <c r="D66" s="20">
        <v>0.61298411813875731</v>
      </c>
      <c r="E66" s="20" t="s">
        <v>273</v>
      </c>
      <c r="F66" s="20">
        <v>0.33852403520649971</v>
      </c>
      <c r="G66" s="20">
        <v>0.35398230088495575</v>
      </c>
      <c r="H66" s="20">
        <v>0.3289473684210526</v>
      </c>
      <c r="I66" s="20" t="s">
        <v>273</v>
      </c>
      <c r="J66" s="20">
        <v>0.68078668683812404</v>
      </c>
      <c r="K66" s="20">
        <v>0.2590673575129534</v>
      </c>
      <c r="L66" s="20">
        <v>0.85470085470085477</v>
      </c>
      <c r="M66" s="20" t="s">
        <v>273</v>
      </c>
      <c r="N66" s="20">
        <v>1.2809564474807857</v>
      </c>
      <c r="O66" s="20">
        <v>2.0467836257309941</v>
      </c>
      <c r="P66" s="20">
        <v>0.96501809408926409</v>
      </c>
      <c r="Q66" s="105"/>
      <c r="R66" s="26"/>
      <c r="S66" s="116"/>
    </row>
    <row r="67" spans="1:19" x14ac:dyDescent="0.3">
      <c r="A67" s="117" t="s">
        <v>299</v>
      </c>
      <c r="B67" s="21">
        <v>0.39936102236421722</v>
      </c>
      <c r="C67" s="21">
        <v>0.41666666666666669</v>
      </c>
      <c r="D67" s="21">
        <v>0.38860103626943004</v>
      </c>
      <c r="E67" s="21" t="s">
        <v>273</v>
      </c>
      <c r="F67" s="21">
        <v>0.7142857142857143</v>
      </c>
      <c r="G67" s="21">
        <v>0.66225165562913912</v>
      </c>
      <c r="H67" s="21">
        <v>0.75376884422110546</v>
      </c>
      <c r="I67" s="21" t="s">
        <v>273</v>
      </c>
      <c r="J67" s="21">
        <v>0</v>
      </c>
      <c r="K67" s="21">
        <v>0</v>
      </c>
      <c r="L67" s="21">
        <v>0</v>
      </c>
      <c r="M67" s="21" t="s">
        <v>273</v>
      </c>
      <c r="N67" s="21">
        <v>0</v>
      </c>
      <c r="O67" s="21">
        <v>0</v>
      </c>
      <c r="P67" s="21">
        <v>0</v>
      </c>
      <c r="Q67" s="105"/>
      <c r="S67" s="118"/>
    </row>
    <row r="68" spans="1:19" x14ac:dyDescent="0.3">
      <c r="A68" s="72" t="s">
        <v>175</v>
      </c>
      <c r="B68" s="21">
        <v>1.0946555054732776</v>
      </c>
      <c r="C68" s="21">
        <v>1.4000000000000001</v>
      </c>
      <c r="D68" s="21">
        <v>0.94966761633428298</v>
      </c>
      <c r="E68" s="21" t="s">
        <v>273</v>
      </c>
      <c r="F68" s="21">
        <v>0.35971223021582738</v>
      </c>
      <c r="G68" s="21">
        <v>0.3289473684210526</v>
      </c>
      <c r="H68" s="21">
        <v>0.37735849056603776</v>
      </c>
      <c r="I68" s="21" t="s">
        <v>273</v>
      </c>
      <c r="J68" s="21">
        <v>0.97087378640776689</v>
      </c>
      <c r="K68" s="21">
        <v>0.90090090090090091</v>
      </c>
      <c r="L68" s="21">
        <v>0.99667774086378735</v>
      </c>
      <c r="M68" s="21" t="s">
        <v>273</v>
      </c>
      <c r="N68" s="21">
        <v>3.2573289902280131</v>
      </c>
      <c r="O68" s="21">
        <v>5.8823529411764701</v>
      </c>
      <c r="P68" s="21">
        <v>2.2522522522522523</v>
      </c>
      <c r="Q68" s="105"/>
      <c r="S68" s="118"/>
    </row>
    <row r="69" spans="1:19" x14ac:dyDescent="0.3">
      <c r="A69" s="72" t="s">
        <v>179</v>
      </c>
      <c r="B69" s="21">
        <v>0</v>
      </c>
      <c r="C69" s="21">
        <v>0</v>
      </c>
      <c r="D69" s="21">
        <v>0</v>
      </c>
      <c r="E69" s="21" t="s">
        <v>273</v>
      </c>
      <c r="F69" s="21">
        <v>0</v>
      </c>
      <c r="G69" s="21">
        <v>0</v>
      </c>
      <c r="H69" s="21">
        <v>0</v>
      </c>
      <c r="I69" s="21" t="s">
        <v>273</v>
      </c>
      <c r="J69" s="21">
        <v>0</v>
      </c>
      <c r="K69" s="21">
        <v>0</v>
      </c>
      <c r="L69" s="21">
        <v>0</v>
      </c>
      <c r="M69" s="21" t="s">
        <v>273</v>
      </c>
      <c r="N69" s="21">
        <v>0</v>
      </c>
      <c r="O69" s="21">
        <v>0</v>
      </c>
      <c r="P69" s="21">
        <v>0</v>
      </c>
      <c r="Q69" s="105"/>
      <c r="S69" s="118"/>
    </row>
    <row r="70" spans="1:19" x14ac:dyDescent="0.3">
      <c r="A70" s="72" t="s">
        <v>181</v>
      </c>
      <c r="B70" s="21">
        <v>1.1235955056179776</v>
      </c>
      <c r="C70" s="21">
        <v>0</v>
      </c>
      <c r="D70" s="21">
        <v>1.4705882352941175</v>
      </c>
      <c r="E70" s="21" t="s">
        <v>273</v>
      </c>
      <c r="F70" s="21">
        <v>0.98039215686274506</v>
      </c>
      <c r="G70" s="21">
        <v>0</v>
      </c>
      <c r="H70" s="21">
        <v>1.25</v>
      </c>
      <c r="I70" s="21" t="s">
        <v>273</v>
      </c>
      <c r="J70" s="21">
        <v>2.3255813953488373</v>
      </c>
      <c r="K70" s="21">
        <v>0</v>
      </c>
      <c r="L70" s="21">
        <v>3.3333333333333335</v>
      </c>
      <c r="M70" s="21" t="s">
        <v>273</v>
      </c>
      <c r="N70" s="21">
        <v>0</v>
      </c>
      <c r="O70" s="21">
        <v>0</v>
      </c>
      <c r="P70" s="21">
        <v>0</v>
      </c>
      <c r="Q70" s="105"/>
      <c r="S70" s="118"/>
    </row>
    <row r="71" spans="1:19" x14ac:dyDescent="0.3">
      <c r="A71" s="72" t="s">
        <v>300</v>
      </c>
      <c r="B71" s="21">
        <v>0.1508295625942685</v>
      </c>
      <c r="C71" s="21">
        <v>0</v>
      </c>
      <c r="D71" s="21">
        <v>0.25316455696202533</v>
      </c>
      <c r="E71" s="21" t="s">
        <v>273</v>
      </c>
      <c r="F71" s="21">
        <v>0</v>
      </c>
      <c r="G71" s="21">
        <v>0</v>
      </c>
      <c r="H71" s="21">
        <v>0</v>
      </c>
      <c r="I71" s="21" t="s">
        <v>273</v>
      </c>
      <c r="J71" s="21">
        <v>0</v>
      </c>
      <c r="K71" s="21">
        <v>0</v>
      </c>
      <c r="L71" s="21">
        <v>0</v>
      </c>
      <c r="M71" s="21" t="s">
        <v>273</v>
      </c>
      <c r="N71" s="21">
        <v>0.57803468208092479</v>
      </c>
      <c r="O71" s="21">
        <v>0</v>
      </c>
      <c r="P71" s="21">
        <v>0.90090090090090091</v>
      </c>
      <c r="Q71" s="105"/>
      <c r="S71" s="118"/>
    </row>
    <row r="72" spans="1:19" x14ac:dyDescent="0.3">
      <c r="A72" s="74" t="s">
        <v>187</v>
      </c>
      <c r="B72" s="21">
        <v>0.57803468208092479</v>
      </c>
      <c r="C72" s="21">
        <v>0.60362173038229372</v>
      </c>
      <c r="D72" s="21">
        <v>0.56603773584905659</v>
      </c>
      <c r="E72" s="21" t="s">
        <v>273</v>
      </c>
      <c r="F72" s="21">
        <v>0.11160714285714285</v>
      </c>
      <c r="G72" s="21">
        <v>0.31347962382445138</v>
      </c>
      <c r="H72" s="21">
        <v>0</v>
      </c>
      <c r="I72" s="21" t="s">
        <v>273</v>
      </c>
      <c r="J72" s="21">
        <v>1.1428571428571428</v>
      </c>
      <c r="K72" s="21">
        <v>0</v>
      </c>
      <c r="L72" s="21">
        <v>1.5810276679841897</v>
      </c>
      <c r="M72" s="21" t="s">
        <v>273</v>
      </c>
      <c r="N72" s="21">
        <v>1.2861736334405145</v>
      </c>
      <c r="O72" s="21">
        <v>2.4691358024691357</v>
      </c>
      <c r="P72" s="21">
        <v>0.86956521739130432</v>
      </c>
      <c r="Q72" s="105"/>
      <c r="S72" s="118"/>
    </row>
    <row r="73" spans="1:19" ht="14.5" thickBot="1" x14ac:dyDescent="0.35">
      <c r="A73" s="72" t="s">
        <v>192</v>
      </c>
      <c r="B73" s="21">
        <v>0</v>
      </c>
      <c r="C73" s="21">
        <v>0</v>
      </c>
      <c r="D73" s="21">
        <v>0</v>
      </c>
      <c r="E73" s="21" t="s">
        <v>273</v>
      </c>
      <c r="F73" s="21">
        <v>0</v>
      </c>
      <c r="G73" s="21">
        <v>0</v>
      </c>
      <c r="H73" s="21">
        <v>0</v>
      </c>
      <c r="I73" s="21" t="s">
        <v>273</v>
      </c>
      <c r="J73" s="21">
        <v>0</v>
      </c>
      <c r="K73" s="21">
        <v>0</v>
      </c>
      <c r="L73" s="21">
        <v>0</v>
      </c>
      <c r="M73" s="21" t="s">
        <v>273</v>
      </c>
      <c r="N73" s="21">
        <v>0</v>
      </c>
      <c r="O73" s="21">
        <v>0</v>
      </c>
      <c r="P73" s="21">
        <v>0</v>
      </c>
      <c r="Q73" s="105"/>
      <c r="S73" s="118"/>
    </row>
    <row r="74" spans="1:19" x14ac:dyDescent="0.3">
      <c r="A74" s="110" t="s">
        <v>398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105"/>
      <c r="S74" s="8"/>
    </row>
    <row r="75" spans="1:19" x14ac:dyDescent="0.3">
      <c r="A75" s="115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105"/>
      <c r="S75" s="72"/>
    </row>
    <row r="76" spans="1:19" x14ac:dyDescent="0.3">
      <c r="A76" s="115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105"/>
      <c r="S76" s="72"/>
    </row>
    <row r="77" spans="1:19" x14ac:dyDescent="0.3">
      <c r="A77" s="115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105"/>
      <c r="S77" s="72"/>
    </row>
    <row r="78" spans="1:19" x14ac:dyDescent="0.3">
      <c r="A78" s="115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105"/>
      <c r="S78" s="72"/>
    </row>
    <row r="79" spans="1:19" x14ac:dyDescent="0.3">
      <c r="A79" s="115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105"/>
      <c r="S79" s="72"/>
    </row>
    <row r="80" spans="1:19" x14ac:dyDescent="0.3">
      <c r="A80" s="115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105"/>
      <c r="S80" s="72"/>
    </row>
    <row r="81" spans="1:19" x14ac:dyDescent="0.3">
      <c r="A81" s="115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105"/>
      <c r="S81" s="72"/>
    </row>
    <row r="82" spans="1:19" x14ac:dyDescent="0.3">
      <c r="A82" s="115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105"/>
      <c r="S82" s="72"/>
    </row>
    <row r="83" spans="1:19" x14ac:dyDescent="0.3">
      <c r="A83" s="115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105"/>
      <c r="S83" s="72"/>
    </row>
    <row r="84" spans="1:19" x14ac:dyDescent="0.3">
      <c r="A84" s="115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105"/>
      <c r="S84" s="72"/>
    </row>
    <row r="85" spans="1:19" x14ac:dyDescent="0.3">
      <c r="A85" s="115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105"/>
      <c r="S85" s="72"/>
    </row>
    <row r="86" spans="1:19" x14ac:dyDescent="0.3">
      <c r="A86" s="115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105"/>
      <c r="S86" s="72"/>
    </row>
    <row r="87" spans="1:19" x14ac:dyDescent="0.3">
      <c r="A87" s="115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105"/>
      <c r="S87" s="72"/>
    </row>
    <row r="88" spans="1:19" x14ac:dyDescent="0.3">
      <c r="A88" s="115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105"/>
      <c r="S88" s="72"/>
    </row>
    <row r="89" spans="1:19" x14ac:dyDescent="0.3">
      <c r="A89" s="115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105"/>
      <c r="S89" s="72"/>
    </row>
    <row r="90" spans="1:19" x14ac:dyDescent="0.3">
      <c r="A90" s="115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105"/>
      <c r="S90" s="72"/>
    </row>
    <row r="91" spans="1:19" x14ac:dyDescent="0.3">
      <c r="A91" s="115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105"/>
      <c r="S91" s="72"/>
    </row>
    <row r="92" spans="1:19" x14ac:dyDescent="0.3">
      <c r="A92" s="115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105"/>
      <c r="S92" s="72"/>
    </row>
    <row r="93" spans="1:19" x14ac:dyDescent="0.3">
      <c r="A93" s="115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105"/>
      <c r="S93" s="72"/>
    </row>
    <row r="94" spans="1:19" x14ac:dyDescent="0.3">
      <c r="A94" s="115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105"/>
      <c r="S94" s="72"/>
    </row>
    <row r="95" spans="1:19" x14ac:dyDescent="0.3">
      <c r="A95" s="115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105"/>
      <c r="S95" s="72"/>
    </row>
    <row r="96" spans="1:19" x14ac:dyDescent="0.3">
      <c r="A96" s="115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105"/>
      <c r="S96" s="72"/>
    </row>
    <row r="97" spans="1:19" x14ac:dyDescent="0.3">
      <c r="A97" s="115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105"/>
      <c r="S97" s="72"/>
    </row>
    <row r="98" spans="1:19" x14ac:dyDescent="0.3">
      <c r="A98" s="115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105"/>
      <c r="S98" s="72"/>
    </row>
    <row r="99" spans="1:19" x14ac:dyDescent="0.3">
      <c r="A99" s="115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105"/>
      <c r="S99" s="72"/>
    </row>
    <row r="100" spans="1:19" x14ac:dyDescent="0.3">
      <c r="A100" s="115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105"/>
      <c r="S100" s="72"/>
    </row>
    <row r="101" spans="1:19" x14ac:dyDescent="0.3">
      <c r="A101" s="115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105"/>
      <c r="S101" s="72"/>
    </row>
    <row r="102" spans="1:19" x14ac:dyDescent="0.3">
      <c r="A102" s="115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105"/>
      <c r="S102" s="72"/>
    </row>
    <row r="103" spans="1:19" x14ac:dyDescent="0.3">
      <c r="A103" s="115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105"/>
      <c r="S103" s="72"/>
    </row>
    <row r="104" spans="1:19" x14ac:dyDescent="0.3">
      <c r="A104" s="115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105"/>
      <c r="S104" s="72"/>
    </row>
    <row r="105" spans="1:19" x14ac:dyDescent="0.3">
      <c r="A105" s="115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105"/>
      <c r="S105" s="72"/>
    </row>
    <row r="106" spans="1:19" x14ac:dyDescent="0.3">
      <c r="A106" s="115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105"/>
      <c r="S106" s="72"/>
    </row>
    <row r="107" spans="1:19" x14ac:dyDescent="0.3">
      <c r="A107" s="115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105"/>
      <c r="S107" s="72"/>
    </row>
    <row r="108" spans="1:19" x14ac:dyDescent="0.3">
      <c r="A108" s="115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105"/>
      <c r="S108" s="72"/>
    </row>
    <row r="109" spans="1:19" x14ac:dyDescent="0.3">
      <c r="A109" s="115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105"/>
      <c r="S109" s="72"/>
    </row>
    <row r="110" spans="1:19" x14ac:dyDescent="0.3">
      <c r="A110" s="115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105"/>
      <c r="S110" s="72"/>
    </row>
    <row r="111" spans="1:19" x14ac:dyDescent="0.3">
      <c r="A111" s="115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105"/>
      <c r="S111" s="72"/>
    </row>
    <row r="112" spans="1:19" x14ac:dyDescent="0.3">
      <c r="A112" s="115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105"/>
      <c r="S112" s="72"/>
    </row>
    <row r="113" spans="1:19" x14ac:dyDescent="0.3">
      <c r="A113" s="115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105"/>
      <c r="S113" s="72"/>
    </row>
    <row r="114" spans="1:19" x14ac:dyDescent="0.3">
      <c r="A114" s="115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105"/>
      <c r="S114" s="72"/>
    </row>
    <row r="115" spans="1:19" x14ac:dyDescent="0.3">
      <c r="A115" s="115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105"/>
      <c r="S115" s="72"/>
    </row>
    <row r="116" spans="1:19" x14ac:dyDescent="0.3">
      <c r="A116" s="115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105"/>
      <c r="S116" s="72"/>
    </row>
    <row r="117" spans="1:19" x14ac:dyDescent="0.3">
      <c r="A117" s="115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105"/>
      <c r="S117" s="72"/>
    </row>
    <row r="118" spans="1:19" x14ac:dyDescent="0.3">
      <c r="A118" s="115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105"/>
      <c r="S118" s="72"/>
    </row>
    <row r="119" spans="1:19" x14ac:dyDescent="0.3">
      <c r="A119" s="115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105"/>
      <c r="S119" s="72"/>
    </row>
    <row r="120" spans="1:19" x14ac:dyDescent="0.3">
      <c r="A120" s="115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105"/>
      <c r="S120" s="72"/>
    </row>
    <row r="121" spans="1:19" x14ac:dyDescent="0.3">
      <c r="A121" s="115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105"/>
      <c r="S121" s="72"/>
    </row>
    <row r="122" spans="1:19" x14ac:dyDescent="0.3">
      <c r="A122" s="115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105"/>
      <c r="S122" s="72"/>
    </row>
    <row r="123" spans="1:19" x14ac:dyDescent="0.3">
      <c r="A123" s="115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105"/>
      <c r="S123" s="72"/>
    </row>
    <row r="124" spans="1:19" x14ac:dyDescent="0.3">
      <c r="A124" s="115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105"/>
      <c r="S124" s="72"/>
    </row>
    <row r="125" spans="1:19" x14ac:dyDescent="0.3">
      <c r="A125" s="115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105"/>
      <c r="S125" s="72"/>
    </row>
    <row r="126" spans="1:19" x14ac:dyDescent="0.3">
      <c r="A126" s="115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105"/>
      <c r="S126" s="72"/>
    </row>
    <row r="127" spans="1:19" x14ac:dyDescent="0.3">
      <c r="A127" s="115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105"/>
      <c r="S127" s="72"/>
    </row>
    <row r="128" spans="1:19" x14ac:dyDescent="0.3">
      <c r="A128" s="115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105"/>
      <c r="S128" s="72"/>
    </row>
    <row r="129" spans="1:19" x14ac:dyDescent="0.3">
      <c r="A129" s="115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105"/>
      <c r="S129" s="72"/>
    </row>
    <row r="130" spans="1:19" x14ac:dyDescent="0.3">
      <c r="A130" s="115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105"/>
      <c r="S130" s="72"/>
    </row>
    <row r="131" spans="1:19" x14ac:dyDescent="0.3">
      <c r="A131" s="115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105"/>
      <c r="S131" s="72"/>
    </row>
    <row r="132" spans="1:19" x14ac:dyDescent="0.3">
      <c r="A132" s="115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105"/>
      <c r="S132" s="72"/>
    </row>
    <row r="133" spans="1:19" x14ac:dyDescent="0.3">
      <c r="A133" s="115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105"/>
      <c r="S133" s="72"/>
    </row>
    <row r="134" spans="1:19" x14ac:dyDescent="0.3">
      <c r="A134" s="115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105"/>
      <c r="S134" s="72"/>
    </row>
    <row r="135" spans="1:19" x14ac:dyDescent="0.3">
      <c r="A135" s="115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105"/>
      <c r="S135" s="72"/>
    </row>
    <row r="136" spans="1:19" x14ac:dyDescent="0.3">
      <c r="A136" s="115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105"/>
      <c r="S136" s="72"/>
    </row>
    <row r="137" spans="1:19" x14ac:dyDescent="0.3">
      <c r="A137" s="115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105"/>
      <c r="S137" s="72"/>
    </row>
    <row r="138" spans="1:19" x14ac:dyDescent="0.3">
      <c r="A138" s="115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105"/>
      <c r="S138" s="72"/>
    </row>
    <row r="139" spans="1:19" x14ac:dyDescent="0.3">
      <c r="A139" s="115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105"/>
      <c r="S139" s="72"/>
    </row>
    <row r="140" spans="1:19" x14ac:dyDescent="0.3">
      <c r="A140" s="115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105"/>
      <c r="S140" s="72"/>
    </row>
    <row r="141" spans="1:19" x14ac:dyDescent="0.3">
      <c r="A141" s="115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105"/>
      <c r="S141" s="72"/>
    </row>
    <row r="142" spans="1:19" x14ac:dyDescent="0.3">
      <c r="A142" s="115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105"/>
      <c r="S142" s="72"/>
    </row>
    <row r="143" spans="1:19" x14ac:dyDescent="0.3">
      <c r="A143" s="115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105"/>
      <c r="S143" s="72"/>
    </row>
    <row r="144" spans="1:19" x14ac:dyDescent="0.3">
      <c r="A144" s="115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105"/>
      <c r="S144" s="72"/>
    </row>
    <row r="145" spans="1:19" x14ac:dyDescent="0.3">
      <c r="A145" s="115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105"/>
      <c r="S145" s="72"/>
    </row>
    <row r="146" spans="1:19" x14ac:dyDescent="0.3">
      <c r="A146" s="115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105"/>
      <c r="S146" s="72"/>
    </row>
    <row r="147" spans="1:19" x14ac:dyDescent="0.3">
      <c r="A147" s="115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105"/>
      <c r="S147" s="72"/>
    </row>
    <row r="148" spans="1:19" x14ac:dyDescent="0.3">
      <c r="A148" s="115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105"/>
      <c r="S148" s="72"/>
    </row>
    <row r="149" spans="1:19" x14ac:dyDescent="0.3">
      <c r="A149" s="115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105"/>
      <c r="S149" s="72"/>
    </row>
    <row r="150" spans="1:19" x14ac:dyDescent="0.3">
      <c r="A150" s="115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105"/>
      <c r="S150" s="72"/>
    </row>
    <row r="151" spans="1:19" x14ac:dyDescent="0.3">
      <c r="A151" s="115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105"/>
      <c r="S151" s="72"/>
    </row>
    <row r="152" spans="1:19" x14ac:dyDescent="0.3">
      <c r="A152" s="115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105"/>
      <c r="S152" s="72"/>
    </row>
    <row r="153" spans="1:19" x14ac:dyDescent="0.3">
      <c r="A153" s="115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105"/>
      <c r="S153" s="72"/>
    </row>
    <row r="154" spans="1:19" x14ac:dyDescent="0.3">
      <c r="A154" s="115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105"/>
      <c r="S154" s="72"/>
    </row>
    <row r="155" spans="1:19" x14ac:dyDescent="0.3">
      <c r="A155" s="115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105"/>
      <c r="S155" s="72"/>
    </row>
    <row r="156" spans="1:19" x14ac:dyDescent="0.3">
      <c r="A156" s="115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105"/>
      <c r="S156" s="72"/>
    </row>
    <row r="157" spans="1:19" x14ac:dyDescent="0.3">
      <c r="A157" s="115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105"/>
      <c r="S157" s="72"/>
    </row>
    <row r="158" spans="1:19" x14ac:dyDescent="0.3">
      <c r="A158" s="115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105"/>
      <c r="S158" s="72"/>
    </row>
    <row r="159" spans="1:19" x14ac:dyDescent="0.3">
      <c r="A159" s="115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105"/>
      <c r="S159" s="72"/>
    </row>
    <row r="160" spans="1:19" x14ac:dyDescent="0.3">
      <c r="A160" s="115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105"/>
      <c r="S160" s="72"/>
    </row>
    <row r="161" spans="1:19" x14ac:dyDescent="0.3">
      <c r="A161" s="115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105"/>
      <c r="S161" s="72"/>
    </row>
    <row r="162" spans="1:19" x14ac:dyDescent="0.3">
      <c r="A162" s="115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105"/>
      <c r="S162" s="72"/>
    </row>
    <row r="163" spans="1:19" x14ac:dyDescent="0.3">
      <c r="A163" s="115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105"/>
      <c r="S163" s="72"/>
    </row>
    <row r="164" spans="1:19" x14ac:dyDescent="0.3">
      <c r="A164" s="115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105"/>
      <c r="S164" s="72"/>
    </row>
    <row r="165" spans="1:19" x14ac:dyDescent="0.3">
      <c r="A165" s="115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105"/>
      <c r="S165" s="72"/>
    </row>
    <row r="166" spans="1:19" x14ac:dyDescent="0.3">
      <c r="A166" s="115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105"/>
      <c r="S166" s="72"/>
    </row>
    <row r="167" spans="1:19" x14ac:dyDescent="0.3">
      <c r="A167" s="115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105"/>
      <c r="S167" s="72"/>
    </row>
    <row r="168" spans="1:19" x14ac:dyDescent="0.3">
      <c r="A168" s="115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105"/>
      <c r="S168" s="72"/>
    </row>
    <row r="169" spans="1:19" x14ac:dyDescent="0.3">
      <c r="A169" s="115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105"/>
      <c r="S169" s="72"/>
    </row>
    <row r="170" spans="1:19" x14ac:dyDescent="0.3">
      <c r="A170" s="115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105"/>
      <c r="S170" s="72"/>
    </row>
    <row r="171" spans="1:19" x14ac:dyDescent="0.3">
      <c r="A171" s="115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105"/>
      <c r="S171" s="72"/>
    </row>
    <row r="172" spans="1:19" x14ac:dyDescent="0.3">
      <c r="A172" s="115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105"/>
      <c r="S172" s="72"/>
    </row>
    <row r="173" spans="1:19" x14ac:dyDescent="0.3">
      <c r="A173" s="115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105"/>
      <c r="S173" s="72"/>
    </row>
    <row r="174" spans="1:19" x14ac:dyDescent="0.3">
      <c r="A174" s="115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105"/>
      <c r="S174" s="72"/>
    </row>
    <row r="175" spans="1:19" x14ac:dyDescent="0.3">
      <c r="A175" s="115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105"/>
      <c r="S175" s="72"/>
    </row>
    <row r="176" spans="1:19" x14ac:dyDescent="0.3">
      <c r="A176" s="115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105"/>
      <c r="S176" s="72"/>
    </row>
    <row r="177" spans="1:19" x14ac:dyDescent="0.3">
      <c r="A177" s="115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105"/>
      <c r="S177" s="72"/>
    </row>
    <row r="178" spans="1:19" x14ac:dyDescent="0.3">
      <c r="A178" s="115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105"/>
      <c r="S178" s="72"/>
    </row>
    <row r="179" spans="1:19" x14ac:dyDescent="0.3">
      <c r="A179" s="115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105"/>
      <c r="S179" s="72"/>
    </row>
    <row r="180" spans="1:19" x14ac:dyDescent="0.3">
      <c r="A180" s="115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105"/>
      <c r="S180" s="72"/>
    </row>
    <row r="181" spans="1:19" x14ac:dyDescent="0.3">
      <c r="A181" s="115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105"/>
      <c r="S181" s="72"/>
    </row>
    <row r="182" spans="1:19" x14ac:dyDescent="0.3">
      <c r="A182" s="115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105"/>
      <c r="S182" s="72"/>
    </row>
    <row r="183" spans="1:19" x14ac:dyDescent="0.3">
      <c r="A183" s="115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105"/>
      <c r="S183" s="72"/>
    </row>
    <row r="184" spans="1:19" x14ac:dyDescent="0.3">
      <c r="A184" s="115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105"/>
      <c r="S184" s="72"/>
    </row>
    <row r="185" spans="1:19" x14ac:dyDescent="0.3">
      <c r="A185" s="115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105"/>
      <c r="S185" s="72"/>
    </row>
    <row r="186" spans="1:19" x14ac:dyDescent="0.3">
      <c r="A186" s="115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105"/>
      <c r="S186" s="72"/>
    </row>
    <row r="187" spans="1:19" x14ac:dyDescent="0.3">
      <c r="A187" s="115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105"/>
      <c r="S187" s="72"/>
    </row>
    <row r="188" spans="1:19" x14ac:dyDescent="0.3">
      <c r="A188" s="115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105"/>
      <c r="S188" s="72"/>
    </row>
    <row r="189" spans="1:19" x14ac:dyDescent="0.3">
      <c r="A189" s="115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105"/>
      <c r="S189" s="72"/>
    </row>
    <row r="190" spans="1:19" x14ac:dyDescent="0.3">
      <c r="A190" s="115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105"/>
      <c r="S190" s="72"/>
    </row>
    <row r="191" spans="1:19" x14ac:dyDescent="0.3">
      <c r="A191" s="115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105"/>
      <c r="S191" s="72"/>
    </row>
    <row r="192" spans="1:19" x14ac:dyDescent="0.3">
      <c r="A192" s="115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105"/>
      <c r="S192" s="72"/>
    </row>
    <row r="193" spans="1:19" x14ac:dyDescent="0.3">
      <c r="A193" s="115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105"/>
      <c r="S193" s="72"/>
    </row>
    <row r="194" spans="1:19" x14ac:dyDescent="0.3">
      <c r="A194" s="115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105"/>
      <c r="S194" s="72"/>
    </row>
    <row r="195" spans="1:19" x14ac:dyDescent="0.3">
      <c r="A195" s="115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105"/>
      <c r="S195" s="72"/>
    </row>
    <row r="196" spans="1:19" x14ac:dyDescent="0.3">
      <c r="A196" s="115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105"/>
      <c r="S196" s="72"/>
    </row>
    <row r="197" spans="1:19" x14ac:dyDescent="0.3">
      <c r="A197" s="115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105"/>
      <c r="S197" s="72"/>
    </row>
    <row r="198" spans="1:19" x14ac:dyDescent="0.3">
      <c r="A198" s="115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105"/>
      <c r="S198" s="72"/>
    </row>
    <row r="199" spans="1:19" x14ac:dyDescent="0.3">
      <c r="A199" s="115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105"/>
      <c r="S199" s="72"/>
    </row>
    <row r="200" spans="1:19" x14ac:dyDescent="0.3">
      <c r="A200" s="115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105"/>
      <c r="S200" s="72"/>
    </row>
    <row r="201" spans="1:19" x14ac:dyDescent="0.3">
      <c r="A201" s="115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105"/>
      <c r="S201" s="72"/>
    </row>
    <row r="202" spans="1:19" x14ac:dyDescent="0.3">
      <c r="A202" s="115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105"/>
      <c r="S202" s="72"/>
    </row>
    <row r="203" spans="1:19" x14ac:dyDescent="0.3">
      <c r="A203" s="115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105"/>
      <c r="S203" s="72"/>
    </row>
    <row r="204" spans="1:19" x14ac:dyDescent="0.3">
      <c r="A204" s="115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105"/>
      <c r="S204" s="72"/>
    </row>
    <row r="205" spans="1:19" x14ac:dyDescent="0.3">
      <c r="A205" s="115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105"/>
      <c r="S205" s="72"/>
    </row>
    <row r="206" spans="1:19" x14ac:dyDescent="0.3">
      <c r="A206" s="115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105"/>
      <c r="S206" s="72"/>
    </row>
    <row r="207" spans="1:19" x14ac:dyDescent="0.3">
      <c r="A207" s="115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105"/>
      <c r="S207" s="72"/>
    </row>
    <row r="208" spans="1:19" x14ac:dyDescent="0.3">
      <c r="A208" s="115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105"/>
      <c r="S208" s="72"/>
    </row>
    <row r="209" spans="1:19" x14ac:dyDescent="0.3">
      <c r="A209" s="115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105"/>
      <c r="S209" s="72"/>
    </row>
    <row r="210" spans="1:19" x14ac:dyDescent="0.3">
      <c r="A210" s="115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105"/>
      <c r="S210" s="72"/>
    </row>
    <row r="211" spans="1:19" x14ac:dyDescent="0.3">
      <c r="A211" s="115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105"/>
      <c r="S211" s="72"/>
    </row>
    <row r="212" spans="1:19" x14ac:dyDescent="0.3">
      <c r="A212" s="115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105"/>
      <c r="S212" s="72"/>
    </row>
    <row r="213" spans="1:19" x14ac:dyDescent="0.3">
      <c r="A213" s="115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105"/>
      <c r="S213" s="72"/>
    </row>
    <row r="214" spans="1:19" x14ac:dyDescent="0.3">
      <c r="A214" s="115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105"/>
      <c r="S214" s="72"/>
    </row>
    <row r="215" spans="1:19" x14ac:dyDescent="0.3">
      <c r="A215" s="115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105"/>
      <c r="S215" s="72"/>
    </row>
    <row r="216" spans="1:19" x14ac:dyDescent="0.3">
      <c r="A216" s="115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105"/>
      <c r="S216" s="72"/>
    </row>
    <row r="217" spans="1:19" x14ac:dyDescent="0.3">
      <c r="A217" s="115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105"/>
      <c r="S217" s="72"/>
    </row>
    <row r="218" spans="1:19" x14ac:dyDescent="0.3">
      <c r="A218" s="115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105"/>
      <c r="S218" s="72"/>
    </row>
    <row r="219" spans="1:19" x14ac:dyDescent="0.3">
      <c r="A219" s="115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105"/>
      <c r="S219" s="72"/>
    </row>
    <row r="220" spans="1:19" x14ac:dyDescent="0.3">
      <c r="A220" s="115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105"/>
      <c r="S220" s="72"/>
    </row>
    <row r="221" spans="1:19" x14ac:dyDescent="0.3">
      <c r="A221" s="115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105"/>
      <c r="S221" s="72"/>
    </row>
    <row r="222" spans="1:19" x14ac:dyDescent="0.3">
      <c r="A222" s="115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105"/>
      <c r="S222" s="72"/>
    </row>
    <row r="223" spans="1:19" x14ac:dyDescent="0.3">
      <c r="A223" s="115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105"/>
      <c r="S223" s="72"/>
    </row>
    <row r="224" spans="1:19" x14ac:dyDescent="0.3">
      <c r="A224" s="115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105"/>
      <c r="S224" s="72"/>
    </row>
    <row r="225" spans="1:19" x14ac:dyDescent="0.3">
      <c r="A225" s="115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105"/>
      <c r="S225" s="72"/>
    </row>
    <row r="226" spans="1:19" x14ac:dyDescent="0.3">
      <c r="A226" s="115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105"/>
      <c r="S226" s="72"/>
    </row>
    <row r="227" spans="1:19" x14ac:dyDescent="0.3">
      <c r="A227" s="115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105"/>
      <c r="S227" s="72"/>
    </row>
    <row r="228" spans="1:19" x14ac:dyDescent="0.3">
      <c r="A228" s="115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105"/>
      <c r="S228" s="72"/>
    </row>
    <row r="229" spans="1:19" x14ac:dyDescent="0.3">
      <c r="A229" s="115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105"/>
      <c r="S229" s="72"/>
    </row>
    <row r="230" spans="1:19" x14ac:dyDescent="0.3">
      <c r="A230" s="115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105"/>
      <c r="S230" s="72"/>
    </row>
    <row r="231" spans="1:19" x14ac:dyDescent="0.3">
      <c r="A231" s="115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105"/>
      <c r="S231" s="72"/>
    </row>
    <row r="232" spans="1:19" x14ac:dyDescent="0.3">
      <c r="A232" s="115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105"/>
      <c r="S232" s="72"/>
    </row>
    <row r="233" spans="1:19" x14ac:dyDescent="0.3">
      <c r="A233" s="115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105"/>
      <c r="S233" s="72"/>
    </row>
    <row r="234" spans="1:19" x14ac:dyDescent="0.3">
      <c r="A234" s="115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105"/>
      <c r="S234" s="72"/>
    </row>
    <row r="235" spans="1:19" x14ac:dyDescent="0.3">
      <c r="A235" s="115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105"/>
      <c r="S235" s="72"/>
    </row>
    <row r="236" spans="1:19" x14ac:dyDescent="0.3">
      <c r="A236" s="115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105"/>
      <c r="S236" s="72"/>
    </row>
    <row r="237" spans="1:19" x14ac:dyDescent="0.3">
      <c r="A237" s="115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105"/>
      <c r="S237" s="72"/>
    </row>
    <row r="238" spans="1:19" x14ac:dyDescent="0.3">
      <c r="A238" s="115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105"/>
      <c r="S238" s="72"/>
    </row>
    <row r="239" spans="1:19" x14ac:dyDescent="0.3">
      <c r="A239" s="115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105"/>
      <c r="S239" s="72"/>
    </row>
    <row r="240" spans="1:19" x14ac:dyDescent="0.3">
      <c r="A240" s="115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105"/>
      <c r="S240" s="72"/>
    </row>
    <row r="241" spans="1:19" x14ac:dyDescent="0.3">
      <c r="A241" s="115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105"/>
      <c r="S241" s="72"/>
    </row>
    <row r="242" spans="1:19" x14ac:dyDescent="0.3">
      <c r="A242" s="115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105"/>
      <c r="S242" s="72"/>
    </row>
    <row r="243" spans="1:19" x14ac:dyDescent="0.3">
      <c r="A243" s="115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105"/>
      <c r="S243" s="72"/>
    </row>
    <row r="244" spans="1:19" x14ac:dyDescent="0.3">
      <c r="A244" s="115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105"/>
      <c r="S244" s="72"/>
    </row>
    <row r="245" spans="1:19" x14ac:dyDescent="0.3">
      <c r="A245" s="115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105"/>
      <c r="S245" s="72"/>
    </row>
    <row r="246" spans="1:19" x14ac:dyDescent="0.3">
      <c r="A246" s="115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105"/>
      <c r="S246" s="72"/>
    </row>
    <row r="247" spans="1:19" x14ac:dyDescent="0.3">
      <c r="A247" s="115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105"/>
      <c r="S247" s="72"/>
    </row>
    <row r="248" spans="1:19" x14ac:dyDescent="0.3">
      <c r="A248" s="115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105"/>
      <c r="S248" s="72"/>
    </row>
    <row r="249" spans="1:19" x14ac:dyDescent="0.3">
      <c r="A249" s="115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105"/>
      <c r="S249" s="72"/>
    </row>
    <row r="250" spans="1:19" x14ac:dyDescent="0.3">
      <c r="A250" s="115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105"/>
      <c r="S250" s="72"/>
    </row>
    <row r="251" spans="1:19" x14ac:dyDescent="0.3">
      <c r="A251" s="115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105"/>
      <c r="S251" s="72"/>
    </row>
    <row r="252" spans="1:19" x14ac:dyDescent="0.3">
      <c r="A252" s="115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105"/>
      <c r="S252" s="72"/>
    </row>
    <row r="253" spans="1:19" x14ac:dyDescent="0.3">
      <c r="A253" s="115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S253" s="72"/>
    </row>
    <row r="254" spans="1:19" x14ac:dyDescent="0.3">
      <c r="A254" s="115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S254" s="72"/>
    </row>
    <row r="255" spans="1:19" x14ac:dyDescent="0.3">
      <c r="A255" s="115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S255" s="72"/>
    </row>
    <row r="256" spans="1:19" x14ac:dyDescent="0.3">
      <c r="A256" s="115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S256" s="72"/>
    </row>
    <row r="257" spans="1:19" x14ac:dyDescent="0.3">
      <c r="A257" s="115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S257" s="72"/>
    </row>
    <row r="258" spans="1:19" x14ac:dyDescent="0.3">
      <c r="A258" s="115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S258" s="72"/>
    </row>
    <row r="259" spans="1:19" x14ac:dyDescent="0.3">
      <c r="A259" s="115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S259" s="72"/>
    </row>
    <row r="260" spans="1:19" x14ac:dyDescent="0.3">
      <c r="A260" s="115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S260" s="72"/>
    </row>
  </sheetData>
  <mergeCells count="22">
    <mergeCell ref="A42:P42"/>
    <mergeCell ref="A43:P43"/>
    <mergeCell ref="A44:P44"/>
    <mergeCell ref="A45:A46"/>
    <mergeCell ref="B45:D45"/>
    <mergeCell ref="F45:H45"/>
    <mergeCell ref="J45:L45"/>
    <mergeCell ref="N45:P45"/>
    <mergeCell ref="A41:P41"/>
    <mergeCell ref="A39:P39"/>
    <mergeCell ref="A40:P40"/>
    <mergeCell ref="A1:P1"/>
    <mergeCell ref="A2:P2"/>
    <mergeCell ref="A3:P3"/>
    <mergeCell ref="A4:P4"/>
    <mergeCell ref="A5:P5"/>
    <mergeCell ref="A6:P6"/>
    <mergeCell ref="A7:A8"/>
    <mergeCell ref="B7:D7"/>
    <mergeCell ref="F7:H7"/>
    <mergeCell ref="J7:L7"/>
    <mergeCell ref="N7:P7"/>
  </mergeCells>
  <hyperlinks>
    <hyperlink ref="R2" location="Contenido!A1" display="Contenido" xr:uid="{7E076CB7-C8A4-4898-8E0D-0B252F18461B}"/>
    <hyperlink ref="R40" location="Contenido!A1" display="Contenido" xr:uid="{1CB9F93F-D9CD-4798-A7D8-3F4452F6F99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4B5C-6EAA-49EB-801A-117214DFAEC1}">
  <sheetPr>
    <tabColor rgb="FF182951"/>
    <pageSetUpPr fitToPage="1"/>
  </sheetPr>
  <dimension ref="A2:L49"/>
  <sheetViews>
    <sheetView showGridLines="0" topLeftCell="A3" zoomScale="90" zoomScaleNormal="90" zoomScaleSheetLayoutView="90" workbookViewId="0">
      <selection activeCell="B3" sqref="B3:J77"/>
    </sheetView>
  </sheetViews>
  <sheetFormatPr baseColWidth="10" defaultColWidth="11.453125" defaultRowHeight="13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4" t="s">
        <v>0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332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INDICE!A1" display="Indice" xr:uid="{B6139A95-C0B4-48EF-A503-ECF901BF400E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DC50-8856-4361-AFCB-4CA0E574E8A2}">
  <sheetPr>
    <tabColor theme="0" tint="-0.14999847407452621"/>
    <pageSetUpPr fitToPage="1"/>
  </sheetPr>
  <dimension ref="A1:AD29"/>
  <sheetViews>
    <sheetView showGridLines="0" zoomScale="90" zoomScaleNormal="90" zoomScaleSheetLayoutView="90" workbookViewId="0">
      <selection activeCell="A23" sqref="A23:XFD32"/>
    </sheetView>
  </sheetViews>
  <sheetFormatPr baseColWidth="10" defaultColWidth="23.453125" defaultRowHeight="15" customHeight="1" x14ac:dyDescent="0.3"/>
  <cols>
    <col min="1" max="1" width="17.7265625" style="71" customWidth="1"/>
    <col min="2" max="4" width="7.453125" style="54" customWidth="1"/>
    <col min="5" max="5" width="1.54296875" style="54" customWidth="1"/>
    <col min="6" max="8" width="7.453125" style="54" customWidth="1"/>
    <col min="9" max="9" width="1.54296875" style="54" customWidth="1"/>
    <col min="10" max="12" width="7.453125" style="54" customWidth="1"/>
    <col min="13" max="13" width="1.54296875" style="54" customWidth="1"/>
    <col min="14" max="16" width="7.453125" style="54" customWidth="1"/>
    <col min="17" max="17" width="1.54296875" style="54" customWidth="1"/>
    <col min="18" max="20" width="7.453125" style="54" customWidth="1"/>
    <col min="21" max="21" width="5.7265625" style="54" customWidth="1"/>
    <col min="22" max="22" width="13.453125" style="26" customWidth="1"/>
    <col min="23" max="30" width="10.7265625" style="85" customWidth="1"/>
    <col min="31" max="106" width="10.7265625" style="2" customWidth="1"/>
    <col min="107" max="16384" width="23.453125" style="2"/>
  </cols>
  <sheetData>
    <row r="1" spans="1:22" ht="15.75" customHeight="1" x14ac:dyDescent="0.3">
      <c r="A1" s="333" t="s">
        <v>333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8"/>
      <c r="V1" s="29"/>
    </row>
    <row r="2" spans="1:22" ht="15.75" customHeight="1" x14ac:dyDescent="0.3">
      <c r="A2" s="358" t="s">
        <v>149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9"/>
      <c r="V2" s="272" t="s">
        <v>375</v>
      </c>
    </row>
    <row r="3" spans="1:22" ht="15.75" customHeight="1" x14ac:dyDescent="0.3">
      <c r="A3" s="358" t="s">
        <v>334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8"/>
      <c r="V3" s="29"/>
    </row>
    <row r="4" spans="1:22" ht="15.75" customHeight="1" x14ac:dyDescent="0.3">
      <c r="A4" s="358" t="s">
        <v>151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8"/>
    </row>
    <row r="5" spans="1:22" ht="15.75" customHeight="1" x14ac:dyDescent="0.3">
      <c r="A5" s="358" t="s">
        <v>377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8"/>
    </row>
    <row r="6" spans="1:22" ht="21" customHeight="1" x14ac:dyDescent="0.3">
      <c r="A6" s="340" t="s">
        <v>253</v>
      </c>
      <c r="B6" s="342" t="s">
        <v>130</v>
      </c>
      <c r="C6" s="342"/>
      <c r="D6" s="342"/>
      <c r="E6" s="5"/>
      <c r="F6" s="342" t="s">
        <v>335</v>
      </c>
      <c r="G6" s="342"/>
      <c r="H6" s="342"/>
      <c r="I6" s="5"/>
      <c r="J6" s="342" t="s">
        <v>336</v>
      </c>
      <c r="K6" s="342"/>
      <c r="L6" s="342"/>
      <c r="M6" s="5"/>
      <c r="N6" s="342" t="s">
        <v>337</v>
      </c>
      <c r="O6" s="342"/>
      <c r="P6" s="342"/>
      <c r="Q6" s="5"/>
      <c r="R6" s="342" t="s">
        <v>338</v>
      </c>
      <c r="S6" s="342"/>
      <c r="T6" s="342"/>
      <c r="U6" s="6"/>
    </row>
    <row r="7" spans="1:22" ht="21" customHeight="1" x14ac:dyDescent="0.3">
      <c r="A7" s="341"/>
      <c r="B7" s="9" t="s">
        <v>130</v>
      </c>
      <c r="C7" s="9" t="s">
        <v>233</v>
      </c>
      <c r="D7" s="9" t="s">
        <v>234</v>
      </c>
      <c r="E7" s="79"/>
      <c r="F7" s="9" t="s">
        <v>130</v>
      </c>
      <c r="G7" s="9" t="s">
        <v>233</v>
      </c>
      <c r="H7" s="9" t="s">
        <v>234</v>
      </c>
      <c r="I7" s="79"/>
      <c r="J7" s="9" t="s">
        <v>130</v>
      </c>
      <c r="K7" s="9" t="s">
        <v>233</v>
      </c>
      <c r="L7" s="9" t="s">
        <v>234</v>
      </c>
      <c r="M7" s="79"/>
      <c r="N7" s="9" t="s">
        <v>130</v>
      </c>
      <c r="O7" s="9" t="s">
        <v>233</v>
      </c>
      <c r="P7" s="9" t="s">
        <v>234</v>
      </c>
      <c r="Q7" s="79"/>
      <c r="R7" s="9" t="s">
        <v>130</v>
      </c>
      <c r="S7" s="9" t="s">
        <v>233</v>
      </c>
      <c r="T7" s="9" t="s">
        <v>234</v>
      </c>
      <c r="U7" s="6"/>
    </row>
    <row r="8" spans="1:22" ht="15" customHeight="1" x14ac:dyDescent="0.3">
      <c r="A8" s="66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45"/>
    </row>
    <row r="9" spans="1:22" ht="14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13"/>
    </row>
    <row r="10" spans="1:22" ht="15" customHeight="1" x14ac:dyDescent="0.3">
      <c r="A10" s="64" t="s">
        <v>130</v>
      </c>
      <c r="B10" s="47">
        <v>9</v>
      </c>
      <c r="C10" s="47">
        <v>6</v>
      </c>
      <c r="D10" s="47">
        <v>3</v>
      </c>
      <c r="E10" s="47"/>
      <c r="F10" s="47">
        <v>0</v>
      </c>
      <c r="G10" s="47">
        <v>0</v>
      </c>
      <c r="H10" s="47">
        <v>0</v>
      </c>
      <c r="I10" s="47"/>
      <c r="J10" s="47">
        <v>0</v>
      </c>
      <c r="K10" s="47">
        <v>0</v>
      </c>
      <c r="L10" s="47">
        <v>0</v>
      </c>
      <c r="M10" s="47"/>
      <c r="N10" s="47">
        <v>0</v>
      </c>
      <c r="O10" s="47">
        <v>0</v>
      </c>
      <c r="P10" s="47">
        <v>0</v>
      </c>
      <c r="Q10" s="47"/>
      <c r="R10" s="47">
        <v>0</v>
      </c>
      <c r="S10" s="47">
        <v>0</v>
      </c>
      <c r="T10" s="47">
        <v>0</v>
      </c>
      <c r="U10" s="49"/>
    </row>
    <row r="11" spans="1:22" ht="15" customHeight="1" x14ac:dyDescent="0.3">
      <c r="A11" s="17" t="s">
        <v>170</v>
      </c>
      <c r="B11" s="48">
        <v>0</v>
      </c>
      <c r="C11" s="48">
        <v>0</v>
      </c>
      <c r="D11" s="48">
        <v>0</v>
      </c>
      <c r="E11" s="48"/>
      <c r="F11" s="48">
        <v>0</v>
      </c>
      <c r="G11" s="48">
        <v>0</v>
      </c>
      <c r="H11" s="48">
        <v>0</v>
      </c>
      <c r="I11" s="48"/>
      <c r="J11" s="48">
        <v>0</v>
      </c>
      <c r="K11" s="48">
        <v>0</v>
      </c>
      <c r="L11" s="48">
        <v>0</v>
      </c>
      <c r="M11" s="48"/>
      <c r="N11" s="48">
        <v>0</v>
      </c>
      <c r="O11" s="48">
        <v>0</v>
      </c>
      <c r="P11" s="48">
        <v>0</v>
      </c>
      <c r="Q11" s="48"/>
      <c r="R11" s="48">
        <v>0</v>
      </c>
      <c r="S11" s="48">
        <v>0</v>
      </c>
      <c r="T11" s="48">
        <v>0</v>
      </c>
      <c r="U11" s="50"/>
    </row>
    <row r="12" spans="1:22" ht="15" customHeight="1" x14ac:dyDescent="0.3">
      <c r="A12" s="17" t="s">
        <v>179</v>
      </c>
      <c r="B12" s="48">
        <v>0</v>
      </c>
      <c r="C12" s="48">
        <v>0</v>
      </c>
      <c r="D12" s="48">
        <v>0</v>
      </c>
      <c r="E12" s="48"/>
      <c r="F12" s="48">
        <v>0</v>
      </c>
      <c r="G12" s="48">
        <v>0</v>
      </c>
      <c r="H12" s="48">
        <v>0</v>
      </c>
      <c r="I12" s="48"/>
      <c r="J12" s="48">
        <v>0</v>
      </c>
      <c r="K12" s="48">
        <v>0</v>
      </c>
      <c r="L12" s="48">
        <v>0</v>
      </c>
      <c r="M12" s="48"/>
      <c r="N12" s="48">
        <v>0</v>
      </c>
      <c r="O12" s="48">
        <v>0</v>
      </c>
      <c r="P12" s="48">
        <v>0</v>
      </c>
      <c r="Q12" s="48"/>
      <c r="R12" s="48">
        <v>0</v>
      </c>
      <c r="S12" s="48">
        <v>0</v>
      </c>
      <c r="T12" s="48">
        <v>0</v>
      </c>
      <c r="U12" s="50"/>
    </row>
    <row r="13" spans="1:22" ht="15" customHeight="1" x14ac:dyDescent="0.3">
      <c r="A13" s="17" t="s">
        <v>181</v>
      </c>
      <c r="B13" s="48">
        <v>9</v>
      </c>
      <c r="C13" s="48">
        <v>6</v>
      </c>
      <c r="D13" s="48">
        <v>3</v>
      </c>
      <c r="E13" s="48"/>
      <c r="F13" s="48">
        <v>0</v>
      </c>
      <c r="G13" s="48">
        <v>0</v>
      </c>
      <c r="H13" s="48">
        <v>0</v>
      </c>
      <c r="I13" s="48"/>
      <c r="J13" s="48">
        <v>0</v>
      </c>
      <c r="K13" s="48">
        <v>0</v>
      </c>
      <c r="L13" s="48">
        <v>0</v>
      </c>
      <c r="M13" s="48"/>
      <c r="N13" s="48">
        <v>9</v>
      </c>
      <c r="O13" s="48">
        <v>6</v>
      </c>
      <c r="P13" s="48">
        <v>3</v>
      </c>
      <c r="Q13" s="48"/>
      <c r="R13" s="48">
        <v>0</v>
      </c>
      <c r="S13" s="48">
        <v>0</v>
      </c>
      <c r="T13" s="48">
        <v>0</v>
      </c>
      <c r="U13" s="50"/>
    </row>
    <row r="14" spans="1:22" ht="15" customHeight="1" x14ac:dyDescent="0.3">
      <c r="A14" s="89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45"/>
    </row>
    <row r="15" spans="1:22" ht="14" x14ac:dyDescent="0.3">
      <c r="A15" s="357" t="s">
        <v>125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13"/>
    </row>
    <row r="16" spans="1:22" ht="15" customHeight="1" x14ac:dyDescent="0.3">
      <c r="A16" s="90" t="s">
        <v>130</v>
      </c>
      <c r="B16" s="20">
        <v>2.7863777089783279</v>
      </c>
      <c r="C16" s="20">
        <v>6.5217391304347823</v>
      </c>
      <c r="D16" s="20">
        <v>1.2987012987012987</v>
      </c>
      <c r="E16" s="55"/>
      <c r="F16" s="20">
        <v>0</v>
      </c>
      <c r="G16" s="20">
        <v>0</v>
      </c>
      <c r="H16" s="20">
        <v>0</v>
      </c>
      <c r="I16" s="55"/>
      <c r="J16" s="20">
        <v>0</v>
      </c>
      <c r="K16" s="20">
        <v>0</v>
      </c>
      <c r="L16" s="20">
        <v>0</v>
      </c>
      <c r="M16" s="55"/>
      <c r="N16" s="20">
        <v>0</v>
      </c>
      <c r="O16" s="20">
        <v>0</v>
      </c>
      <c r="P16" s="20">
        <v>0</v>
      </c>
      <c r="Q16" s="55"/>
      <c r="R16" s="20">
        <v>0</v>
      </c>
      <c r="S16" s="20">
        <v>0</v>
      </c>
      <c r="T16" s="20">
        <v>0</v>
      </c>
      <c r="U16" s="51"/>
    </row>
    <row r="17" spans="1:22" ht="15" customHeight="1" x14ac:dyDescent="0.3">
      <c r="A17" s="17" t="s">
        <v>170</v>
      </c>
      <c r="B17" s="56">
        <v>0</v>
      </c>
      <c r="C17" s="56">
        <v>0</v>
      </c>
      <c r="D17" s="56">
        <v>0</v>
      </c>
      <c r="E17" s="56"/>
      <c r="F17" s="56">
        <v>0</v>
      </c>
      <c r="G17" s="56">
        <v>0</v>
      </c>
      <c r="H17" s="56">
        <v>0</v>
      </c>
      <c r="I17" s="56"/>
      <c r="J17" s="56">
        <v>0</v>
      </c>
      <c r="K17" s="56">
        <v>0</v>
      </c>
      <c r="L17" s="56">
        <v>0</v>
      </c>
      <c r="M17" s="56"/>
      <c r="N17" s="56">
        <v>0</v>
      </c>
      <c r="O17" s="56">
        <v>0</v>
      </c>
      <c r="P17" s="56">
        <v>0</v>
      </c>
      <c r="Q17" s="56"/>
      <c r="R17" s="56">
        <v>0</v>
      </c>
      <c r="S17" s="56">
        <v>0</v>
      </c>
      <c r="T17" s="56">
        <v>0</v>
      </c>
      <c r="U17" s="52"/>
    </row>
    <row r="18" spans="1:22" ht="15" customHeight="1" x14ac:dyDescent="0.3">
      <c r="A18" s="17" t="s">
        <v>179</v>
      </c>
      <c r="B18" s="56">
        <v>0</v>
      </c>
      <c r="C18" s="56">
        <v>0</v>
      </c>
      <c r="D18" s="56">
        <v>0</v>
      </c>
      <c r="E18" s="56"/>
      <c r="F18" s="56">
        <v>0</v>
      </c>
      <c r="G18" s="56">
        <v>0</v>
      </c>
      <c r="H18" s="56">
        <v>0</v>
      </c>
      <c r="I18" s="56"/>
      <c r="J18" s="56">
        <v>0</v>
      </c>
      <c r="K18" s="56">
        <v>0</v>
      </c>
      <c r="L18" s="56">
        <v>0</v>
      </c>
      <c r="M18" s="56"/>
      <c r="N18" s="56">
        <v>0</v>
      </c>
      <c r="O18" s="56">
        <v>0</v>
      </c>
      <c r="P18" s="56">
        <v>0</v>
      </c>
      <c r="Q18" s="56"/>
      <c r="R18" s="56">
        <v>0</v>
      </c>
      <c r="S18" s="56">
        <v>0</v>
      </c>
      <c r="T18" s="56">
        <v>0</v>
      </c>
      <c r="U18" s="52"/>
    </row>
    <row r="19" spans="1:22" ht="15" customHeight="1" thickBot="1" x14ac:dyDescent="0.35">
      <c r="A19" s="17" t="s">
        <v>181</v>
      </c>
      <c r="B19" s="56">
        <v>6.7164179104477615</v>
      </c>
      <c r="C19" s="56">
        <v>13.333333333333334</v>
      </c>
      <c r="D19" s="56">
        <v>3.3707865168539324</v>
      </c>
      <c r="E19" s="56"/>
      <c r="F19" s="56">
        <v>0</v>
      </c>
      <c r="G19" s="56">
        <v>0</v>
      </c>
      <c r="H19" s="56">
        <v>0</v>
      </c>
      <c r="I19" s="56"/>
      <c r="J19" s="56">
        <v>0</v>
      </c>
      <c r="K19" s="56">
        <v>0</v>
      </c>
      <c r="L19" s="56">
        <v>0</v>
      </c>
      <c r="M19" s="56"/>
      <c r="N19" s="56">
        <v>27.27272727272727</v>
      </c>
      <c r="O19" s="56">
        <v>50</v>
      </c>
      <c r="P19" s="56">
        <v>14.285714285714285</v>
      </c>
      <c r="Q19" s="56"/>
      <c r="R19" s="56">
        <v>0</v>
      </c>
      <c r="S19" s="56">
        <v>0</v>
      </c>
      <c r="T19" s="56">
        <v>0</v>
      </c>
      <c r="U19" s="52"/>
    </row>
    <row r="20" spans="1:22" ht="15" customHeight="1" x14ac:dyDescent="0.3">
      <c r="A20" s="91" t="s">
        <v>398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</row>
    <row r="21" spans="1:22" ht="15" customHeight="1" x14ac:dyDescent="0.3">
      <c r="A21" s="70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9" spans="1:22" ht="15" customHeight="1" x14ac:dyDescent="0.3">
      <c r="V29" s="165"/>
    </row>
  </sheetData>
  <mergeCells count="13">
    <mergeCell ref="A1:T1"/>
    <mergeCell ref="A2:T2"/>
    <mergeCell ref="A3:T3"/>
    <mergeCell ref="A5:T5"/>
    <mergeCell ref="A4:T4"/>
    <mergeCell ref="R6:T6"/>
    <mergeCell ref="A9:T9"/>
    <mergeCell ref="A15:T15"/>
    <mergeCell ref="A6:A7"/>
    <mergeCell ref="B6:D6"/>
    <mergeCell ref="F6:H6"/>
    <mergeCell ref="J6:L6"/>
    <mergeCell ref="N6:P6"/>
  </mergeCells>
  <hyperlinks>
    <hyperlink ref="V2" location="Contenido!A1" display="Contenido" xr:uid="{40ACA967-6333-4835-BC96-CAED24D121BD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P30"/>
  <sheetViews>
    <sheetView showGridLines="0" zoomScale="90" zoomScaleNormal="90" zoomScaleSheetLayoutView="10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35" t="s">
        <v>133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139"/>
      <c r="P1" s="29"/>
    </row>
    <row r="2" spans="1:16" ht="15.75" customHeight="1" x14ac:dyDescent="0.35">
      <c r="A2" s="335" t="s">
        <v>134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139"/>
      <c r="P2" s="272" t="s">
        <v>375</v>
      </c>
    </row>
    <row r="3" spans="1:16" ht="15.75" customHeight="1" x14ac:dyDescent="0.35">
      <c r="A3" s="335" t="s">
        <v>128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39"/>
      <c r="P3" s="29"/>
    </row>
    <row r="4" spans="1:16" ht="15.75" customHeight="1" x14ac:dyDescent="0.35">
      <c r="A4" s="335" t="s">
        <v>112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139"/>
    </row>
    <row r="5" spans="1:16" ht="15.75" customHeight="1" x14ac:dyDescent="0.35">
      <c r="A5" s="335" t="s">
        <v>371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139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s="8" customFormat="1" ht="14.25" customHeight="1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13"/>
      <c r="P8" s="26"/>
    </row>
    <row r="9" spans="1:16" s="135" customFormat="1" ht="14.25" customHeight="1" x14ac:dyDescent="0.35">
      <c r="A9" s="123" t="s">
        <v>130</v>
      </c>
      <c r="B9" s="16">
        <f t="shared" ref="B9:G9" si="0">+B10+B14</f>
        <v>44154</v>
      </c>
      <c r="C9" s="16">
        <f t="shared" si="0"/>
        <v>48355</v>
      </c>
      <c r="D9" s="16">
        <f t="shared" si="0"/>
        <v>46264</v>
      </c>
      <c r="E9" s="16">
        <f t="shared" si="0"/>
        <v>38145</v>
      </c>
      <c r="F9" s="16">
        <f t="shared" si="0"/>
        <v>38194</v>
      </c>
      <c r="G9" s="16">
        <f t="shared" si="0"/>
        <v>38710</v>
      </c>
      <c r="H9" s="16">
        <v>36215</v>
      </c>
      <c r="I9" s="16">
        <f t="shared" ref="I9:N9" si="1">+I10+I14</f>
        <v>28519</v>
      </c>
      <c r="J9" s="16">
        <f t="shared" si="1"/>
        <v>26506</v>
      </c>
      <c r="K9" s="16">
        <f t="shared" si="1"/>
        <v>8491</v>
      </c>
      <c r="L9" s="16">
        <f t="shared" si="1"/>
        <v>17735</v>
      </c>
      <c r="M9" s="16">
        <f t="shared" si="1"/>
        <v>7150</v>
      </c>
      <c r="N9" s="16">
        <f t="shared" si="1"/>
        <v>17117</v>
      </c>
      <c r="O9" s="16"/>
      <c r="P9" s="26"/>
    </row>
    <row r="10" spans="1:16" s="135" customFormat="1" ht="14.25" customHeight="1" x14ac:dyDescent="0.35">
      <c r="A10" s="238" t="s">
        <v>135</v>
      </c>
      <c r="B10" s="16">
        <f t="shared" ref="B10:F10" si="2">+B11+B12+B13</f>
        <v>33993</v>
      </c>
      <c r="C10" s="16">
        <f t="shared" si="2"/>
        <v>36806</v>
      </c>
      <c r="D10" s="16">
        <f t="shared" si="2"/>
        <v>35615</v>
      </c>
      <c r="E10" s="16">
        <f t="shared" si="2"/>
        <v>29513</v>
      </c>
      <c r="F10" s="16">
        <f t="shared" si="2"/>
        <v>29298</v>
      </c>
      <c r="G10" s="16">
        <f>+G11+G12+G13</f>
        <v>29588</v>
      </c>
      <c r="H10" s="16">
        <v>27149</v>
      </c>
      <c r="I10" s="16">
        <f>+I11+I12+I13</f>
        <v>20864</v>
      </c>
      <c r="J10" s="16">
        <f>+J11+J12+J13</f>
        <v>19328</v>
      </c>
      <c r="K10" s="16">
        <f>+K11+K12+K13</f>
        <v>6130</v>
      </c>
      <c r="L10" s="16">
        <f>+L11+L12+L13</f>
        <v>13164</v>
      </c>
      <c r="M10" s="16">
        <f>SUM(M11:M13)</f>
        <v>4890</v>
      </c>
      <c r="N10" s="16">
        <f t="shared" ref="N10" si="3">SUM(N11:N13)</f>
        <v>11829</v>
      </c>
      <c r="O10" s="16"/>
      <c r="P10" s="26"/>
    </row>
    <row r="11" spans="1:16" s="8" customFormat="1" ht="14.25" customHeight="1" x14ac:dyDescent="0.35">
      <c r="A11" s="190" t="s">
        <v>378</v>
      </c>
      <c r="B11" s="18">
        <v>15672</v>
      </c>
      <c r="C11" s="18">
        <v>16476</v>
      </c>
      <c r="D11" s="18">
        <v>16227</v>
      </c>
      <c r="E11" s="18">
        <v>13963</v>
      </c>
      <c r="F11" s="18">
        <v>13378</v>
      </c>
      <c r="G11" s="18">
        <v>12962</v>
      </c>
      <c r="H11" s="18">
        <v>11703</v>
      </c>
      <c r="I11" s="18">
        <v>9348</v>
      </c>
      <c r="J11" s="18">
        <v>8585</v>
      </c>
      <c r="K11" s="18">
        <v>2584</v>
      </c>
      <c r="L11" s="18">
        <v>4493</v>
      </c>
      <c r="M11" s="18">
        <v>1882</v>
      </c>
      <c r="N11" s="18">
        <v>4062</v>
      </c>
      <c r="O11" s="18"/>
      <c r="P11" s="26"/>
    </row>
    <row r="12" spans="1:16" s="8" customFormat="1" ht="14.25" customHeight="1" x14ac:dyDescent="0.35">
      <c r="A12" s="190" t="s">
        <v>379</v>
      </c>
      <c r="B12" s="18">
        <v>11712</v>
      </c>
      <c r="C12" s="18">
        <v>12709</v>
      </c>
      <c r="D12" s="18">
        <v>12211</v>
      </c>
      <c r="E12" s="18">
        <v>9959</v>
      </c>
      <c r="F12" s="18">
        <v>10433</v>
      </c>
      <c r="G12" s="18">
        <v>11098</v>
      </c>
      <c r="H12" s="18">
        <v>9795</v>
      </c>
      <c r="I12" s="18">
        <v>7544</v>
      </c>
      <c r="J12" s="18">
        <v>6946</v>
      </c>
      <c r="K12" s="18">
        <v>2098</v>
      </c>
      <c r="L12" s="18">
        <v>5517</v>
      </c>
      <c r="M12" s="18">
        <v>1624</v>
      </c>
      <c r="N12" s="18">
        <v>4668</v>
      </c>
      <c r="O12" s="18"/>
      <c r="P12" s="26"/>
    </row>
    <row r="13" spans="1:16" s="8" customFormat="1" ht="14.25" customHeight="1" x14ac:dyDescent="0.35">
      <c r="A13" s="190" t="s">
        <v>380</v>
      </c>
      <c r="B13" s="18">
        <v>6609</v>
      </c>
      <c r="C13" s="18">
        <v>7621</v>
      </c>
      <c r="D13" s="18">
        <v>7177</v>
      </c>
      <c r="E13" s="18">
        <v>5591</v>
      </c>
      <c r="F13" s="18">
        <v>5487</v>
      </c>
      <c r="G13" s="18">
        <v>5528</v>
      </c>
      <c r="H13" s="18">
        <v>5651</v>
      </c>
      <c r="I13" s="18">
        <v>3972</v>
      </c>
      <c r="J13" s="18">
        <v>3797</v>
      </c>
      <c r="K13" s="18">
        <v>1448</v>
      </c>
      <c r="L13" s="18">
        <v>3154</v>
      </c>
      <c r="M13" s="18">
        <v>1384</v>
      </c>
      <c r="N13" s="18">
        <v>3099</v>
      </c>
      <c r="O13" s="18"/>
      <c r="P13" s="26"/>
    </row>
    <row r="14" spans="1:16" s="135" customFormat="1" ht="14.25" customHeight="1" x14ac:dyDescent="0.35">
      <c r="A14" s="238" t="s">
        <v>136</v>
      </c>
      <c r="B14" s="16">
        <f t="shared" ref="B14:F14" si="4">+B15+B16+B17</f>
        <v>10161</v>
      </c>
      <c r="C14" s="16">
        <f t="shared" si="4"/>
        <v>11549</v>
      </c>
      <c r="D14" s="16">
        <f t="shared" si="4"/>
        <v>10649</v>
      </c>
      <c r="E14" s="16">
        <f t="shared" si="4"/>
        <v>8632</v>
      </c>
      <c r="F14" s="16">
        <f t="shared" si="4"/>
        <v>8896</v>
      </c>
      <c r="G14" s="16">
        <f>+G15+G16+G17</f>
        <v>9122</v>
      </c>
      <c r="H14" s="16">
        <v>9066</v>
      </c>
      <c r="I14" s="16">
        <f>+I15+I16+I17</f>
        <v>7655</v>
      </c>
      <c r="J14" s="16">
        <f>+J15+J16+J17</f>
        <v>7178</v>
      </c>
      <c r="K14" s="16">
        <f>+K15+K16+K17</f>
        <v>2361</v>
      </c>
      <c r="L14" s="16">
        <f>+L15+L16+L17</f>
        <v>4571</v>
      </c>
      <c r="M14" s="16">
        <f>SUM(M15:M17)</f>
        <v>2260</v>
      </c>
      <c r="N14" s="16">
        <f t="shared" ref="N14" si="5">SUM(N15:N17)</f>
        <v>5288</v>
      </c>
      <c r="O14" s="16"/>
      <c r="P14" s="26"/>
    </row>
    <row r="15" spans="1:16" s="8" customFormat="1" ht="14.25" customHeight="1" x14ac:dyDescent="0.35">
      <c r="A15" s="190" t="s">
        <v>381</v>
      </c>
      <c r="B15" s="18">
        <v>7599</v>
      </c>
      <c r="C15" s="18">
        <v>8454</v>
      </c>
      <c r="D15" s="18">
        <v>7704</v>
      </c>
      <c r="E15" s="18">
        <v>6180</v>
      </c>
      <c r="F15" s="18">
        <v>6473</v>
      </c>
      <c r="G15" s="18">
        <v>6743</v>
      </c>
      <c r="H15" s="18">
        <v>6686</v>
      </c>
      <c r="I15" s="18">
        <v>5886</v>
      </c>
      <c r="J15" s="18">
        <v>5327</v>
      </c>
      <c r="K15" s="18">
        <v>1321</v>
      </c>
      <c r="L15" s="18">
        <v>3326</v>
      </c>
      <c r="M15" s="18">
        <v>1357</v>
      </c>
      <c r="N15" s="18">
        <v>3551</v>
      </c>
      <c r="O15" s="18"/>
      <c r="P15" s="26"/>
    </row>
    <row r="16" spans="1:16" s="8" customFormat="1" ht="14.25" customHeight="1" x14ac:dyDescent="0.35">
      <c r="A16" s="190" t="s">
        <v>382</v>
      </c>
      <c r="B16" s="18">
        <v>2333</v>
      </c>
      <c r="C16" s="18">
        <v>2810</v>
      </c>
      <c r="D16" s="18">
        <v>2570</v>
      </c>
      <c r="E16" s="18">
        <v>2214</v>
      </c>
      <c r="F16" s="18">
        <v>2222</v>
      </c>
      <c r="G16" s="18">
        <v>2128</v>
      </c>
      <c r="H16" s="18">
        <v>2184</v>
      </c>
      <c r="I16" s="18">
        <v>1562</v>
      </c>
      <c r="J16" s="18">
        <v>1703</v>
      </c>
      <c r="K16" s="18">
        <v>973</v>
      </c>
      <c r="L16" s="18">
        <v>1184</v>
      </c>
      <c r="M16" s="18">
        <v>831</v>
      </c>
      <c r="N16" s="18">
        <v>1613</v>
      </c>
      <c r="O16" s="18"/>
      <c r="P16" s="26"/>
    </row>
    <row r="17" spans="1:16" s="8" customFormat="1" ht="14.25" customHeight="1" x14ac:dyDescent="0.35">
      <c r="A17" s="190" t="s">
        <v>383</v>
      </c>
      <c r="B17" s="18">
        <v>229</v>
      </c>
      <c r="C17" s="18">
        <v>285</v>
      </c>
      <c r="D17" s="18">
        <v>375</v>
      </c>
      <c r="E17" s="18">
        <v>238</v>
      </c>
      <c r="F17" s="18">
        <v>201</v>
      </c>
      <c r="G17" s="18">
        <v>251</v>
      </c>
      <c r="H17" s="18">
        <v>196</v>
      </c>
      <c r="I17" s="18">
        <v>207</v>
      </c>
      <c r="J17" s="18">
        <v>148</v>
      </c>
      <c r="K17" s="18">
        <v>67</v>
      </c>
      <c r="L17" s="18">
        <v>61</v>
      </c>
      <c r="M17" s="18">
        <v>72</v>
      </c>
      <c r="N17" s="18">
        <v>124</v>
      </c>
      <c r="O17" s="18"/>
      <c r="P17" s="26"/>
    </row>
    <row r="18" spans="1:16" s="8" customFormat="1" ht="14.25" customHeight="1" x14ac:dyDescent="0.3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26"/>
    </row>
    <row r="19" spans="1:16" s="8" customFormat="1" ht="14.25" customHeight="1" x14ac:dyDescent="0.35">
      <c r="A19" s="334" t="s">
        <v>125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13"/>
      <c r="P19" s="26"/>
    </row>
    <row r="20" spans="1:16" s="135" customFormat="1" ht="14.25" customHeight="1" x14ac:dyDescent="0.35">
      <c r="A20" s="135" t="s">
        <v>130</v>
      </c>
      <c r="B20" s="20">
        <v>12.586981992126367</v>
      </c>
      <c r="C20" s="20">
        <v>13.643686885074757</v>
      </c>
      <c r="D20" s="20">
        <v>12.9</v>
      </c>
      <c r="E20" s="20">
        <v>10.5</v>
      </c>
      <c r="F20" s="20">
        <v>10.3</v>
      </c>
      <c r="G20" s="20">
        <v>10.4</v>
      </c>
      <c r="H20" s="20">
        <v>9.7924958899368342</v>
      </c>
      <c r="I20" s="20">
        <v>7.7766294818761645</v>
      </c>
      <c r="J20" s="20">
        <v>7.2</v>
      </c>
      <c r="K20" s="20">
        <v>2.2000000000000002</v>
      </c>
      <c r="L20" s="20">
        <v>4.5534955492052243</v>
      </c>
      <c r="M20" s="20">
        <v>1.7374104565380091</v>
      </c>
      <c r="N20" s="20">
        <v>4.2</v>
      </c>
      <c r="O20" s="20"/>
      <c r="P20" s="26"/>
    </row>
    <row r="21" spans="1:16" s="135" customFormat="1" ht="14.25" customHeight="1" x14ac:dyDescent="0.35">
      <c r="A21" s="238" t="s">
        <v>135</v>
      </c>
      <c r="B21" s="20">
        <v>14.281212976733634</v>
      </c>
      <c r="C21" s="20">
        <v>15.254855475517463</v>
      </c>
      <c r="D21" s="20">
        <v>14.7</v>
      </c>
      <c r="E21" s="20">
        <v>12.2</v>
      </c>
      <c r="F21" s="20">
        <v>12.2</v>
      </c>
      <c r="G21" s="20">
        <v>12.6</v>
      </c>
      <c r="H21" s="20">
        <v>11.852094383690218</v>
      </c>
      <c r="I21" s="20">
        <v>9.2201496329881962</v>
      </c>
      <c r="J21" s="20">
        <v>8.6</v>
      </c>
      <c r="K21" s="20">
        <v>4</v>
      </c>
      <c r="L21" s="20">
        <v>5.7949067858164769</v>
      </c>
      <c r="M21" s="20">
        <v>2.1094589173169753</v>
      </c>
      <c r="N21" s="20">
        <v>5.0999999999999996</v>
      </c>
      <c r="O21" s="20"/>
      <c r="P21" s="26"/>
    </row>
    <row r="22" spans="1:16" s="8" customFormat="1" ht="14.25" customHeight="1" x14ac:dyDescent="0.35">
      <c r="A22" s="190" t="s">
        <v>378</v>
      </c>
      <c r="B22" s="21">
        <v>15.210660662117961</v>
      </c>
      <c r="C22" s="21">
        <v>15.726175931582162</v>
      </c>
      <c r="D22" s="21">
        <v>15.2</v>
      </c>
      <c r="E22" s="21">
        <v>13.8</v>
      </c>
      <c r="F22" s="21">
        <v>13.9</v>
      </c>
      <c r="G22" s="21">
        <v>13.8</v>
      </c>
      <c r="H22" s="21">
        <v>12.632226587798453</v>
      </c>
      <c r="I22" s="21">
        <v>10.461056401074305</v>
      </c>
      <c r="J22" s="21">
        <v>10</v>
      </c>
      <c r="K22" s="21">
        <v>3.3</v>
      </c>
      <c r="L22" s="21">
        <v>5.484217464541171</v>
      </c>
      <c r="M22" s="21">
        <v>2.3905090946042069</v>
      </c>
      <c r="N22" s="21">
        <v>5.0190283200711709</v>
      </c>
      <c r="O22" s="21"/>
      <c r="P22" s="26"/>
    </row>
    <row r="23" spans="1:16" s="8" customFormat="1" ht="14.25" customHeight="1" x14ac:dyDescent="0.35">
      <c r="A23" s="190" t="s">
        <v>379</v>
      </c>
      <c r="B23" s="21">
        <v>15.498828853864783</v>
      </c>
      <c r="C23" s="21">
        <v>16.530312292704501</v>
      </c>
      <c r="D23" s="21">
        <v>16.100000000000001</v>
      </c>
      <c r="E23" s="21">
        <v>12.5</v>
      </c>
      <c r="F23" s="21">
        <v>13.1</v>
      </c>
      <c r="G23" s="21">
        <v>14.6</v>
      </c>
      <c r="H23" s="21">
        <v>13.169924973781161</v>
      </c>
      <c r="I23" s="21">
        <v>10.090147928202658</v>
      </c>
      <c r="J23" s="21">
        <v>9.3000000000000007</v>
      </c>
      <c r="K23" s="21">
        <v>2.7</v>
      </c>
      <c r="L23" s="21">
        <v>7.4180146020733337</v>
      </c>
      <c r="M23" s="21">
        <v>2.0444645869526901</v>
      </c>
      <c r="N23" s="21">
        <v>6.1056321448191069</v>
      </c>
      <c r="O23" s="21"/>
      <c r="P23" s="26"/>
    </row>
    <row r="24" spans="1:16" s="8" customFormat="1" x14ac:dyDescent="0.35">
      <c r="A24" s="190" t="s">
        <v>380</v>
      </c>
      <c r="B24" s="21">
        <v>11.12139467573116</v>
      </c>
      <c r="C24" s="21">
        <v>12.781980108347449</v>
      </c>
      <c r="D24" s="21">
        <v>11.9</v>
      </c>
      <c r="E24" s="21">
        <v>9.1</v>
      </c>
      <c r="F24" s="21">
        <v>8.4</v>
      </c>
      <c r="G24" s="21">
        <v>8.5</v>
      </c>
      <c r="H24" s="21">
        <v>9.1076119715699377</v>
      </c>
      <c r="I24" s="21">
        <v>6.3898585930084781</v>
      </c>
      <c r="J24" s="21">
        <v>5.9</v>
      </c>
      <c r="K24" s="21">
        <v>2</v>
      </c>
      <c r="L24" s="21">
        <v>4.4506533457511352</v>
      </c>
      <c r="M24" s="21">
        <v>1.8791326662231334</v>
      </c>
      <c r="N24" s="21">
        <v>4.1564398664145168</v>
      </c>
      <c r="O24" s="21"/>
      <c r="P24" s="26"/>
    </row>
    <row r="25" spans="1:16" s="135" customFormat="1" x14ac:dyDescent="0.35">
      <c r="A25" s="238" t="s">
        <v>136</v>
      </c>
      <c r="B25" s="20">
        <v>9.0107746197845078</v>
      </c>
      <c r="C25" s="20">
        <v>10.207797488045678</v>
      </c>
      <c r="D25" s="20">
        <v>9.1999999999999993</v>
      </c>
      <c r="E25" s="20">
        <v>7.1</v>
      </c>
      <c r="F25" s="20">
        <v>6.9</v>
      </c>
      <c r="G25" s="20">
        <v>6.6</v>
      </c>
      <c r="H25" s="20">
        <v>6.4407959704175219</v>
      </c>
      <c r="I25" s="20">
        <v>5.4507262888066084</v>
      </c>
      <c r="J25" s="20">
        <v>5.0999999999999996</v>
      </c>
      <c r="K25" s="20">
        <v>1.5</v>
      </c>
      <c r="L25" s="20">
        <v>2.8161117819561841</v>
      </c>
      <c r="M25" s="20">
        <v>1.2575186819423656</v>
      </c>
      <c r="N25" s="20">
        <v>3.1</v>
      </c>
      <c r="O25" s="20"/>
      <c r="P25" s="26"/>
    </row>
    <row r="26" spans="1:16" s="8" customFormat="1" x14ac:dyDescent="0.35">
      <c r="A26" s="190" t="s">
        <v>381</v>
      </c>
      <c r="B26" s="21">
        <v>12.5861269378561</v>
      </c>
      <c r="C26" s="21">
        <v>13.977481275730371</v>
      </c>
      <c r="D26" s="21">
        <v>12.3</v>
      </c>
      <c r="E26" s="21">
        <v>9.4</v>
      </c>
      <c r="F26" s="21">
        <v>9.5</v>
      </c>
      <c r="G26" s="21">
        <v>9.4</v>
      </c>
      <c r="H26" s="21">
        <v>9.3171683389074698</v>
      </c>
      <c r="I26" s="21">
        <v>8.3664998862861033</v>
      </c>
      <c r="J26" s="21">
        <v>7.5</v>
      </c>
      <c r="K26" s="21">
        <v>1.8</v>
      </c>
      <c r="L26" s="21">
        <v>4.11485976567816</v>
      </c>
      <c r="M26" s="21">
        <v>1.6234970389423939</v>
      </c>
      <c r="N26" s="21">
        <v>4.2868870270661805</v>
      </c>
      <c r="O26" s="21"/>
      <c r="P26" s="26"/>
    </row>
    <row r="27" spans="1:16" s="8" customFormat="1" x14ac:dyDescent="0.35">
      <c r="A27" s="190" t="s">
        <v>382</v>
      </c>
      <c r="B27" s="21">
        <v>5.249066282680106</v>
      </c>
      <c r="C27" s="21">
        <v>6.319150850049474</v>
      </c>
      <c r="D27" s="21">
        <v>5.7</v>
      </c>
      <c r="E27" s="21">
        <v>4.7</v>
      </c>
      <c r="F27" s="21">
        <v>4.4000000000000004</v>
      </c>
      <c r="G27" s="21">
        <v>4</v>
      </c>
      <c r="H27" s="21">
        <v>4.0058694057226711</v>
      </c>
      <c r="I27" s="21">
        <v>2.8582407729327164</v>
      </c>
      <c r="J27" s="21">
        <v>3.1</v>
      </c>
      <c r="K27" s="21">
        <v>1.5</v>
      </c>
      <c r="L27" s="21">
        <v>1.8754950102962142</v>
      </c>
      <c r="M27" s="21">
        <v>1.0954822890438589</v>
      </c>
      <c r="N27" s="21">
        <v>2.3303860379103098</v>
      </c>
      <c r="O27" s="21"/>
      <c r="P27" s="26"/>
    </row>
    <row r="28" spans="1:16" s="8" customFormat="1" ht="14.5" thickBot="1" x14ac:dyDescent="0.4">
      <c r="A28" s="190" t="s">
        <v>383</v>
      </c>
      <c r="B28" s="21">
        <v>2.8830416719123759</v>
      </c>
      <c r="C28" s="21">
        <v>3.4807034684904736</v>
      </c>
      <c r="D28" s="21">
        <v>4.4000000000000004</v>
      </c>
      <c r="E28" s="21">
        <v>2.6</v>
      </c>
      <c r="F28" s="21">
        <v>1.8</v>
      </c>
      <c r="G28" s="21">
        <v>1.9</v>
      </c>
      <c r="H28" s="21">
        <v>1.3536846467297465</v>
      </c>
      <c r="I28" s="21">
        <v>1.3407604119437788</v>
      </c>
      <c r="J28" s="21">
        <v>0.9</v>
      </c>
      <c r="K28" s="21">
        <v>0.4</v>
      </c>
      <c r="L28" s="21">
        <v>0.33229830582339165</v>
      </c>
      <c r="M28" s="21">
        <v>0.35508211273857077</v>
      </c>
      <c r="N28" s="21">
        <v>0.64099250452313261</v>
      </c>
      <c r="O28" s="21"/>
      <c r="P28" s="26"/>
    </row>
    <row r="29" spans="1:16" s="8" customFormat="1" ht="14.25" customHeight="1" x14ac:dyDescent="0.35">
      <c r="A29" s="91" t="s">
        <v>385</v>
      </c>
      <c r="B29" s="91"/>
      <c r="C29" s="91"/>
      <c r="D29" s="91"/>
      <c r="E29" s="91"/>
      <c r="F29" s="91"/>
      <c r="G29" s="91"/>
      <c r="H29" s="91"/>
      <c r="I29" s="91"/>
      <c r="J29" s="150"/>
      <c r="K29" s="150"/>
      <c r="L29" s="150"/>
      <c r="M29" s="150"/>
      <c r="N29" s="150"/>
      <c r="O29" s="189"/>
      <c r="P29" s="26"/>
    </row>
    <row r="30" spans="1:16" x14ac:dyDescent="0.35">
      <c r="A30" s="25"/>
    </row>
  </sheetData>
  <mergeCells count="7">
    <mergeCell ref="A8:N8"/>
    <mergeCell ref="A19:N19"/>
    <mergeCell ref="A1:N1"/>
    <mergeCell ref="A2:N2"/>
    <mergeCell ref="A3:N3"/>
    <mergeCell ref="A4:N4"/>
    <mergeCell ref="A5:N5"/>
  </mergeCells>
  <phoneticPr fontId="8" type="noConversion"/>
  <hyperlinks>
    <hyperlink ref="P2" location="Contenido!A1" display="Contenido" xr:uid="{8705EBDB-542B-4EC9-81BC-F77CC253DC5D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F338-ACEC-4CE7-A0BC-A0931617D701}">
  <sheetPr>
    <tabColor theme="0" tint="-0.14999847407452621"/>
    <pageSetUpPr fitToPage="1"/>
  </sheetPr>
  <dimension ref="A1:AE42"/>
  <sheetViews>
    <sheetView showGridLines="0" tabSelected="1" zoomScale="90" zoomScaleNormal="90" zoomScaleSheetLayoutView="90" workbookViewId="0">
      <selection activeCell="X33" sqref="X33"/>
    </sheetView>
  </sheetViews>
  <sheetFormatPr baseColWidth="10" defaultColWidth="23.453125" defaultRowHeight="14" x14ac:dyDescent="0.3"/>
  <cols>
    <col min="1" max="1" width="16.81640625" style="54" customWidth="1"/>
    <col min="2" max="4" width="7.453125" style="54" customWidth="1"/>
    <col min="5" max="5" width="1.54296875" style="54" customWidth="1"/>
    <col min="6" max="8" width="7.453125" style="54" customWidth="1"/>
    <col min="9" max="9" width="1.54296875" style="54" customWidth="1"/>
    <col min="10" max="12" width="7.453125" style="54" customWidth="1"/>
    <col min="13" max="13" width="1.54296875" style="54" customWidth="1"/>
    <col min="14" max="16" width="7.453125" style="54" customWidth="1"/>
    <col min="17" max="17" width="1.54296875" style="54" customWidth="1"/>
    <col min="18" max="20" width="7.453125" style="54" customWidth="1"/>
    <col min="21" max="21" width="5.7265625" style="54" customWidth="1"/>
    <col min="22" max="22" width="13.453125" style="26" customWidth="1"/>
    <col min="23" max="106" width="10.7265625" style="2" customWidth="1"/>
    <col min="107" max="16384" width="23.453125" style="2"/>
  </cols>
  <sheetData>
    <row r="1" spans="1:31" ht="15.75" customHeight="1" x14ac:dyDescent="0.3">
      <c r="A1" s="333" t="s">
        <v>339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8"/>
      <c r="V1" s="29"/>
    </row>
    <row r="2" spans="1:31" ht="15.75" customHeight="1" x14ac:dyDescent="0.3">
      <c r="A2" s="358" t="s">
        <v>149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9"/>
      <c r="V2" s="272" t="s">
        <v>375</v>
      </c>
    </row>
    <row r="3" spans="1:31" ht="15.75" customHeight="1" x14ac:dyDescent="0.3">
      <c r="A3" s="358" t="s">
        <v>340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8"/>
      <c r="V3" s="29"/>
    </row>
    <row r="4" spans="1:31" ht="15.75" customHeight="1" x14ac:dyDescent="0.3">
      <c r="A4" s="358" t="s">
        <v>151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8"/>
    </row>
    <row r="5" spans="1:31" ht="15.75" customHeight="1" x14ac:dyDescent="0.3">
      <c r="A5" s="361" t="s">
        <v>377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8"/>
    </row>
    <row r="6" spans="1:31" ht="21" customHeight="1" x14ac:dyDescent="0.3">
      <c r="A6" s="340" t="s">
        <v>243</v>
      </c>
      <c r="B6" s="342" t="s">
        <v>130</v>
      </c>
      <c r="C6" s="342"/>
      <c r="D6" s="342"/>
      <c r="E6" s="5"/>
      <c r="F6" s="342" t="s">
        <v>335</v>
      </c>
      <c r="G6" s="342"/>
      <c r="H6" s="342"/>
      <c r="I6" s="5"/>
      <c r="J6" s="342" t="s">
        <v>336</v>
      </c>
      <c r="K6" s="342"/>
      <c r="L6" s="342"/>
      <c r="M6" s="5"/>
      <c r="N6" s="342" t="s">
        <v>337</v>
      </c>
      <c r="O6" s="342"/>
      <c r="P6" s="342"/>
      <c r="Q6" s="5"/>
      <c r="R6" s="342" t="s">
        <v>338</v>
      </c>
      <c r="S6" s="342"/>
      <c r="T6" s="342"/>
      <c r="U6" s="6"/>
      <c r="W6" s="3"/>
      <c r="X6" s="85"/>
      <c r="Y6" s="85"/>
      <c r="Z6" s="85"/>
      <c r="AA6" s="85"/>
      <c r="AB6" s="85"/>
      <c r="AC6" s="85"/>
      <c r="AD6" s="85"/>
      <c r="AE6" s="85"/>
    </row>
    <row r="7" spans="1:31" ht="21" customHeight="1" x14ac:dyDescent="0.3">
      <c r="A7" s="341"/>
      <c r="B7" s="9" t="s">
        <v>130</v>
      </c>
      <c r="C7" s="9" t="s">
        <v>233</v>
      </c>
      <c r="D7" s="9" t="s">
        <v>234</v>
      </c>
      <c r="E7" s="79"/>
      <c r="F7" s="9" t="s">
        <v>130</v>
      </c>
      <c r="G7" s="9" t="s">
        <v>233</v>
      </c>
      <c r="H7" s="9" t="s">
        <v>234</v>
      </c>
      <c r="I7" s="79"/>
      <c r="J7" s="9" t="s">
        <v>130</v>
      </c>
      <c r="K7" s="9" t="s">
        <v>233</v>
      </c>
      <c r="L7" s="9" t="s">
        <v>234</v>
      </c>
      <c r="M7" s="79"/>
      <c r="N7" s="9" t="s">
        <v>130</v>
      </c>
      <c r="O7" s="9" t="s">
        <v>233</v>
      </c>
      <c r="P7" s="9" t="s">
        <v>234</v>
      </c>
      <c r="Q7" s="79"/>
      <c r="R7" s="9" t="s">
        <v>130</v>
      </c>
      <c r="S7" s="9" t="s">
        <v>233</v>
      </c>
      <c r="T7" s="9" t="s">
        <v>234</v>
      </c>
      <c r="U7" s="6"/>
      <c r="X7" s="85"/>
      <c r="Y7" s="85"/>
      <c r="Z7" s="85"/>
      <c r="AA7" s="85"/>
      <c r="AB7" s="85"/>
      <c r="AC7" s="85"/>
      <c r="AD7" s="85"/>
      <c r="AE7" s="85"/>
    </row>
    <row r="8" spans="1:31" x14ac:dyDescent="0.3">
      <c r="A8" s="5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45"/>
    </row>
    <row r="9" spans="1:31" ht="15" customHeight="1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13"/>
    </row>
    <row r="10" spans="1:31" ht="15" customHeight="1" x14ac:dyDescent="0.3">
      <c r="A10" s="46" t="s">
        <v>130</v>
      </c>
      <c r="B10" s="291">
        <v>9</v>
      </c>
      <c r="C10" s="291">
        <v>6</v>
      </c>
      <c r="D10" s="291">
        <v>3</v>
      </c>
      <c r="E10" s="291"/>
      <c r="F10" s="291">
        <v>0</v>
      </c>
      <c r="G10" s="291">
        <v>0</v>
      </c>
      <c r="H10" s="291">
        <v>0</v>
      </c>
      <c r="I10" s="291"/>
      <c r="J10" s="291">
        <v>0</v>
      </c>
      <c r="K10" s="291">
        <v>0</v>
      </c>
      <c r="L10" s="291">
        <v>0</v>
      </c>
      <c r="M10" s="291"/>
      <c r="N10" s="291">
        <v>9</v>
      </c>
      <c r="O10" s="291">
        <v>6</v>
      </c>
      <c r="P10" s="291">
        <v>3</v>
      </c>
      <c r="Q10" s="291"/>
      <c r="R10" s="291">
        <v>0</v>
      </c>
      <c r="S10" s="291">
        <v>0</v>
      </c>
      <c r="T10" s="291">
        <v>0</v>
      </c>
      <c r="U10" s="292"/>
      <c r="V10" s="293"/>
    </row>
    <row r="11" spans="1:31" ht="15" customHeight="1" x14ac:dyDescent="0.3">
      <c r="A11" s="19" t="s">
        <v>250</v>
      </c>
      <c r="B11" s="294">
        <v>2</v>
      </c>
      <c r="C11" s="294">
        <v>2</v>
      </c>
      <c r="D11" s="294">
        <v>0</v>
      </c>
      <c r="E11" s="294"/>
      <c r="F11" s="294">
        <v>0</v>
      </c>
      <c r="G11" s="294">
        <v>0</v>
      </c>
      <c r="H11" s="294">
        <v>0</v>
      </c>
      <c r="I11" s="294"/>
      <c r="J11" s="294">
        <v>0</v>
      </c>
      <c r="K11" s="294">
        <v>0</v>
      </c>
      <c r="L11" s="294">
        <v>0</v>
      </c>
      <c r="M11" s="294"/>
      <c r="N11" s="294">
        <v>2</v>
      </c>
      <c r="O11" s="294">
        <v>2</v>
      </c>
      <c r="P11" s="294">
        <v>0</v>
      </c>
      <c r="Q11" s="294"/>
      <c r="R11" s="294">
        <v>0</v>
      </c>
      <c r="S11" s="294">
        <v>0</v>
      </c>
      <c r="T11" s="294">
        <v>0</v>
      </c>
      <c r="U11" s="292"/>
      <c r="V11" s="293"/>
    </row>
    <row r="12" spans="1:31" ht="15" customHeight="1" x14ac:dyDescent="0.3">
      <c r="A12" s="19" t="s">
        <v>350</v>
      </c>
      <c r="B12" s="294">
        <v>2</v>
      </c>
      <c r="C12" s="294">
        <v>1</v>
      </c>
      <c r="D12" s="294">
        <v>1</v>
      </c>
      <c r="E12" s="294"/>
      <c r="F12" s="294">
        <v>0</v>
      </c>
      <c r="G12" s="294">
        <v>0</v>
      </c>
      <c r="H12" s="294">
        <v>0</v>
      </c>
      <c r="I12" s="294"/>
      <c r="J12" s="294">
        <v>0</v>
      </c>
      <c r="K12" s="294">
        <v>0</v>
      </c>
      <c r="L12" s="294">
        <v>0</v>
      </c>
      <c r="M12" s="294"/>
      <c r="N12" s="294">
        <v>2</v>
      </c>
      <c r="O12" s="294">
        <v>1</v>
      </c>
      <c r="P12" s="294">
        <v>1</v>
      </c>
      <c r="Q12" s="294"/>
      <c r="R12" s="294">
        <v>0</v>
      </c>
      <c r="S12" s="294">
        <v>0</v>
      </c>
      <c r="T12" s="294">
        <v>0</v>
      </c>
      <c r="U12" s="292"/>
      <c r="V12" s="293"/>
    </row>
    <row r="13" spans="1:31" ht="15" customHeight="1" x14ac:dyDescent="0.3">
      <c r="A13" s="19" t="s">
        <v>341</v>
      </c>
      <c r="B13" s="294">
        <v>1</v>
      </c>
      <c r="C13" s="294">
        <v>0</v>
      </c>
      <c r="D13" s="294">
        <v>1</v>
      </c>
      <c r="E13" s="294"/>
      <c r="F13" s="294">
        <v>0</v>
      </c>
      <c r="G13" s="294">
        <v>0</v>
      </c>
      <c r="H13" s="294">
        <v>0</v>
      </c>
      <c r="I13" s="294"/>
      <c r="J13" s="294">
        <v>0</v>
      </c>
      <c r="K13" s="294">
        <v>0</v>
      </c>
      <c r="L13" s="294">
        <v>0</v>
      </c>
      <c r="M13" s="294"/>
      <c r="N13" s="294">
        <v>1</v>
      </c>
      <c r="O13" s="294">
        <v>0</v>
      </c>
      <c r="P13" s="294">
        <v>1</v>
      </c>
      <c r="Q13" s="294"/>
      <c r="R13" s="294">
        <v>0</v>
      </c>
      <c r="S13" s="294">
        <v>0</v>
      </c>
      <c r="T13" s="294">
        <v>0</v>
      </c>
      <c r="U13" s="295"/>
      <c r="V13" s="293"/>
    </row>
    <row r="14" spans="1:31" ht="15" customHeight="1" x14ac:dyDescent="0.3">
      <c r="A14" s="19" t="s">
        <v>342</v>
      </c>
      <c r="B14" s="294">
        <v>2</v>
      </c>
      <c r="C14" s="294">
        <v>2</v>
      </c>
      <c r="D14" s="294">
        <v>0</v>
      </c>
      <c r="E14" s="294"/>
      <c r="F14" s="294">
        <v>0</v>
      </c>
      <c r="G14" s="294">
        <v>0</v>
      </c>
      <c r="H14" s="294">
        <v>0</v>
      </c>
      <c r="I14" s="294"/>
      <c r="J14" s="294">
        <v>0</v>
      </c>
      <c r="K14" s="294">
        <v>0</v>
      </c>
      <c r="L14" s="294">
        <v>0</v>
      </c>
      <c r="M14" s="294"/>
      <c r="N14" s="294">
        <v>2</v>
      </c>
      <c r="O14" s="294">
        <v>2</v>
      </c>
      <c r="P14" s="294">
        <v>0</v>
      </c>
      <c r="Q14" s="294"/>
      <c r="R14" s="294">
        <v>0</v>
      </c>
      <c r="S14" s="294">
        <v>0</v>
      </c>
      <c r="T14" s="294">
        <v>0</v>
      </c>
      <c r="U14" s="296"/>
      <c r="V14" s="293"/>
    </row>
    <row r="15" spans="1:31" ht="15" customHeight="1" x14ac:dyDescent="0.3">
      <c r="A15" s="19" t="s">
        <v>343</v>
      </c>
      <c r="B15" s="294">
        <v>1</v>
      </c>
      <c r="C15" s="294">
        <v>0</v>
      </c>
      <c r="D15" s="294">
        <v>1</v>
      </c>
      <c r="E15" s="294"/>
      <c r="F15" s="294">
        <v>0</v>
      </c>
      <c r="G15" s="294">
        <v>0</v>
      </c>
      <c r="H15" s="294">
        <v>0</v>
      </c>
      <c r="I15" s="294"/>
      <c r="J15" s="294">
        <v>0</v>
      </c>
      <c r="K15" s="294">
        <v>0</v>
      </c>
      <c r="L15" s="294">
        <v>0</v>
      </c>
      <c r="M15" s="294"/>
      <c r="N15" s="294">
        <v>1</v>
      </c>
      <c r="O15" s="294">
        <v>0</v>
      </c>
      <c r="P15" s="294">
        <v>1</v>
      </c>
      <c r="Q15" s="294"/>
      <c r="R15" s="294">
        <v>0</v>
      </c>
      <c r="S15" s="294">
        <v>0</v>
      </c>
      <c r="T15" s="294">
        <v>0</v>
      </c>
      <c r="U15" s="13"/>
      <c r="V15" s="293"/>
    </row>
    <row r="16" spans="1:31" ht="15" customHeight="1" x14ac:dyDescent="0.3">
      <c r="A16" s="19" t="s">
        <v>289</v>
      </c>
      <c r="B16" s="294">
        <v>1</v>
      </c>
      <c r="C16" s="294">
        <v>1</v>
      </c>
      <c r="D16" s="294">
        <v>0</v>
      </c>
      <c r="E16" s="294"/>
      <c r="F16" s="294">
        <v>0</v>
      </c>
      <c r="G16" s="294">
        <v>0</v>
      </c>
      <c r="H16" s="294">
        <v>0</v>
      </c>
      <c r="I16" s="294"/>
      <c r="J16" s="294">
        <v>0</v>
      </c>
      <c r="K16" s="294">
        <v>0</v>
      </c>
      <c r="L16" s="294">
        <v>0</v>
      </c>
      <c r="M16" s="294"/>
      <c r="N16" s="294">
        <v>1</v>
      </c>
      <c r="O16" s="294">
        <v>1</v>
      </c>
      <c r="P16" s="294">
        <v>0</v>
      </c>
      <c r="Q16" s="294"/>
      <c r="R16" s="294">
        <v>0</v>
      </c>
      <c r="S16" s="294">
        <v>0</v>
      </c>
      <c r="T16" s="294">
        <v>0</v>
      </c>
      <c r="U16" s="297"/>
      <c r="V16" s="293"/>
    </row>
    <row r="17" spans="1:22" ht="15" customHeight="1" x14ac:dyDescent="0.3">
      <c r="A17" s="87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7"/>
      <c r="V17" s="293"/>
    </row>
    <row r="18" spans="1:22" ht="15" customHeight="1" x14ac:dyDescent="0.3">
      <c r="A18" s="357" t="s">
        <v>125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299"/>
      <c r="V18" s="293"/>
    </row>
    <row r="19" spans="1:22" ht="15" customHeight="1" x14ac:dyDescent="0.3">
      <c r="A19" s="46" t="s">
        <v>130</v>
      </c>
      <c r="B19" s="300">
        <v>2.7863777089783279</v>
      </c>
      <c r="C19" s="300">
        <v>6.5217391304347823</v>
      </c>
      <c r="D19" s="300">
        <v>1.2987012987012987</v>
      </c>
      <c r="E19" s="300"/>
      <c r="F19" s="300">
        <v>0</v>
      </c>
      <c r="G19" s="300">
        <v>0</v>
      </c>
      <c r="H19" s="300">
        <v>0</v>
      </c>
      <c r="I19" s="300"/>
      <c r="J19" s="300">
        <v>0</v>
      </c>
      <c r="K19" s="300">
        <v>0</v>
      </c>
      <c r="L19" s="300">
        <v>0</v>
      </c>
      <c r="M19" s="300"/>
      <c r="N19" s="300">
        <v>9.8901098901098905</v>
      </c>
      <c r="O19" s="300">
        <v>22.222222222222221</v>
      </c>
      <c r="P19" s="300">
        <v>4.6875</v>
      </c>
      <c r="Q19" s="300"/>
      <c r="R19" s="300">
        <v>0</v>
      </c>
      <c r="S19" s="300">
        <v>0</v>
      </c>
      <c r="T19" s="300">
        <v>0</v>
      </c>
      <c r="U19" s="299"/>
      <c r="V19" s="293"/>
    </row>
    <row r="20" spans="1:22" ht="15" customHeight="1" x14ac:dyDescent="0.3">
      <c r="A20" s="19" t="s">
        <v>250</v>
      </c>
      <c r="B20" s="300">
        <v>6.25</v>
      </c>
      <c r="C20" s="300">
        <v>18.181818181818183</v>
      </c>
      <c r="D20" s="301">
        <v>0</v>
      </c>
      <c r="E20" s="300"/>
      <c r="F20" s="301">
        <v>0</v>
      </c>
      <c r="G20" s="301">
        <v>0</v>
      </c>
      <c r="H20" s="301">
        <v>0</v>
      </c>
      <c r="I20" s="300"/>
      <c r="J20" s="301">
        <v>0</v>
      </c>
      <c r="K20" s="301">
        <v>0</v>
      </c>
      <c r="L20" s="301">
        <v>0</v>
      </c>
      <c r="M20" s="300"/>
      <c r="N20" s="300">
        <v>18.181818181818183</v>
      </c>
      <c r="O20" s="300">
        <v>50</v>
      </c>
      <c r="P20" s="301">
        <v>0</v>
      </c>
      <c r="Q20" s="300"/>
      <c r="R20" s="301">
        <v>0</v>
      </c>
      <c r="S20" s="301">
        <v>0</v>
      </c>
      <c r="T20" s="301">
        <v>0</v>
      </c>
      <c r="U20" s="299"/>
      <c r="V20" s="293"/>
    </row>
    <row r="21" spans="1:22" ht="15" customHeight="1" x14ac:dyDescent="0.3">
      <c r="A21" s="19" t="s">
        <v>350</v>
      </c>
      <c r="B21" s="300">
        <v>4.8780487804878048</v>
      </c>
      <c r="C21" s="300">
        <v>14.285714285714285</v>
      </c>
      <c r="D21" s="300">
        <v>2.9411764705882351</v>
      </c>
      <c r="E21" s="300"/>
      <c r="F21" s="301">
        <v>0</v>
      </c>
      <c r="G21" s="301">
        <v>0</v>
      </c>
      <c r="H21" s="301">
        <v>0</v>
      </c>
      <c r="I21" s="300"/>
      <c r="J21" s="301">
        <v>0</v>
      </c>
      <c r="K21" s="301">
        <v>0</v>
      </c>
      <c r="L21" s="301">
        <v>0</v>
      </c>
      <c r="M21" s="300"/>
      <c r="N21" s="300">
        <v>11.76470588235294</v>
      </c>
      <c r="O21" s="300">
        <v>33.333333333333329</v>
      </c>
      <c r="P21" s="300">
        <v>7.1428571428571423</v>
      </c>
      <c r="Q21" s="300"/>
      <c r="R21" s="301">
        <v>0</v>
      </c>
      <c r="S21" s="301">
        <v>0</v>
      </c>
      <c r="T21" s="301">
        <v>0</v>
      </c>
      <c r="U21" s="299"/>
      <c r="V21" s="293"/>
    </row>
    <row r="22" spans="1:22" ht="15" customHeight="1" x14ac:dyDescent="0.3">
      <c r="A22" s="19" t="s">
        <v>341</v>
      </c>
      <c r="B22" s="301">
        <v>2</v>
      </c>
      <c r="C22" s="301">
        <v>0</v>
      </c>
      <c r="D22" s="301">
        <v>2.7027027027027026</v>
      </c>
      <c r="E22" s="301"/>
      <c r="F22" s="301">
        <v>0</v>
      </c>
      <c r="G22" s="301">
        <v>0</v>
      </c>
      <c r="H22" s="301">
        <v>0</v>
      </c>
      <c r="I22" s="301"/>
      <c r="J22" s="301">
        <v>0</v>
      </c>
      <c r="K22" s="301">
        <v>0</v>
      </c>
      <c r="L22" s="301">
        <v>0</v>
      </c>
      <c r="M22" s="301"/>
      <c r="N22" s="301">
        <v>10</v>
      </c>
      <c r="O22" s="301">
        <v>0</v>
      </c>
      <c r="P22" s="301">
        <v>11.111111111111111</v>
      </c>
      <c r="Q22" s="301"/>
      <c r="R22" s="301">
        <v>0</v>
      </c>
      <c r="S22" s="301">
        <v>0</v>
      </c>
      <c r="T22" s="301">
        <v>0</v>
      </c>
      <c r="U22" s="302"/>
      <c r="V22" s="293"/>
    </row>
    <row r="23" spans="1:22" ht="15" customHeight="1" x14ac:dyDescent="0.3">
      <c r="A23" s="19" t="s">
        <v>342</v>
      </c>
      <c r="B23" s="301">
        <v>3.5087719298245612</v>
      </c>
      <c r="C23" s="301">
        <v>16.666666666666664</v>
      </c>
      <c r="D23" s="301">
        <v>0</v>
      </c>
      <c r="E23" s="301"/>
      <c r="F23" s="301">
        <v>0</v>
      </c>
      <c r="G23" s="301">
        <v>0</v>
      </c>
      <c r="H23" s="301">
        <v>0</v>
      </c>
      <c r="I23" s="301"/>
      <c r="J23" s="301">
        <v>0</v>
      </c>
      <c r="K23" s="301">
        <v>0</v>
      </c>
      <c r="L23" s="301">
        <v>0</v>
      </c>
      <c r="M23" s="301"/>
      <c r="N23" s="301">
        <v>11.111111111111111</v>
      </c>
      <c r="O23" s="301">
        <v>28.571428571428569</v>
      </c>
      <c r="P23" s="301">
        <v>0</v>
      </c>
      <c r="Q23" s="301"/>
      <c r="R23" s="301">
        <v>0</v>
      </c>
      <c r="S23" s="301">
        <v>0</v>
      </c>
      <c r="T23" s="301">
        <v>0</v>
      </c>
      <c r="U23" s="302"/>
      <c r="V23" s="293"/>
    </row>
    <row r="24" spans="1:22" ht="15" customHeight="1" x14ac:dyDescent="0.3">
      <c r="A24" s="19" t="s">
        <v>343</v>
      </c>
      <c r="B24" s="301">
        <v>3.225806451612903</v>
      </c>
      <c r="C24" s="301">
        <v>0</v>
      </c>
      <c r="D24" s="301">
        <v>4.7619047619047619</v>
      </c>
      <c r="E24" s="301"/>
      <c r="F24" s="301">
        <v>0</v>
      </c>
      <c r="G24" s="301">
        <v>0</v>
      </c>
      <c r="H24" s="301">
        <v>0</v>
      </c>
      <c r="I24" s="301"/>
      <c r="J24" s="301">
        <v>0</v>
      </c>
      <c r="K24" s="301">
        <v>0</v>
      </c>
      <c r="L24" s="301">
        <v>0</v>
      </c>
      <c r="M24" s="301"/>
      <c r="N24" s="301">
        <v>14.285714285714285</v>
      </c>
      <c r="O24" s="301">
        <v>0</v>
      </c>
      <c r="P24" s="301">
        <v>20</v>
      </c>
      <c r="Q24" s="301"/>
      <c r="R24" s="301">
        <v>0</v>
      </c>
      <c r="S24" s="301">
        <v>0</v>
      </c>
      <c r="T24" s="301">
        <v>0</v>
      </c>
      <c r="U24" s="302"/>
      <c r="V24" s="293"/>
    </row>
    <row r="25" spans="1:22" ht="15" customHeight="1" thickBot="1" x14ac:dyDescent="0.35">
      <c r="A25" s="19" t="s">
        <v>289</v>
      </c>
      <c r="B25" s="301">
        <v>1.5873015873015872</v>
      </c>
      <c r="C25" s="301">
        <v>4.5454545454545459</v>
      </c>
      <c r="D25" s="301">
        <v>0</v>
      </c>
      <c r="E25" s="301"/>
      <c r="F25" s="301">
        <v>0</v>
      </c>
      <c r="G25" s="301">
        <v>0</v>
      </c>
      <c r="H25" s="301">
        <v>0</v>
      </c>
      <c r="I25" s="301"/>
      <c r="J25" s="301">
        <v>0</v>
      </c>
      <c r="K25" s="301">
        <v>0</v>
      </c>
      <c r="L25" s="301">
        <v>0</v>
      </c>
      <c r="M25" s="301"/>
      <c r="N25" s="301">
        <v>7.6923076923076925</v>
      </c>
      <c r="O25" s="301">
        <v>16.666666666666664</v>
      </c>
      <c r="P25" s="301">
        <v>0</v>
      </c>
      <c r="Q25" s="301"/>
      <c r="R25" s="301">
        <v>0</v>
      </c>
      <c r="S25" s="301">
        <v>0</v>
      </c>
      <c r="T25" s="301">
        <v>0</v>
      </c>
      <c r="U25" s="303"/>
      <c r="V25" s="293"/>
    </row>
    <row r="26" spans="1:22" x14ac:dyDescent="0.3">
      <c r="A26" s="359" t="s">
        <v>400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04"/>
      <c r="V26" s="293"/>
    </row>
    <row r="27" spans="1:22" x14ac:dyDescent="0.3">
      <c r="A27" s="360"/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04"/>
      <c r="V27" s="293"/>
    </row>
    <row r="28" spans="1:22" ht="14.25" customHeight="1" x14ac:dyDescent="0.3">
      <c r="A28" s="305" t="s">
        <v>398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6"/>
      <c r="V28" s="293"/>
    </row>
    <row r="42" spans="22:22" ht="15.5" x14ac:dyDescent="0.3">
      <c r="V42" s="165"/>
    </row>
  </sheetData>
  <mergeCells count="14">
    <mergeCell ref="A1:T1"/>
    <mergeCell ref="A2:T2"/>
    <mergeCell ref="A3:T3"/>
    <mergeCell ref="A4:T4"/>
    <mergeCell ref="A5:T5"/>
    <mergeCell ref="A26:T27"/>
    <mergeCell ref="R6:T6"/>
    <mergeCell ref="A9:T9"/>
    <mergeCell ref="A18:T18"/>
    <mergeCell ref="A6:A7"/>
    <mergeCell ref="B6:D6"/>
    <mergeCell ref="F6:H6"/>
    <mergeCell ref="J6:L6"/>
    <mergeCell ref="N6:P6"/>
  </mergeCells>
  <conditionalFormatting sqref="U13:U16 B16 B17:U17 M19 E19:E20 Q19:Q20 I19:I25 U19:U25 B20:C20 M20:O20 B21:E21 M21:Q21 E22:E25 M22:M25 Q22:Q25">
    <cfRule type="cellIs" dxfId="10" priority="1" operator="equal">
      <formula>0</formula>
    </cfRule>
  </conditionalFormatting>
  <hyperlinks>
    <hyperlink ref="V2" location="Contenido!A1" display="Contenido" xr:uid="{8EF64BEB-CFB7-4A44-B65B-949566BFDA4A}"/>
  </hyperlinks>
  <printOptions horizontalCentered="1"/>
  <pageMargins left="0.39370078740157483" right="0.39370078740157483" top="0.39370078740157483" bottom="0.39370078740157483" header="0.31496062992125984" footer="0.31496062992125984"/>
  <pageSetup scale="97" orientation="landscape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83CE-5852-4972-A3CC-03A79F419057}">
  <sheetPr>
    <tabColor rgb="FF182951"/>
    <pageSetUpPr fitToPage="1"/>
  </sheetPr>
  <dimension ref="A2:L49"/>
  <sheetViews>
    <sheetView showGridLines="0" zoomScale="90" zoomScaleNormal="90" zoomScaleSheetLayoutView="90" workbookViewId="0">
      <selection sqref="A1:XFD1048576"/>
    </sheetView>
  </sheetViews>
  <sheetFormatPr baseColWidth="10" defaultColWidth="11.453125" defaultRowHeight="15" customHeight="1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A5" s="75"/>
      <c r="B5" s="323" t="s">
        <v>344</v>
      </c>
      <c r="C5" s="324"/>
      <c r="D5" s="324"/>
      <c r="E5" s="324"/>
      <c r="F5" s="324"/>
      <c r="G5" s="324"/>
      <c r="H5" s="324"/>
      <c r="I5" s="324"/>
      <c r="J5" s="325"/>
      <c r="K5" s="76"/>
    </row>
    <row r="6" spans="1:12" ht="15" customHeight="1" x14ac:dyDescent="0.3">
      <c r="A6" s="75"/>
      <c r="B6" s="326"/>
      <c r="C6" s="327"/>
      <c r="D6" s="327"/>
      <c r="E6" s="327"/>
      <c r="F6" s="327"/>
      <c r="G6" s="327"/>
      <c r="H6" s="327"/>
      <c r="I6" s="327"/>
      <c r="J6" s="328"/>
      <c r="K6" s="76"/>
    </row>
    <row r="7" spans="1:12" ht="15" customHeight="1" x14ac:dyDescent="0.3">
      <c r="A7" s="77"/>
      <c r="B7" s="326"/>
      <c r="C7" s="327"/>
      <c r="D7" s="327"/>
      <c r="E7" s="327"/>
      <c r="F7" s="327"/>
      <c r="G7" s="327"/>
      <c r="H7" s="327"/>
      <c r="I7" s="327"/>
      <c r="J7" s="328"/>
      <c r="K7" s="76"/>
    </row>
    <row r="8" spans="1:12" ht="15" customHeight="1" x14ac:dyDescent="0.3">
      <c r="A8" s="77"/>
      <c r="B8" s="326"/>
      <c r="C8" s="327"/>
      <c r="D8" s="327"/>
      <c r="E8" s="327"/>
      <c r="F8" s="327"/>
      <c r="G8" s="327"/>
      <c r="H8" s="327"/>
      <c r="I8" s="327"/>
      <c r="J8" s="328"/>
      <c r="K8" s="76"/>
    </row>
    <row r="9" spans="1:12" ht="15" customHeight="1" x14ac:dyDescent="0.3">
      <c r="A9" s="77"/>
      <c r="B9" s="326"/>
      <c r="C9" s="327"/>
      <c r="D9" s="327"/>
      <c r="E9" s="327"/>
      <c r="F9" s="327"/>
      <c r="G9" s="327"/>
      <c r="H9" s="327"/>
      <c r="I9" s="327"/>
      <c r="J9" s="328"/>
      <c r="K9" s="76"/>
    </row>
    <row r="10" spans="1:12" ht="15" customHeight="1" x14ac:dyDescent="0.3">
      <c r="A10" s="75"/>
      <c r="B10" s="326"/>
      <c r="C10" s="327"/>
      <c r="D10" s="327"/>
      <c r="E10" s="327"/>
      <c r="F10" s="327"/>
      <c r="G10" s="327"/>
      <c r="H10" s="327"/>
      <c r="I10" s="327"/>
      <c r="J10" s="328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5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5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5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6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6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6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6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6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B20" s="329"/>
      <c r="C20" s="330"/>
      <c r="D20" s="330"/>
      <c r="E20" s="330"/>
      <c r="F20" s="330"/>
      <c r="G20" s="330"/>
      <c r="H20" s="330"/>
      <c r="I20" s="330"/>
      <c r="J20" s="331"/>
    </row>
    <row r="21" spans="1:11" ht="15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</row>
    <row r="22" spans="1:11" ht="15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</row>
    <row r="23" spans="1:11" ht="15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</row>
    <row r="24" spans="1:11" ht="15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</row>
    <row r="25" spans="1:11" ht="15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8"/>
      <c r="C28" s="78"/>
      <c r="D28" s="78"/>
      <c r="E28" s="78"/>
      <c r="F28" s="78"/>
      <c r="G28" s="78"/>
      <c r="H28" s="78"/>
      <c r="I28" s="78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3"/>
      <c r="C33" s="73"/>
      <c r="D33" s="73"/>
      <c r="E33" s="73"/>
      <c r="F33" s="73"/>
      <c r="G33" s="73"/>
      <c r="H33" s="73"/>
      <c r="I33" s="73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9" s="72" customFormat="1" ht="15" customHeight="1" x14ac:dyDescent="0.3"/>
  </sheetData>
  <mergeCells count="1">
    <mergeCell ref="B5:J20"/>
  </mergeCells>
  <hyperlinks>
    <hyperlink ref="L2" location="Contenido!A1" display="Contenido" xr:uid="{5DE039AB-45DC-45B1-B565-AC62FF9C587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C63E-7233-469A-B832-951DA1079DB6}">
  <sheetPr>
    <tabColor theme="0" tint="-0.14999847407452621"/>
    <pageSetUpPr fitToPage="1"/>
  </sheetPr>
  <dimension ref="A1:S47"/>
  <sheetViews>
    <sheetView showGridLines="0" zoomScale="90" zoomScaleNormal="90" zoomScaleSheetLayoutView="90" workbookViewId="0">
      <selection activeCell="R15" sqref="R15"/>
    </sheetView>
  </sheetViews>
  <sheetFormatPr baseColWidth="10" defaultColWidth="23.453125" defaultRowHeight="15" customHeight="1" x14ac:dyDescent="0.3"/>
  <cols>
    <col min="1" max="1" width="19" style="71" customWidth="1"/>
    <col min="2" max="4" width="7.453125" style="54" customWidth="1"/>
    <col min="5" max="5" width="1.7265625" style="54" customWidth="1"/>
    <col min="6" max="8" width="7.453125" style="54" customWidth="1"/>
    <col min="9" max="9" width="1.7265625" style="54" customWidth="1"/>
    <col min="10" max="12" width="7.453125" style="54" customWidth="1"/>
    <col min="13" max="13" width="1.7265625" style="54" customWidth="1"/>
    <col min="14" max="16" width="7.453125" style="54" customWidth="1"/>
    <col min="17" max="17" width="5.7265625" style="54" customWidth="1"/>
    <col min="18" max="18" width="13.453125" style="26" customWidth="1"/>
    <col min="19" max="19" width="10.7265625" style="2" customWidth="1"/>
    <col min="20" max="16384" width="23.453125" style="2"/>
  </cols>
  <sheetData>
    <row r="1" spans="1:18" ht="15.75" customHeight="1" x14ac:dyDescent="0.3">
      <c r="A1" s="333" t="s">
        <v>345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8"/>
      <c r="R1" s="29"/>
    </row>
    <row r="2" spans="1:18" ht="15.75" customHeight="1" x14ac:dyDescent="0.3">
      <c r="A2" s="358" t="s">
        <v>158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9"/>
      <c r="R2" s="272" t="s">
        <v>375</v>
      </c>
    </row>
    <row r="3" spans="1:18" ht="15.75" customHeight="1" x14ac:dyDescent="0.3">
      <c r="A3" s="358" t="s">
        <v>334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8"/>
      <c r="R3" s="29"/>
    </row>
    <row r="4" spans="1:18" ht="15.75" customHeight="1" x14ac:dyDescent="0.3">
      <c r="A4" s="358" t="s">
        <v>151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"/>
    </row>
    <row r="5" spans="1:18" ht="15.75" customHeight="1" x14ac:dyDescent="0.3">
      <c r="A5" s="358" t="s">
        <v>377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8"/>
    </row>
    <row r="6" spans="1:18" ht="21" customHeight="1" x14ac:dyDescent="0.3">
      <c r="A6" s="340" t="s">
        <v>253</v>
      </c>
      <c r="B6" s="342" t="s">
        <v>130</v>
      </c>
      <c r="C6" s="342"/>
      <c r="D6" s="342"/>
      <c r="E6" s="5"/>
      <c r="F6" s="342" t="s">
        <v>335</v>
      </c>
      <c r="G6" s="342"/>
      <c r="H6" s="342"/>
      <c r="I6" s="5"/>
      <c r="J6" s="342" t="s">
        <v>336</v>
      </c>
      <c r="K6" s="342"/>
      <c r="L6" s="342"/>
      <c r="M6" s="5"/>
      <c r="N6" s="342" t="s">
        <v>337</v>
      </c>
      <c r="O6" s="342"/>
      <c r="P6" s="342"/>
      <c r="Q6" s="6"/>
    </row>
    <row r="7" spans="1:18" ht="21" customHeight="1" x14ac:dyDescent="0.3">
      <c r="A7" s="341"/>
      <c r="B7" s="9" t="s">
        <v>130</v>
      </c>
      <c r="C7" s="9" t="s">
        <v>233</v>
      </c>
      <c r="D7" s="9" t="s">
        <v>234</v>
      </c>
      <c r="E7" s="79"/>
      <c r="F7" s="9" t="s">
        <v>130</v>
      </c>
      <c r="G7" s="9" t="s">
        <v>233</v>
      </c>
      <c r="H7" s="9" t="s">
        <v>234</v>
      </c>
      <c r="I7" s="79"/>
      <c r="J7" s="9" t="s">
        <v>130</v>
      </c>
      <c r="K7" s="9" t="s">
        <v>233</v>
      </c>
      <c r="L7" s="9" t="s">
        <v>234</v>
      </c>
      <c r="M7" s="79"/>
      <c r="N7" s="9" t="s">
        <v>130</v>
      </c>
      <c r="O7" s="9" t="s">
        <v>233</v>
      </c>
      <c r="P7" s="9" t="s">
        <v>234</v>
      </c>
      <c r="Q7" s="6"/>
    </row>
    <row r="8" spans="1:18" ht="15" customHeight="1" x14ac:dyDescent="0.3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45"/>
    </row>
    <row r="9" spans="1:18" ht="15" customHeight="1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13"/>
    </row>
    <row r="10" spans="1:18" ht="15" customHeight="1" x14ac:dyDescent="0.3">
      <c r="A10" s="64" t="s">
        <v>130</v>
      </c>
      <c r="B10" s="47">
        <v>111</v>
      </c>
      <c r="C10" s="47">
        <v>62</v>
      </c>
      <c r="D10" s="47">
        <v>49</v>
      </c>
      <c r="E10" s="47"/>
      <c r="F10" s="47">
        <v>2</v>
      </c>
      <c r="G10" s="47">
        <v>2</v>
      </c>
      <c r="H10" s="47">
        <v>0</v>
      </c>
      <c r="I10" s="47"/>
      <c r="J10" s="47">
        <v>54</v>
      </c>
      <c r="K10" s="47">
        <v>30</v>
      </c>
      <c r="L10" s="47">
        <v>24</v>
      </c>
      <c r="M10" s="47"/>
      <c r="N10" s="47">
        <v>55</v>
      </c>
      <c r="O10" s="47">
        <v>30</v>
      </c>
      <c r="P10" s="47">
        <v>25</v>
      </c>
      <c r="Q10" s="49"/>
    </row>
    <row r="11" spans="1:18" ht="15" customHeight="1" x14ac:dyDescent="0.3">
      <c r="A11" s="17" t="s">
        <v>168</v>
      </c>
      <c r="B11" s="48">
        <v>37</v>
      </c>
      <c r="C11" s="48">
        <v>19</v>
      </c>
      <c r="D11" s="48">
        <v>18</v>
      </c>
      <c r="E11" s="48"/>
      <c r="F11" s="48">
        <v>0</v>
      </c>
      <c r="G11" s="48">
        <v>0</v>
      </c>
      <c r="H11" s="48">
        <v>0</v>
      </c>
      <c r="I11" s="48"/>
      <c r="J11" s="48">
        <v>18</v>
      </c>
      <c r="K11" s="48">
        <v>9</v>
      </c>
      <c r="L11" s="48">
        <v>9</v>
      </c>
      <c r="M11" s="48"/>
      <c r="N11" s="48">
        <v>19</v>
      </c>
      <c r="O11" s="48">
        <v>10</v>
      </c>
      <c r="P11" s="48">
        <v>9</v>
      </c>
      <c r="Q11" s="50"/>
    </row>
    <row r="12" spans="1:18" ht="15" customHeight="1" x14ac:dyDescent="0.3">
      <c r="A12" s="17" t="s">
        <v>169</v>
      </c>
      <c r="B12" s="48">
        <v>4</v>
      </c>
      <c r="C12" s="48">
        <v>4</v>
      </c>
      <c r="D12" s="48">
        <v>0</v>
      </c>
      <c r="E12" s="48"/>
      <c r="F12" s="48">
        <v>0</v>
      </c>
      <c r="G12" s="48">
        <v>0</v>
      </c>
      <c r="H12" s="48">
        <v>0</v>
      </c>
      <c r="I12" s="48"/>
      <c r="J12" s="48">
        <v>2</v>
      </c>
      <c r="K12" s="48">
        <v>2</v>
      </c>
      <c r="L12" s="48">
        <v>0</v>
      </c>
      <c r="M12" s="48"/>
      <c r="N12" s="48">
        <v>2</v>
      </c>
      <c r="O12" s="48">
        <v>2</v>
      </c>
      <c r="P12" s="48">
        <v>0</v>
      </c>
      <c r="Q12" s="50"/>
    </row>
    <row r="13" spans="1:18" ht="15" customHeight="1" x14ac:dyDescent="0.3">
      <c r="A13" s="17" t="s">
        <v>170</v>
      </c>
      <c r="B13" s="48">
        <v>3</v>
      </c>
      <c r="C13" s="48">
        <v>0</v>
      </c>
      <c r="D13" s="48">
        <v>3</v>
      </c>
      <c r="E13" s="48"/>
      <c r="F13" s="48">
        <v>0</v>
      </c>
      <c r="G13" s="48">
        <v>0</v>
      </c>
      <c r="H13" s="48">
        <v>0</v>
      </c>
      <c r="I13" s="48"/>
      <c r="J13" s="48">
        <v>3</v>
      </c>
      <c r="K13" s="48">
        <v>0</v>
      </c>
      <c r="L13" s="48">
        <v>3</v>
      </c>
      <c r="M13" s="48"/>
      <c r="N13" s="48">
        <v>0</v>
      </c>
      <c r="O13" s="48">
        <v>0</v>
      </c>
      <c r="P13" s="48">
        <v>0</v>
      </c>
      <c r="Q13" s="50"/>
    </row>
    <row r="14" spans="1:18" ht="15" customHeight="1" x14ac:dyDescent="0.3">
      <c r="A14" s="17" t="s">
        <v>171</v>
      </c>
      <c r="B14" s="48">
        <v>8</v>
      </c>
      <c r="C14" s="48">
        <v>4</v>
      </c>
      <c r="D14" s="48">
        <v>4</v>
      </c>
      <c r="E14" s="48"/>
      <c r="F14" s="48">
        <v>0</v>
      </c>
      <c r="G14" s="48">
        <v>0</v>
      </c>
      <c r="H14" s="48">
        <v>0</v>
      </c>
      <c r="I14" s="48"/>
      <c r="J14" s="48">
        <v>1</v>
      </c>
      <c r="K14" s="48">
        <v>0</v>
      </c>
      <c r="L14" s="48">
        <v>1</v>
      </c>
      <c r="M14" s="48"/>
      <c r="N14" s="48">
        <v>7</v>
      </c>
      <c r="O14" s="48">
        <v>4</v>
      </c>
      <c r="P14" s="48">
        <v>3</v>
      </c>
      <c r="Q14" s="45"/>
    </row>
    <row r="15" spans="1:18" ht="15" customHeight="1" x14ac:dyDescent="0.3">
      <c r="A15" s="17" t="s">
        <v>175</v>
      </c>
      <c r="B15" s="48">
        <v>0</v>
      </c>
      <c r="C15" s="48">
        <v>0</v>
      </c>
      <c r="D15" s="48">
        <v>0</v>
      </c>
      <c r="E15" s="48"/>
      <c r="F15" s="48">
        <v>0</v>
      </c>
      <c r="G15" s="48">
        <v>0</v>
      </c>
      <c r="H15" s="48">
        <v>0</v>
      </c>
      <c r="I15" s="48"/>
      <c r="J15" s="48">
        <v>0</v>
      </c>
      <c r="K15" s="48">
        <v>0</v>
      </c>
      <c r="L15" s="48">
        <v>0</v>
      </c>
      <c r="M15" s="48"/>
      <c r="N15" s="48">
        <v>0</v>
      </c>
      <c r="O15" s="48">
        <v>0</v>
      </c>
      <c r="P15" s="48">
        <v>0</v>
      </c>
      <c r="Q15" s="13"/>
    </row>
    <row r="16" spans="1:18" ht="15" customHeight="1" x14ac:dyDescent="0.3">
      <c r="A16" s="17" t="s">
        <v>177</v>
      </c>
      <c r="B16" s="48">
        <v>2</v>
      </c>
      <c r="C16" s="48">
        <v>1</v>
      </c>
      <c r="D16" s="48">
        <v>1</v>
      </c>
      <c r="E16" s="48"/>
      <c r="F16" s="48">
        <v>0</v>
      </c>
      <c r="G16" s="48">
        <v>0</v>
      </c>
      <c r="H16" s="48">
        <v>0</v>
      </c>
      <c r="I16" s="48"/>
      <c r="J16" s="48">
        <v>0</v>
      </c>
      <c r="K16" s="48">
        <v>0</v>
      </c>
      <c r="L16" s="48">
        <v>0</v>
      </c>
      <c r="M16" s="48"/>
      <c r="N16" s="48">
        <v>2</v>
      </c>
      <c r="O16" s="48">
        <v>1</v>
      </c>
      <c r="P16" s="48">
        <v>1</v>
      </c>
      <c r="Q16" s="51"/>
    </row>
    <row r="17" spans="1:17" ht="15" customHeight="1" x14ac:dyDescent="0.3">
      <c r="A17" s="17" t="s">
        <v>181</v>
      </c>
      <c r="B17" s="48">
        <v>18</v>
      </c>
      <c r="C17" s="48">
        <v>10</v>
      </c>
      <c r="D17" s="48">
        <v>8</v>
      </c>
      <c r="E17" s="48"/>
      <c r="F17" s="48">
        <v>0</v>
      </c>
      <c r="G17" s="48">
        <v>0</v>
      </c>
      <c r="H17" s="48">
        <v>0</v>
      </c>
      <c r="I17" s="48"/>
      <c r="J17" s="48">
        <v>7</v>
      </c>
      <c r="K17" s="48">
        <v>5</v>
      </c>
      <c r="L17" s="48">
        <v>2</v>
      </c>
      <c r="M17" s="48"/>
      <c r="N17" s="48">
        <v>11</v>
      </c>
      <c r="O17" s="48">
        <v>5</v>
      </c>
      <c r="P17" s="48">
        <v>6</v>
      </c>
      <c r="Q17" s="51"/>
    </row>
    <row r="18" spans="1:17" ht="15" customHeight="1" x14ac:dyDescent="0.3">
      <c r="A18" s="17" t="s">
        <v>183</v>
      </c>
      <c r="B18" s="48">
        <v>28</v>
      </c>
      <c r="C18" s="48">
        <v>17</v>
      </c>
      <c r="D18" s="48">
        <v>11</v>
      </c>
      <c r="E18" s="48"/>
      <c r="F18" s="48">
        <v>2</v>
      </c>
      <c r="G18" s="48">
        <v>2</v>
      </c>
      <c r="H18" s="48">
        <v>0</v>
      </c>
      <c r="I18" s="48"/>
      <c r="J18" s="48">
        <v>18</v>
      </c>
      <c r="K18" s="48">
        <v>10</v>
      </c>
      <c r="L18" s="48">
        <v>8</v>
      </c>
      <c r="M18" s="48"/>
      <c r="N18" s="48">
        <v>8</v>
      </c>
      <c r="O18" s="48">
        <v>5</v>
      </c>
      <c r="P18" s="48">
        <v>3</v>
      </c>
      <c r="Q18" s="52"/>
    </row>
    <row r="19" spans="1:17" ht="15" customHeight="1" x14ac:dyDescent="0.3">
      <c r="A19" s="17" t="s">
        <v>187</v>
      </c>
      <c r="B19" s="48">
        <v>0</v>
      </c>
      <c r="C19" s="48">
        <v>0</v>
      </c>
      <c r="D19" s="48">
        <v>0</v>
      </c>
      <c r="E19" s="48"/>
      <c r="F19" s="48">
        <v>0</v>
      </c>
      <c r="G19" s="48">
        <v>0</v>
      </c>
      <c r="H19" s="48">
        <v>0</v>
      </c>
      <c r="I19" s="48"/>
      <c r="J19" s="48">
        <v>0</v>
      </c>
      <c r="K19" s="48">
        <v>0</v>
      </c>
      <c r="L19" s="48">
        <v>0</v>
      </c>
      <c r="M19" s="48"/>
      <c r="N19" s="48">
        <v>0</v>
      </c>
      <c r="O19" s="48">
        <v>0</v>
      </c>
      <c r="P19" s="48">
        <v>0</v>
      </c>
      <c r="Q19" s="52"/>
    </row>
    <row r="20" spans="1:17" ht="15" customHeight="1" x14ac:dyDescent="0.3">
      <c r="A20" s="17" t="s">
        <v>189</v>
      </c>
      <c r="B20" s="48">
        <v>11</v>
      </c>
      <c r="C20" s="48">
        <v>7</v>
      </c>
      <c r="D20" s="48">
        <v>4</v>
      </c>
      <c r="E20" s="48"/>
      <c r="F20" s="48">
        <v>0</v>
      </c>
      <c r="G20" s="48">
        <v>0</v>
      </c>
      <c r="H20" s="48">
        <v>0</v>
      </c>
      <c r="I20" s="48"/>
      <c r="J20" s="48">
        <v>5</v>
      </c>
      <c r="K20" s="48">
        <v>4</v>
      </c>
      <c r="L20" s="48">
        <v>1</v>
      </c>
      <c r="M20" s="48"/>
      <c r="N20" s="48">
        <v>6</v>
      </c>
      <c r="O20" s="48">
        <v>3</v>
      </c>
      <c r="P20" s="48">
        <v>3</v>
      </c>
      <c r="Q20" s="52"/>
    </row>
    <row r="21" spans="1:17" ht="15" customHeight="1" x14ac:dyDescent="0.3">
      <c r="A21" s="17" t="s">
        <v>192</v>
      </c>
      <c r="B21" s="48">
        <v>0</v>
      </c>
      <c r="C21" s="48">
        <v>0</v>
      </c>
      <c r="D21" s="48">
        <v>0</v>
      </c>
      <c r="E21" s="48"/>
      <c r="F21" s="48">
        <v>0</v>
      </c>
      <c r="G21" s="48">
        <v>0</v>
      </c>
      <c r="H21" s="48">
        <v>0</v>
      </c>
      <c r="I21" s="48"/>
      <c r="J21" s="48">
        <v>0</v>
      </c>
      <c r="K21" s="48">
        <v>0</v>
      </c>
      <c r="L21" s="48">
        <v>0</v>
      </c>
      <c r="M21" s="48"/>
      <c r="N21" s="48">
        <v>0</v>
      </c>
      <c r="O21" s="48">
        <v>0</v>
      </c>
      <c r="P21" s="48">
        <v>0</v>
      </c>
      <c r="Q21" s="52"/>
    </row>
    <row r="22" spans="1:17" ht="15" customHeight="1" x14ac:dyDescent="0.3">
      <c r="A22" s="8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1:17" ht="15" customHeight="1" x14ac:dyDescent="0.3">
      <c r="A23" s="357" t="s">
        <v>125</v>
      </c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57"/>
    </row>
    <row r="24" spans="1:17" ht="15" customHeight="1" x14ac:dyDescent="0.3">
      <c r="A24" s="84" t="s">
        <v>130</v>
      </c>
      <c r="B24" s="20">
        <v>15.994236311239193</v>
      </c>
      <c r="C24" s="20">
        <v>14.903846153846153</v>
      </c>
      <c r="D24" s="20">
        <v>17.625899280575538</v>
      </c>
      <c r="E24" s="55"/>
      <c r="F24" s="20">
        <v>3.5087719298245612</v>
      </c>
      <c r="G24" s="20">
        <v>5.1282051282051277</v>
      </c>
      <c r="H24" s="20">
        <v>0</v>
      </c>
      <c r="I24" s="55"/>
      <c r="J24" s="20">
        <v>22.881355932203391</v>
      </c>
      <c r="K24" s="20">
        <v>21.276595744680851</v>
      </c>
      <c r="L24" s="20">
        <v>25.263157894736842</v>
      </c>
      <c r="M24" s="55"/>
      <c r="N24" s="20">
        <v>13.715710723192021</v>
      </c>
      <c r="O24" s="20">
        <v>12.711864406779661</v>
      </c>
      <c r="P24" s="20">
        <v>15.151515151515152</v>
      </c>
      <c r="Q24" s="57"/>
    </row>
    <row r="25" spans="1:17" ht="15" customHeight="1" x14ac:dyDescent="0.3">
      <c r="A25" s="17" t="s">
        <v>168</v>
      </c>
      <c r="B25" s="56">
        <v>21.893491124260358</v>
      </c>
      <c r="C25" s="56">
        <v>17.924528301886792</v>
      </c>
      <c r="D25" s="56">
        <v>28.571428571428569</v>
      </c>
      <c r="E25" s="56"/>
      <c r="F25" s="56">
        <v>0</v>
      </c>
      <c r="G25" s="56">
        <v>0</v>
      </c>
      <c r="H25" s="56">
        <v>0</v>
      </c>
      <c r="I25" s="56"/>
      <c r="J25" s="56">
        <v>28.125</v>
      </c>
      <c r="K25" s="56">
        <v>23.076923076923077</v>
      </c>
      <c r="L25" s="56">
        <v>36</v>
      </c>
      <c r="M25" s="56"/>
      <c r="N25" s="56">
        <v>20.652173913043477</v>
      </c>
      <c r="O25" s="56">
        <v>18.181818181818183</v>
      </c>
      <c r="P25" s="56">
        <v>24.324324324324326</v>
      </c>
      <c r="Q25" s="58"/>
    </row>
    <row r="26" spans="1:17" ht="15" customHeight="1" x14ac:dyDescent="0.3">
      <c r="A26" s="17" t="s">
        <v>169</v>
      </c>
      <c r="B26" s="56">
        <v>7.1428571428571423</v>
      </c>
      <c r="C26" s="56">
        <v>11.111111111111111</v>
      </c>
      <c r="D26" s="56">
        <v>0</v>
      </c>
      <c r="E26" s="56"/>
      <c r="F26" s="56">
        <v>0</v>
      </c>
      <c r="G26" s="56">
        <v>0</v>
      </c>
      <c r="H26" s="56">
        <v>0</v>
      </c>
      <c r="I26" s="56"/>
      <c r="J26" s="56">
        <v>10</v>
      </c>
      <c r="K26" s="56">
        <v>12.5</v>
      </c>
      <c r="L26" s="56">
        <v>0</v>
      </c>
      <c r="M26" s="56"/>
      <c r="N26" s="56">
        <v>7.6923076923076925</v>
      </c>
      <c r="O26" s="56">
        <v>12.5</v>
      </c>
      <c r="P26" s="56">
        <v>0</v>
      </c>
      <c r="Q26" s="59"/>
    </row>
    <row r="27" spans="1:17" ht="15" customHeight="1" x14ac:dyDescent="0.3">
      <c r="A27" s="17" t="s">
        <v>170</v>
      </c>
      <c r="B27" s="56">
        <v>2.5210084033613445</v>
      </c>
      <c r="C27" s="56">
        <v>0</v>
      </c>
      <c r="D27" s="56">
        <v>5.6603773584905666</v>
      </c>
      <c r="E27" s="56"/>
      <c r="F27" s="56">
        <v>0</v>
      </c>
      <c r="G27" s="56">
        <v>0</v>
      </c>
      <c r="H27" s="56">
        <v>0</v>
      </c>
      <c r="I27" s="56"/>
      <c r="J27" s="56">
        <v>6.8181818181818175</v>
      </c>
      <c r="K27" s="56">
        <v>0</v>
      </c>
      <c r="L27" s="56">
        <v>13.636363636363635</v>
      </c>
      <c r="M27" s="56"/>
      <c r="N27" s="56">
        <v>0</v>
      </c>
      <c r="O27" s="56">
        <v>0</v>
      </c>
      <c r="P27" s="56">
        <v>0</v>
      </c>
      <c r="Q27" s="59"/>
    </row>
    <row r="28" spans="1:17" ht="15" customHeight="1" x14ac:dyDescent="0.3">
      <c r="A28" s="17" t="s">
        <v>171</v>
      </c>
      <c r="B28" s="56">
        <v>7.8431372549019605</v>
      </c>
      <c r="C28" s="56">
        <v>6.3492063492063489</v>
      </c>
      <c r="D28" s="56">
        <v>10.256410256410255</v>
      </c>
      <c r="E28" s="56"/>
      <c r="F28" s="56">
        <v>0</v>
      </c>
      <c r="G28" s="56">
        <v>0</v>
      </c>
      <c r="H28" s="56">
        <v>0</v>
      </c>
      <c r="I28" s="56"/>
      <c r="J28" s="56">
        <v>3.125</v>
      </c>
      <c r="K28" s="56">
        <v>0</v>
      </c>
      <c r="L28" s="56">
        <v>7.1428571428571423</v>
      </c>
      <c r="M28" s="56"/>
      <c r="N28" s="56">
        <v>11.864406779661017</v>
      </c>
      <c r="O28" s="56">
        <v>10.526315789473683</v>
      </c>
      <c r="P28" s="56">
        <v>14.285714285714285</v>
      </c>
      <c r="Q28" s="59"/>
    </row>
    <row r="29" spans="1:17" ht="15" customHeight="1" x14ac:dyDescent="0.3">
      <c r="A29" s="17" t="s">
        <v>175</v>
      </c>
      <c r="B29" s="56">
        <v>0</v>
      </c>
      <c r="C29" s="56">
        <v>0</v>
      </c>
      <c r="D29" s="56">
        <v>0</v>
      </c>
      <c r="E29" s="56"/>
      <c r="F29" s="56">
        <v>0</v>
      </c>
      <c r="G29" s="56">
        <v>0</v>
      </c>
      <c r="H29" s="56">
        <v>0</v>
      </c>
      <c r="I29" s="56"/>
      <c r="J29" s="56">
        <v>0</v>
      </c>
      <c r="K29" s="56">
        <v>0</v>
      </c>
      <c r="L29" s="56">
        <v>0</v>
      </c>
      <c r="M29" s="56"/>
      <c r="N29" s="56">
        <v>0</v>
      </c>
      <c r="O29" s="56">
        <v>0</v>
      </c>
      <c r="P29" s="56">
        <v>0</v>
      </c>
    </row>
    <row r="30" spans="1:17" ht="15" customHeight="1" x14ac:dyDescent="0.3">
      <c r="A30" s="17" t="s">
        <v>177</v>
      </c>
      <c r="B30" s="56">
        <v>12.5</v>
      </c>
      <c r="C30" s="56">
        <v>14.285714285714285</v>
      </c>
      <c r="D30" s="56">
        <v>11.111111111111111</v>
      </c>
      <c r="E30" s="56"/>
      <c r="F30" s="56">
        <v>0</v>
      </c>
      <c r="G30" s="56">
        <v>0</v>
      </c>
      <c r="H30" s="56">
        <v>0</v>
      </c>
      <c r="I30" s="56"/>
      <c r="J30" s="56">
        <v>0</v>
      </c>
      <c r="K30" s="56">
        <v>0</v>
      </c>
      <c r="L30" s="56">
        <v>0</v>
      </c>
      <c r="M30" s="56"/>
      <c r="N30" s="56">
        <v>25</v>
      </c>
      <c r="O30" s="56">
        <v>33.333333333333329</v>
      </c>
      <c r="P30" s="56">
        <v>20</v>
      </c>
    </row>
    <row r="31" spans="1:17" ht="15" customHeight="1" x14ac:dyDescent="0.3">
      <c r="A31" s="17" t="s">
        <v>181</v>
      </c>
      <c r="B31" s="56">
        <v>22.5</v>
      </c>
      <c r="C31" s="56">
        <v>20.833333333333336</v>
      </c>
      <c r="D31" s="56">
        <v>25</v>
      </c>
      <c r="E31" s="56"/>
      <c r="F31" s="56">
        <v>0</v>
      </c>
      <c r="G31" s="56">
        <v>0</v>
      </c>
      <c r="H31" s="56">
        <v>0</v>
      </c>
      <c r="I31" s="56"/>
      <c r="J31" s="56">
        <v>31.818181818181817</v>
      </c>
      <c r="K31" s="56">
        <v>33.333333333333329</v>
      </c>
      <c r="L31" s="56">
        <v>28.571428571428569</v>
      </c>
      <c r="M31" s="56"/>
      <c r="N31" s="56">
        <v>19.298245614035086</v>
      </c>
      <c r="O31" s="56">
        <v>15.625</v>
      </c>
      <c r="P31" s="56">
        <v>24</v>
      </c>
    </row>
    <row r="32" spans="1:17" ht="15" customHeight="1" x14ac:dyDescent="0.3">
      <c r="A32" s="17" t="s">
        <v>183</v>
      </c>
      <c r="B32" s="56">
        <v>82.35294117647058</v>
      </c>
      <c r="C32" s="56">
        <v>85</v>
      </c>
      <c r="D32" s="56">
        <v>78.571428571428569</v>
      </c>
      <c r="E32" s="56"/>
      <c r="F32" s="56">
        <v>100</v>
      </c>
      <c r="G32" s="56">
        <v>100</v>
      </c>
      <c r="H32" s="56">
        <v>0</v>
      </c>
      <c r="I32" s="56"/>
      <c r="J32" s="56">
        <v>94.73684210526315</v>
      </c>
      <c r="K32" s="56">
        <v>90.909090909090907</v>
      </c>
      <c r="L32" s="56">
        <v>100</v>
      </c>
      <c r="M32" s="56"/>
      <c r="N32" s="56">
        <v>61.53846153846154</v>
      </c>
      <c r="O32" s="56">
        <v>71.428571428571431</v>
      </c>
      <c r="P32" s="56">
        <v>50</v>
      </c>
    </row>
    <row r="33" spans="1:19" ht="15" customHeight="1" x14ac:dyDescent="0.3">
      <c r="A33" s="17" t="s">
        <v>187</v>
      </c>
      <c r="B33" s="56">
        <v>0</v>
      </c>
      <c r="C33" s="56">
        <v>0</v>
      </c>
      <c r="D33" s="56">
        <v>0</v>
      </c>
      <c r="E33" s="56"/>
      <c r="F33" s="56">
        <v>0</v>
      </c>
      <c r="G33" s="56">
        <v>0</v>
      </c>
      <c r="H33" s="56">
        <v>0</v>
      </c>
      <c r="I33" s="56"/>
      <c r="J33" s="56">
        <v>0</v>
      </c>
      <c r="K33" s="56">
        <v>0</v>
      </c>
      <c r="L33" s="56">
        <v>0</v>
      </c>
      <c r="M33" s="56"/>
      <c r="N33" s="56">
        <v>0</v>
      </c>
      <c r="O33" s="56">
        <v>0</v>
      </c>
      <c r="P33" s="56">
        <v>0</v>
      </c>
    </row>
    <row r="34" spans="1:19" ht="15" customHeight="1" x14ac:dyDescent="0.3">
      <c r="A34" s="17" t="s">
        <v>189</v>
      </c>
      <c r="B34" s="56">
        <v>39.285714285714285</v>
      </c>
      <c r="C34" s="56">
        <v>36.84210526315789</v>
      </c>
      <c r="D34" s="56">
        <v>44.444444444444443</v>
      </c>
      <c r="E34" s="56"/>
      <c r="F34" s="56">
        <v>0</v>
      </c>
      <c r="G34" s="56">
        <v>0</v>
      </c>
      <c r="H34" s="56">
        <v>0</v>
      </c>
      <c r="I34" s="56"/>
      <c r="J34" s="56">
        <v>50</v>
      </c>
      <c r="K34" s="56">
        <v>57.142857142857139</v>
      </c>
      <c r="L34" s="56">
        <v>33.333333333333329</v>
      </c>
      <c r="M34" s="56"/>
      <c r="N34" s="56">
        <v>35.294117647058826</v>
      </c>
      <c r="O34" s="56">
        <v>27.27272727272727</v>
      </c>
      <c r="P34" s="56">
        <v>50</v>
      </c>
    </row>
    <row r="35" spans="1:19" ht="15" customHeight="1" thickBot="1" x14ac:dyDescent="0.35">
      <c r="A35" s="17" t="s">
        <v>192</v>
      </c>
      <c r="B35" s="56">
        <v>0</v>
      </c>
      <c r="C35" s="56">
        <v>0</v>
      </c>
      <c r="D35" s="56">
        <v>0</v>
      </c>
      <c r="E35" s="56"/>
      <c r="F35" s="56">
        <v>0</v>
      </c>
      <c r="G35" s="56">
        <v>0</v>
      </c>
      <c r="H35" s="56">
        <v>0</v>
      </c>
      <c r="I35" s="56"/>
      <c r="J35" s="56">
        <v>0</v>
      </c>
      <c r="K35" s="56">
        <v>0</v>
      </c>
      <c r="L35" s="56">
        <v>0</v>
      </c>
      <c r="M35" s="56"/>
      <c r="N35" s="56">
        <v>0</v>
      </c>
      <c r="O35" s="56">
        <v>0</v>
      </c>
      <c r="P35" s="56">
        <v>0</v>
      </c>
      <c r="S35" s="82"/>
    </row>
    <row r="36" spans="1:19" ht="15" customHeight="1" x14ac:dyDescent="0.3">
      <c r="A36" s="69" t="s">
        <v>398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82"/>
    </row>
    <row r="37" spans="1:19" ht="15" customHeight="1" x14ac:dyDescent="0.3">
      <c r="A37" s="70"/>
      <c r="B37" s="58"/>
      <c r="C37" s="58"/>
      <c r="D37" s="58"/>
      <c r="E37" s="59"/>
      <c r="F37" s="58"/>
      <c r="G37" s="58"/>
      <c r="H37" s="58"/>
      <c r="I37" s="59"/>
      <c r="J37" s="58"/>
      <c r="K37" s="58"/>
      <c r="L37" s="58"/>
      <c r="M37" s="59"/>
      <c r="N37" s="58"/>
      <c r="O37" s="58"/>
      <c r="P37" s="58"/>
    </row>
    <row r="38" spans="1:19" ht="15" customHeight="1" x14ac:dyDescent="0.3">
      <c r="A38" s="70"/>
      <c r="B38" s="58"/>
      <c r="C38" s="58"/>
      <c r="D38" s="58"/>
      <c r="E38" s="59"/>
      <c r="F38" s="58"/>
      <c r="G38" s="58"/>
      <c r="H38" s="58"/>
      <c r="I38" s="59"/>
      <c r="J38" s="58"/>
      <c r="K38" s="58"/>
      <c r="L38" s="58"/>
      <c r="M38" s="59"/>
      <c r="N38" s="58"/>
      <c r="O38" s="58"/>
      <c r="P38" s="58"/>
    </row>
    <row r="39" spans="1:19" ht="15" customHeight="1" x14ac:dyDescent="0.3">
      <c r="A39" s="70"/>
      <c r="B39" s="58"/>
      <c r="C39" s="58"/>
      <c r="D39" s="58"/>
      <c r="E39" s="59"/>
      <c r="F39" s="58"/>
      <c r="G39" s="58"/>
      <c r="H39" s="58"/>
      <c r="I39" s="59"/>
      <c r="J39" s="58"/>
      <c r="K39" s="58"/>
      <c r="L39" s="58"/>
      <c r="M39" s="59"/>
      <c r="N39" s="58"/>
      <c r="O39" s="58"/>
      <c r="P39" s="58"/>
    </row>
    <row r="40" spans="1:19" ht="15" customHeight="1" x14ac:dyDescent="0.3">
      <c r="A40" s="70"/>
      <c r="B40" s="58"/>
      <c r="C40" s="58"/>
      <c r="D40" s="58"/>
      <c r="E40" s="59"/>
      <c r="F40" s="58"/>
      <c r="G40" s="58"/>
      <c r="H40" s="58"/>
      <c r="I40" s="59"/>
      <c r="J40" s="58"/>
      <c r="K40" s="58"/>
      <c r="L40" s="58"/>
      <c r="M40" s="59"/>
      <c r="N40" s="58"/>
      <c r="O40" s="58"/>
      <c r="P40" s="58"/>
    </row>
    <row r="41" spans="1:19" ht="15" customHeight="1" x14ac:dyDescent="0.3">
      <c r="B41" s="57"/>
      <c r="C41" s="57"/>
      <c r="D41" s="57"/>
      <c r="F41" s="57"/>
      <c r="G41" s="57"/>
      <c r="H41" s="57"/>
      <c r="J41" s="57"/>
      <c r="K41" s="57"/>
      <c r="L41" s="57"/>
      <c r="N41" s="57"/>
      <c r="O41" s="57"/>
      <c r="P41" s="57"/>
      <c r="R41" s="165"/>
    </row>
    <row r="42" spans="1:19" ht="15" customHeight="1" x14ac:dyDescent="0.3">
      <c r="B42" s="57"/>
      <c r="C42" s="57"/>
      <c r="D42" s="57"/>
      <c r="F42" s="57"/>
      <c r="G42" s="57"/>
      <c r="H42" s="57"/>
      <c r="J42" s="57"/>
      <c r="K42" s="57"/>
      <c r="L42" s="57"/>
      <c r="N42" s="57"/>
      <c r="O42" s="57"/>
      <c r="P42" s="57"/>
    </row>
    <row r="43" spans="1:19" ht="15" customHeight="1" x14ac:dyDescent="0.3">
      <c r="B43" s="57"/>
      <c r="C43" s="57"/>
      <c r="D43" s="57"/>
      <c r="F43" s="57"/>
      <c r="G43" s="57"/>
      <c r="H43" s="57"/>
      <c r="J43" s="57"/>
      <c r="K43" s="57"/>
      <c r="L43" s="57"/>
      <c r="N43" s="57"/>
      <c r="O43" s="57"/>
      <c r="P43" s="57"/>
    </row>
    <row r="44" spans="1:19" ht="15" customHeight="1" x14ac:dyDescent="0.3">
      <c r="B44" s="57"/>
      <c r="C44" s="57"/>
      <c r="D44" s="57"/>
      <c r="F44" s="57"/>
      <c r="G44" s="57"/>
      <c r="H44" s="57"/>
      <c r="J44" s="57"/>
      <c r="K44" s="57"/>
      <c r="L44" s="57"/>
      <c r="N44" s="57"/>
      <c r="O44" s="57"/>
      <c r="P44" s="57"/>
    </row>
    <row r="45" spans="1:19" ht="15" customHeight="1" x14ac:dyDescent="0.3">
      <c r="B45" s="57"/>
      <c r="C45" s="57"/>
      <c r="D45" s="57"/>
      <c r="F45" s="57"/>
      <c r="G45" s="57"/>
      <c r="H45" s="57"/>
      <c r="J45" s="57"/>
      <c r="K45" s="57"/>
      <c r="L45" s="57"/>
      <c r="N45" s="57"/>
      <c r="O45" s="57"/>
      <c r="P45" s="57"/>
    </row>
    <row r="46" spans="1:19" ht="15" customHeight="1" x14ac:dyDescent="0.3">
      <c r="B46" s="57"/>
      <c r="C46" s="57"/>
      <c r="D46" s="57"/>
      <c r="F46" s="57"/>
      <c r="G46" s="57"/>
      <c r="H46" s="57"/>
      <c r="J46" s="57"/>
      <c r="K46" s="57"/>
      <c r="L46" s="57"/>
      <c r="N46" s="57"/>
      <c r="O46" s="57"/>
      <c r="P46" s="57"/>
    </row>
    <row r="47" spans="1:19" ht="15" customHeight="1" x14ac:dyDescent="0.3">
      <c r="B47" s="57"/>
      <c r="C47" s="57"/>
      <c r="D47" s="57"/>
      <c r="F47" s="57"/>
      <c r="G47" s="57"/>
      <c r="H47" s="57"/>
      <c r="J47" s="57"/>
      <c r="K47" s="57"/>
      <c r="L47" s="57"/>
      <c r="N47" s="57"/>
      <c r="O47" s="57"/>
      <c r="P47" s="57"/>
    </row>
  </sheetData>
  <mergeCells count="12">
    <mergeCell ref="A1:P1"/>
    <mergeCell ref="A2:P2"/>
    <mergeCell ref="A3:P3"/>
    <mergeCell ref="A5:P5"/>
    <mergeCell ref="A4:P4"/>
    <mergeCell ref="A9:P9"/>
    <mergeCell ref="A23:P23"/>
    <mergeCell ref="A6:A7"/>
    <mergeCell ref="B6:D6"/>
    <mergeCell ref="F6:H6"/>
    <mergeCell ref="J6:L6"/>
    <mergeCell ref="N6:P6"/>
  </mergeCells>
  <conditionalFormatting sqref="A12:A21 Q19:Q25 A22:P22">
    <cfRule type="cellIs" dxfId="9" priority="6" operator="equal">
      <formula>0</formula>
    </cfRule>
  </conditionalFormatting>
  <conditionalFormatting sqref="A26:A35">
    <cfRule type="cellIs" dxfId="8" priority="3" operator="equal">
      <formula>0</formula>
    </cfRule>
  </conditionalFormatting>
  <conditionalFormatting sqref="A37:P37">
    <cfRule type="cellIs" dxfId="7" priority="5" operator="equal">
      <formula>0</formula>
    </cfRule>
  </conditionalFormatting>
  <conditionalFormatting sqref="Q11:Q17">
    <cfRule type="cellIs" dxfId="6" priority="2" operator="equal">
      <formula>0</formula>
    </cfRule>
  </conditionalFormatting>
  <hyperlinks>
    <hyperlink ref="R2" location="Contenido!A1" display="Contenido" xr:uid="{2A4DBF25-9210-4225-95E4-3724BA93AA19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3387-B844-496C-8947-C8D65C113B6F}">
  <sheetPr>
    <tabColor theme="0" tint="-0.14999847407452621"/>
    <pageSetUpPr fitToPage="1"/>
  </sheetPr>
  <dimension ref="A1:R42"/>
  <sheetViews>
    <sheetView showGridLines="0" zoomScale="90" zoomScaleNormal="90" zoomScaleSheetLayoutView="90" workbookViewId="0">
      <selection activeCell="R1" sqref="R1"/>
    </sheetView>
  </sheetViews>
  <sheetFormatPr baseColWidth="10" defaultColWidth="23.453125" defaultRowHeight="15" customHeight="1" x14ac:dyDescent="0.3"/>
  <cols>
    <col min="1" max="1" width="16.1796875" style="71" customWidth="1"/>
    <col min="2" max="4" width="7.453125" style="54" customWidth="1"/>
    <col min="5" max="5" width="1.81640625" style="54" customWidth="1"/>
    <col min="6" max="8" width="7.453125" style="54" customWidth="1"/>
    <col min="9" max="9" width="1.81640625" style="54" customWidth="1"/>
    <col min="10" max="12" width="7.453125" style="54" customWidth="1"/>
    <col min="13" max="13" width="1.81640625" style="54" customWidth="1"/>
    <col min="14" max="16" width="7.453125" style="54" customWidth="1"/>
    <col min="17" max="17" width="5.7265625" style="54" customWidth="1"/>
    <col min="18" max="18" width="13.453125" style="26" customWidth="1"/>
    <col min="19" max="92" width="10.7265625" style="2" customWidth="1"/>
    <col min="93" max="16384" width="23.453125" style="2"/>
  </cols>
  <sheetData>
    <row r="1" spans="1:18" ht="15.75" customHeight="1" x14ac:dyDescent="0.3">
      <c r="A1" s="333" t="s">
        <v>346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8"/>
      <c r="R1" s="29"/>
    </row>
    <row r="2" spans="1:18" ht="15.75" customHeight="1" x14ac:dyDescent="0.3">
      <c r="A2" s="358" t="s">
        <v>158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9"/>
      <c r="R2" s="272" t="s">
        <v>375</v>
      </c>
    </row>
    <row r="3" spans="1:18" ht="15.75" customHeight="1" x14ac:dyDescent="0.3">
      <c r="A3" s="358" t="s">
        <v>340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8"/>
      <c r="R3" s="29"/>
    </row>
    <row r="4" spans="1:18" ht="15.75" customHeight="1" x14ac:dyDescent="0.3">
      <c r="A4" s="358" t="s">
        <v>151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"/>
    </row>
    <row r="5" spans="1:18" ht="15.75" customHeight="1" x14ac:dyDescent="0.3">
      <c r="A5" s="358" t="s">
        <v>377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8"/>
    </row>
    <row r="6" spans="1:18" ht="21" customHeight="1" x14ac:dyDescent="0.3">
      <c r="A6" s="340" t="s">
        <v>243</v>
      </c>
      <c r="B6" s="342" t="s">
        <v>130</v>
      </c>
      <c r="C6" s="342"/>
      <c r="D6" s="342"/>
      <c r="E6" s="5"/>
      <c r="F6" s="342" t="s">
        <v>335</v>
      </c>
      <c r="G6" s="342"/>
      <c r="H6" s="342"/>
      <c r="I6" s="5"/>
      <c r="J6" s="342" t="s">
        <v>336</v>
      </c>
      <c r="K6" s="342"/>
      <c r="L6" s="342"/>
      <c r="M6" s="5"/>
      <c r="N6" s="342" t="s">
        <v>337</v>
      </c>
      <c r="O6" s="342"/>
      <c r="P6" s="342"/>
      <c r="Q6" s="6"/>
    </row>
    <row r="7" spans="1:18" ht="21" customHeight="1" x14ac:dyDescent="0.3">
      <c r="A7" s="341"/>
      <c r="B7" s="9" t="s">
        <v>130</v>
      </c>
      <c r="C7" s="9" t="s">
        <v>233</v>
      </c>
      <c r="D7" s="9" t="s">
        <v>234</v>
      </c>
      <c r="E7" s="79"/>
      <c r="F7" s="9" t="s">
        <v>130</v>
      </c>
      <c r="G7" s="9" t="s">
        <v>233</v>
      </c>
      <c r="H7" s="9" t="s">
        <v>234</v>
      </c>
      <c r="I7" s="79"/>
      <c r="J7" s="9" t="s">
        <v>130</v>
      </c>
      <c r="K7" s="9" t="s">
        <v>233</v>
      </c>
      <c r="L7" s="9" t="s">
        <v>234</v>
      </c>
      <c r="M7" s="79"/>
      <c r="N7" s="9" t="s">
        <v>130</v>
      </c>
      <c r="O7" s="9" t="s">
        <v>233</v>
      </c>
      <c r="P7" s="9" t="s">
        <v>234</v>
      </c>
      <c r="Q7" s="6"/>
    </row>
    <row r="8" spans="1:18" ht="15" customHeight="1" x14ac:dyDescent="0.3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6"/>
    </row>
    <row r="9" spans="1:18" ht="15" customHeight="1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45"/>
    </row>
    <row r="10" spans="1:18" ht="15" customHeight="1" x14ac:dyDescent="0.3">
      <c r="A10" s="46" t="s">
        <v>130</v>
      </c>
      <c r="B10" s="291">
        <v>111</v>
      </c>
      <c r="C10" s="291">
        <v>62</v>
      </c>
      <c r="D10" s="291">
        <v>49</v>
      </c>
      <c r="E10" s="291"/>
      <c r="F10" s="291">
        <v>2</v>
      </c>
      <c r="G10" s="291">
        <v>2</v>
      </c>
      <c r="H10" s="291">
        <v>0</v>
      </c>
      <c r="I10" s="291"/>
      <c r="J10" s="291">
        <v>54</v>
      </c>
      <c r="K10" s="291">
        <v>30</v>
      </c>
      <c r="L10" s="291">
        <v>24</v>
      </c>
      <c r="M10" s="291"/>
      <c r="N10" s="291">
        <v>55</v>
      </c>
      <c r="O10" s="291">
        <v>30</v>
      </c>
      <c r="P10" s="291">
        <v>25</v>
      </c>
      <c r="Q10" s="13"/>
    </row>
    <row r="11" spans="1:18" ht="15" customHeight="1" x14ac:dyDescent="0.3">
      <c r="A11" s="19">
        <v>10</v>
      </c>
      <c r="B11" s="294">
        <v>5</v>
      </c>
      <c r="C11" s="294">
        <v>3</v>
      </c>
      <c r="D11" s="294">
        <v>2</v>
      </c>
      <c r="E11" s="294"/>
      <c r="F11" s="294">
        <v>1</v>
      </c>
      <c r="G11" s="294">
        <v>1</v>
      </c>
      <c r="H11" s="294">
        <v>0</v>
      </c>
      <c r="I11" s="294"/>
      <c r="J11" s="294">
        <v>4</v>
      </c>
      <c r="K11" s="294">
        <v>2</v>
      </c>
      <c r="L11" s="294">
        <v>2</v>
      </c>
      <c r="M11" s="294"/>
      <c r="N11" s="294">
        <v>0</v>
      </c>
      <c r="O11" s="294">
        <v>0</v>
      </c>
      <c r="P11" s="294">
        <v>0</v>
      </c>
      <c r="Q11" s="49"/>
    </row>
    <row r="12" spans="1:18" ht="15" customHeight="1" x14ac:dyDescent="0.3">
      <c r="A12" s="19">
        <v>11</v>
      </c>
      <c r="B12" s="294">
        <v>38</v>
      </c>
      <c r="C12" s="294">
        <v>23</v>
      </c>
      <c r="D12" s="294">
        <v>15</v>
      </c>
      <c r="E12" s="294"/>
      <c r="F12" s="294">
        <v>1</v>
      </c>
      <c r="G12" s="294">
        <v>1</v>
      </c>
      <c r="H12" s="294">
        <v>0</v>
      </c>
      <c r="I12" s="294"/>
      <c r="J12" s="294">
        <v>30</v>
      </c>
      <c r="K12" s="294">
        <v>17</v>
      </c>
      <c r="L12" s="294">
        <v>13</v>
      </c>
      <c r="M12" s="294"/>
      <c r="N12" s="294">
        <v>7</v>
      </c>
      <c r="O12" s="294">
        <v>5</v>
      </c>
      <c r="P12" s="294">
        <v>2</v>
      </c>
      <c r="Q12" s="49"/>
    </row>
    <row r="13" spans="1:18" ht="15" customHeight="1" x14ac:dyDescent="0.3">
      <c r="A13" s="19">
        <v>12</v>
      </c>
      <c r="B13" s="294">
        <v>46</v>
      </c>
      <c r="C13" s="294">
        <v>27</v>
      </c>
      <c r="D13" s="294">
        <v>19</v>
      </c>
      <c r="E13" s="294"/>
      <c r="F13" s="294">
        <v>0</v>
      </c>
      <c r="G13" s="294">
        <v>0</v>
      </c>
      <c r="H13" s="294">
        <v>0</v>
      </c>
      <c r="I13" s="294"/>
      <c r="J13" s="294">
        <v>16</v>
      </c>
      <c r="K13" s="294">
        <v>9</v>
      </c>
      <c r="L13" s="294">
        <v>7</v>
      </c>
      <c r="M13" s="294"/>
      <c r="N13" s="294">
        <v>30</v>
      </c>
      <c r="O13" s="294">
        <v>18</v>
      </c>
      <c r="P13" s="294">
        <v>12</v>
      </c>
      <c r="Q13" s="50"/>
    </row>
    <row r="14" spans="1:18" ht="15" customHeight="1" x14ac:dyDescent="0.3">
      <c r="A14" s="19">
        <v>13</v>
      </c>
      <c r="B14" s="294">
        <v>16</v>
      </c>
      <c r="C14" s="294">
        <v>6</v>
      </c>
      <c r="D14" s="294">
        <v>10</v>
      </c>
      <c r="E14" s="294"/>
      <c r="F14" s="294">
        <v>0</v>
      </c>
      <c r="G14" s="294">
        <v>0</v>
      </c>
      <c r="H14" s="294">
        <v>0</v>
      </c>
      <c r="I14" s="294"/>
      <c r="J14" s="294">
        <v>3</v>
      </c>
      <c r="K14" s="294">
        <v>2</v>
      </c>
      <c r="L14" s="294">
        <v>1</v>
      </c>
      <c r="M14" s="294"/>
      <c r="N14" s="294">
        <v>13</v>
      </c>
      <c r="O14" s="294">
        <v>4</v>
      </c>
      <c r="P14" s="294">
        <v>9</v>
      </c>
      <c r="Q14" s="50"/>
    </row>
    <row r="15" spans="1:18" ht="15" customHeight="1" x14ac:dyDescent="0.3">
      <c r="A15" s="19">
        <v>14</v>
      </c>
      <c r="B15" s="294">
        <v>6</v>
      </c>
      <c r="C15" s="294">
        <v>3</v>
      </c>
      <c r="D15" s="294">
        <v>3</v>
      </c>
      <c r="E15" s="294"/>
      <c r="F15" s="294">
        <v>0</v>
      </c>
      <c r="G15" s="294">
        <v>0</v>
      </c>
      <c r="H15" s="294">
        <v>0</v>
      </c>
      <c r="I15" s="294"/>
      <c r="J15" s="294">
        <v>1</v>
      </c>
      <c r="K15" s="294">
        <v>0</v>
      </c>
      <c r="L15" s="294">
        <v>1</v>
      </c>
      <c r="M15" s="294"/>
      <c r="N15" s="294">
        <v>5</v>
      </c>
      <c r="O15" s="294">
        <v>3</v>
      </c>
      <c r="P15" s="294">
        <v>2</v>
      </c>
      <c r="Q15" s="50"/>
    </row>
    <row r="16" spans="1:18" ht="15" customHeight="1" x14ac:dyDescent="0.3">
      <c r="A16" s="46"/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45"/>
    </row>
    <row r="17" spans="1:17" ht="15" customHeight="1" x14ac:dyDescent="0.3">
      <c r="A17" s="357" t="s">
        <v>125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13"/>
    </row>
    <row r="18" spans="1:17" ht="15" customHeight="1" x14ac:dyDescent="0.3">
      <c r="A18" s="46" t="s">
        <v>130</v>
      </c>
      <c r="B18" s="300">
        <v>15.994236311239193</v>
      </c>
      <c r="C18" s="300">
        <v>14.903846153846153</v>
      </c>
      <c r="D18" s="300">
        <v>17.625899280575538</v>
      </c>
      <c r="E18" s="308"/>
      <c r="F18" s="300">
        <v>3.5087719298245612</v>
      </c>
      <c r="G18" s="300">
        <v>5.1282051282051277</v>
      </c>
      <c r="H18" s="300">
        <v>0</v>
      </c>
      <c r="I18" s="308"/>
      <c r="J18" s="300">
        <v>22.881355932203391</v>
      </c>
      <c r="K18" s="300">
        <v>21.276595744680851</v>
      </c>
      <c r="L18" s="300">
        <v>25.263157894736842</v>
      </c>
      <c r="M18" s="308"/>
      <c r="N18" s="300">
        <v>13.715710723192021</v>
      </c>
      <c r="O18" s="300">
        <v>12.711864406779661</v>
      </c>
      <c r="P18" s="300">
        <v>15.151515151515152</v>
      </c>
      <c r="Q18" s="51"/>
    </row>
    <row r="19" spans="1:17" ht="15" customHeight="1" x14ac:dyDescent="0.3">
      <c r="A19" s="19">
        <v>10</v>
      </c>
      <c r="B19" s="301">
        <v>13.513513513513514</v>
      </c>
      <c r="C19" s="301">
        <v>13.043478260869565</v>
      </c>
      <c r="D19" s="301">
        <v>14.285714285714285</v>
      </c>
      <c r="E19" s="309"/>
      <c r="F19" s="301">
        <v>5.5555555555555554</v>
      </c>
      <c r="G19" s="301">
        <v>7.6923076923076925</v>
      </c>
      <c r="H19" s="301">
        <v>0</v>
      </c>
      <c r="I19" s="309"/>
      <c r="J19" s="301">
        <v>26.666666666666668</v>
      </c>
      <c r="K19" s="301">
        <v>33.333333333333329</v>
      </c>
      <c r="L19" s="301">
        <v>22.222222222222221</v>
      </c>
      <c r="M19" s="309"/>
      <c r="N19" s="301">
        <v>0</v>
      </c>
      <c r="O19" s="301">
        <v>0</v>
      </c>
      <c r="P19" s="301"/>
      <c r="Q19" s="51"/>
    </row>
    <row r="20" spans="1:17" ht="15" customHeight="1" x14ac:dyDescent="0.3">
      <c r="A20" s="19">
        <v>11</v>
      </c>
      <c r="B20" s="301">
        <v>22.485207100591715</v>
      </c>
      <c r="C20" s="301">
        <v>22.115384615384613</v>
      </c>
      <c r="D20" s="301">
        <v>23.076923076923077</v>
      </c>
      <c r="E20" s="309"/>
      <c r="F20" s="301">
        <v>5.2631578947368416</v>
      </c>
      <c r="G20" s="301">
        <v>7.6923076923076925</v>
      </c>
      <c r="H20" s="301">
        <v>0</v>
      </c>
      <c r="I20" s="309"/>
      <c r="J20" s="301">
        <v>25.862068965517242</v>
      </c>
      <c r="K20" s="301">
        <v>23.943661971830984</v>
      </c>
      <c r="L20" s="301">
        <v>28.888888888888886</v>
      </c>
      <c r="M20" s="309"/>
      <c r="N20" s="301">
        <v>20.588235294117645</v>
      </c>
      <c r="O20" s="301">
        <v>25</v>
      </c>
      <c r="P20" s="301">
        <v>14.285714285714285</v>
      </c>
      <c r="Q20" s="52"/>
    </row>
    <row r="21" spans="1:17" ht="15" customHeight="1" x14ac:dyDescent="0.3">
      <c r="A21" s="19">
        <v>12</v>
      </c>
      <c r="B21" s="301">
        <v>15.646258503401361</v>
      </c>
      <c r="C21" s="301">
        <v>15.976331360946746</v>
      </c>
      <c r="D21" s="301">
        <v>15.2</v>
      </c>
      <c r="E21" s="309"/>
      <c r="F21" s="301">
        <v>0</v>
      </c>
      <c r="G21" s="301">
        <v>0</v>
      </c>
      <c r="H21" s="301">
        <v>0</v>
      </c>
      <c r="I21" s="309"/>
      <c r="J21" s="301">
        <v>23.188405797101449</v>
      </c>
      <c r="K21" s="301">
        <v>21.428571428571427</v>
      </c>
      <c r="L21" s="301">
        <v>25.925925925925924</v>
      </c>
      <c r="M21" s="309"/>
      <c r="N21" s="301">
        <v>14.218009478672986</v>
      </c>
      <c r="O21" s="301">
        <v>15.254237288135593</v>
      </c>
      <c r="P21" s="301">
        <v>12.903225806451612</v>
      </c>
      <c r="Q21" s="52"/>
    </row>
    <row r="22" spans="1:17" ht="15" customHeight="1" x14ac:dyDescent="0.3">
      <c r="A22" s="19">
        <v>13</v>
      </c>
      <c r="B22" s="301">
        <v>12.8</v>
      </c>
      <c r="C22" s="301">
        <v>8.4507042253521121</v>
      </c>
      <c r="D22" s="301">
        <v>18.518518518518519</v>
      </c>
      <c r="E22" s="309"/>
      <c r="F22" s="301">
        <v>0</v>
      </c>
      <c r="G22" s="301">
        <v>0</v>
      </c>
      <c r="H22" s="301">
        <v>0</v>
      </c>
      <c r="I22" s="309"/>
      <c r="J22" s="301">
        <v>13.043478260869565</v>
      </c>
      <c r="K22" s="301">
        <v>15.384615384615385</v>
      </c>
      <c r="L22" s="301">
        <v>10</v>
      </c>
      <c r="M22" s="309"/>
      <c r="N22" s="301">
        <v>13</v>
      </c>
      <c r="O22" s="301">
        <v>7.0175438596491224</v>
      </c>
      <c r="P22" s="301">
        <v>20.930232558139537</v>
      </c>
      <c r="Q22" s="52"/>
    </row>
    <row r="23" spans="1:17" ht="15" customHeight="1" thickBot="1" x14ac:dyDescent="0.35">
      <c r="A23" s="19">
        <v>14</v>
      </c>
      <c r="B23" s="301">
        <v>10.344827586206897</v>
      </c>
      <c r="C23" s="301">
        <v>7.5</v>
      </c>
      <c r="D23" s="301">
        <v>16.666666666666664</v>
      </c>
      <c r="E23" s="309"/>
      <c r="F23" s="301">
        <v>0</v>
      </c>
      <c r="G23" s="301"/>
      <c r="H23" s="301">
        <v>0</v>
      </c>
      <c r="I23" s="309"/>
      <c r="J23" s="301">
        <v>9.0909090909090917</v>
      </c>
      <c r="K23" s="301">
        <v>0</v>
      </c>
      <c r="L23" s="301">
        <v>25</v>
      </c>
      <c r="M23" s="309"/>
      <c r="N23" s="301">
        <v>10.869565217391305</v>
      </c>
      <c r="O23" s="301">
        <v>9.0909090909090917</v>
      </c>
      <c r="P23" s="301">
        <v>15.384615384615385</v>
      </c>
    </row>
    <row r="24" spans="1:17" ht="15" customHeight="1" x14ac:dyDescent="0.3">
      <c r="A24" s="359" t="s">
        <v>401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</row>
    <row r="25" spans="1:17" ht="15" customHeight="1" x14ac:dyDescent="0.3">
      <c r="A25" s="360"/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57"/>
    </row>
    <row r="26" spans="1:17" ht="15" customHeight="1" x14ac:dyDescent="0.3">
      <c r="A26" s="82" t="s">
        <v>398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57"/>
    </row>
    <row r="42" spans="18:18" ht="15" customHeight="1" x14ac:dyDescent="0.3">
      <c r="R42" s="165"/>
    </row>
  </sheetData>
  <mergeCells count="13">
    <mergeCell ref="A1:P1"/>
    <mergeCell ref="A2:P2"/>
    <mergeCell ref="A3:P3"/>
    <mergeCell ref="A5:P5"/>
    <mergeCell ref="A4:P4"/>
    <mergeCell ref="A9:P9"/>
    <mergeCell ref="A17:P17"/>
    <mergeCell ref="A24:P25"/>
    <mergeCell ref="A6:A7"/>
    <mergeCell ref="B6:D6"/>
    <mergeCell ref="F6:H6"/>
    <mergeCell ref="J6:L6"/>
    <mergeCell ref="N6:P6"/>
  </mergeCells>
  <conditionalFormatting sqref="Q13:Q19 A26">
    <cfRule type="cellIs" dxfId="5" priority="1" operator="equal">
      <formula>0</formula>
    </cfRule>
  </conditionalFormatting>
  <conditionalFormatting sqref="Q21:Q26">
    <cfRule type="cellIs" dxfId="4" priority="2" operator="equal">
      <formula>0</formula>
    </cfRule>
  </conditionalFormatting>
  <hyperlinks>
    <hyperlink ref="R2" location="Contenido!A1" display="Contenido" xr:uid="{EB836C24-1028-45E4-ABCD-1DE1D88BB6E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975A-ABFC-4C80-8639-EB05F961B7AA}">
  <sheetPr>
    <tabColor rgb="FF182951"/>
    <pageSetUpPr fitToPage="1"/>
  </sheetPr>
  <dimension ref="A2:L45"/>
  <sheetViews>
    <sheetView showGridLines="0" zoomScale="90" zoomScaleNormal="90" zoomScaleSheetLayoutView="90" workbookViewId="0">
      <selection activeCell="A8" sqref="A5:XFD8"/>
    </sheetView>
  </sheetViews>
  <sheetFormatPr baseColWidth="10" defaultColWidth="11.453125" defaultRowHeight="15" customHeight="1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272" t="s">
        <v>375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A5" s="74"/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A6" s="75"/>
      <c r="B6" s="323" t="s">
        <v>405</v>
      </c>
      <c r="C6" s="324"/>
      <c r="D6" s="324"/>
      <c r="E6" s="324"/>
      <c r="F6" s="324"/>
      <c r="G6" s="324"/>
      <c r="H6" s="324"/>
      <c r="I6" s="324"/>
      <c r="J6" s="325"/>
      <c r="K6" s="76"/>
    </row>
    <row r="7" spans="1:12" ht="15" customHeight="1" x14ac:dyDescent="0.3">
      <c r="A7" s="75"/>
      <c r="B7" s="326"/>
      <c r="C7" s="327"/>
      <c r="D7" s="327"/>
      <c r="E7" s="327"/>
      <c r="F7" s="327"/>
      <c r="G7" s="327"/>
      <c r="H7" s="327"/>
      <c r="I7" s="327"/>
      <c r="J7" s="328"/>
      <c r="K7" s="76"/>
    </row>
    <row r="8" spans="1:12" ht="15" customHeight="1" x14ac:dyDescent="0.3">
      <c r="A8" s="77"/>
      <c r="B8" s="326"/>
      <c r="C8" s="327"/>
      <c r="D8" s="327"/>
      <c r="E8" s="327"/>
      <c r="F8" s="327"/>
      <c r="G8" s="327"/>
      <c r="H8" s="327"/>
      <c r="I8" s="327"/>
      <c r="J8" s="328"/>
      <c r="K8" s="76"/>
    </row>
    <row r="9" spans="1:12" ht="15" customHeight="1" x14ac:dyDescent="0.3">
      <c r="A9" s="77"/>
      <c r="B9" s="326"/>
      <c r="C9" s="327"/>
      <c r="D9" s="327"/>
      <c r="E9" s="327"/>
      <c r="F9" s="327"/>
      <c r="G9" s="327"/>
      <c r="H9" s="327"/>
      <c r="I9" s="327"/>
      <c r="J9" s="328"/>
      <c r="K9" s="76"/>
    </row>
    <row r="10" spans="1:12" ht="15" customHeight="1" x14ac:dyDescent="0.3">
      <c r="A10" s="77"/>
      <c r="B10" s="326"/>
      <c r="C10" s="327"/>
      <c r="D10" s="327"/>
      <c r="E10" s="327"/>
      <c r="F10" s="327"/>
      <c r="G10" s="327"/>
      <c r="H10" s="327"/>
      <c r="I10" s="327"/>
      <c r="J10" s="328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5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5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5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6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6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6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6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B21" s="329"/>
      <c r="C21" s="330"/>
      <c r="D21" s="330"/>
      <c r="E21" s="330"/>
      <c r="F21" s="330"/>
      <c r="G21" s="330"/>
      <c r="H21" s="330"/>
      <c r="I21" s="330"/>
      <c r="J21" s="331"/>
    </row>
    <row r="22" spans="1:11" ht="15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</row>
    <row r="23" spans="1:11" ht="15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</row>
    <row r="24" spans="1:11" ht="15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</row>
    <row r="25" spans="1:11" ht="15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8"/>
      <c r="C29" s="78"/>
      <c r="D29" s="78"/>
      <c r="E29" s="78"/>
      <c r="F29" s="78"/>
      <c r="G29" s="78"/>
      <c r="H29" s="78"/>
      <c r="I29" s="78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3"/>
      <c r="C33" s="73"/>
      <c r="D33" s="73"/>
      <c r="E33" s="73"/>
      <c r="F33" s="73"/>
      <c r="G33" s="73"/>
      <c r="H33" s="73"/>
      <c r="I33" s="73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</sheetData>
  <mergeCells count="1">
    <mergeCell ref="B6:J21"/>
  </mergeCells>
  <hyperlinks>
    <hyperlink ref="L2" location="Contenido!A1" display="Contenido" xr:uid="{711CE86E-DA06-42ED-9DBD-F412B65FD17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CC90-41AD-4A66-97C7-5D8702C4D23D}">
  <sheetPr>
    <tabColor theme="0" tint="-0.14999847407452621"/>
    <pageSetUpPr fitToPage="1"/>
  </sheetPr>
  <dimension ref="A1:AA49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0.7265625" style="71" customWidth="1"/>
    <col min="2" max="4" width="7.54296875" style="54" customWidth="1"/>
    <col min="5" max="5" width="1.81640625" style="54" customWidth="1"/>
    <col min="6" max="8" width="7.54296875" style="54" customWidth="1"/>
    <col min="9" max="9" width="1.81640625" style="54" customWidth="1"/>
    <col min="10" max="12" width="7.54296875" style="54" customWidth="1"/>
    <col min="13" max="13" width="1.81640625" style="54" customWidth="1"/>
    <col min="14" max="16" width="7.54296875" style="54" customWidth="1"/>
    <col min="17" max="17" width="1.81640625" style="54" customWidth="1"/>
    <col min="18" max="20" width="7.54296875" style="54" customWidth="1"/>
    <col min="21" max="21" width="1.81640625" style="54" customWidth="1"/>
    <col min="22" max="24" width="7.54296875" style="54" customWidth="1"/>
    <col min="25" max="25" width="5.7265625" style="54" customWidth="1"/>
    <col min="26" max="26" width="13.453125" style="26" customWidth="1"/>
    <col min="27" max="49" width="10.7265625" style="2" customWidth="1"/>
    <col min="50" max="16384" width="23.453125" style="2"/>
  </cols>
  <sheetData>
    <row r="1" spans="1:27" ht="15.75" customHeight="1" x14ac:dyDescent="0.3">
      <c r="A1" s="343" t="s">
        <v>348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8"/>
      <c r="Z1" s="29"/>
      <c r="AA1" s="60"/>
    </row>
    <row r="2" spans="1:27" ht="15.75" customHeight="1" x14ac:dyDescent="0.3">
      <c r="A2" s="362" t="s">
        <v>406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9"/>
      <c r="Z2" s="272" t="s">
        <v>375</v>
      </c>
      <c r="AA2" s="60"/>
    </row>
    <row r="3" spans="1:27" ht="15.75" customHeight="1" x14ac:dyDescent="0.3">
      <c r="A3" s="362" t="s">
        <v>252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8"/>
      <c r="Z3" s="29"/>
      <c r="AA3" s="60"/>
    </row>
    <row r="4" spans="1:27" ht="15.75" customHeight="1" x14ac:dyDescent="0.3">
      <c r="A4" s="362" t="s">
        <v>151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8"/>
      <c r="AA4" s="60"/>
    </row>
    <row r="5" spans="1:27" ht="15.75" customHeight="1" x14ac:dyDescent="0.3">
      <c r="A5" s="362" t="s">
        <v>377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8"/>
      <c r="AA5" s="61"/>
    </row>
    <row r="6" spans="1:27" s="8" customFormat="1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6"/>
      <c r="Z6" s="26"/>
      <c r="AA6" s="6"/>
    </row>
    <row r="7" spans="1:27" s="8" customFormat="1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6"/>
      <c r="Z7" s="26"/>
      <c r="AA7" s="42"/>
    </row>
    <row r="8" spans="1:27" s="7" customFormat="1" x14ac:dyDescent="0.3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"/>
      <c r="Z8" s="26"/>
    </row>
    <row r="9" spans="1:27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45"/>
    </row>
    <row r="10" spans="1:27" s="7" customFormat="1" x14ac:dyDescent="0.3">
      <c r="A10" s="64" t="s">
        <v>130</v>
      </c>
      <c r="B10" s="47">
        <v>185</v>
      </c>
      <c r="C10" s="47">
        <v>111</v>
      </c>
      <c r="D10" s="47">
        <v>74</v>
      </c>
      <c r="E10" s="47"/>
      <c r="F10" s="47">
        <v>0</v>
      </c>
      <c r="G10" s="47">
        <v>0</v>
      </c>
      <c r="H10" s="47">
        <v>0</v>
      </c>
      <c r="I10" s="47"/>
      <c r="J10" s="47">
        <v>39</v>
      </c>
      <c r="K10" s="47">
        <v>18</v>
      </c>
      <c r="L10" s="47">
        <v>21</v>
      </c>
      <c r="M10" s="47"/>
      <c r="N10" s="47">
        <v>77</v>
      </c>
      <c r="O10" s="47">
        <v>51</v>
      </c>
      <c r="P10" s="47">
        <v>26</v>
      </c>
      <c r="Q10" s="47"/>
      <c r="R10" s="47">
        <v>35</v>
      </c>
      <c r="S10" s="47">
        <v>18</v>
      </c>
      <c r="T10" s="47">
        <v>17</v>
      </c>
      <c r="U10" s="47"/>
      <c r="V10" s="47">
        <v>34</v>
      </c>
      <c r="W10" s="47">
        <v>24</v>
      </c>
      <c r="X10" s="47">
        <v>10</v>
      </c>
      <c r="Y10" s="13"/>
      <c r="Z10" s="26"/>
    </row>
    <row r="11" spans="1:27" x14ac:dyDescent="0.3">
      <c r="A11" s="17" t="s">
        <v>168</v>
      </c>
      <c r="B11" s="48">
        <v>18</v>
      </c>
      <c r="C11" s="48">
        <v>14</v>
      </c>
      <c r="D11" s="48">
        <v>4</v>
      </c>
      <c r="E11" s="48"/>
      <c r="F11" s="48">
        <v>0</v>
      </c>
      <c r="G11" s="48">
        <v>0</v>
      </c>
      <c r="H11" s="48">
        <v>0</v>
      </c>
      <c r="I11" s="48"/>
      <c r="J11" s="48">
        <v>6</v>
      </c>
      <c r="K11" s="48">
        <v>3</v>
      </c>
      <c r="L11" s="48">
        <v>3</v>
      </c>
      <c r="M11" s="48"/>
      <c r="N11" s="48">
        <v>9</v>
      </c>
      <c r="O11" s="48">
        <v>8</v>
      </c>
      <c r="P11" s="48">
        <v>1</v>
      </c>
      <c r="Q11" s="48"/>
      <c r="R11" s="48">
        <v>0</v>
      </c>
      <c r="S11" s="48">
        <v>0</v>
      </c>
      <c r="T11" s="48">
        <v>0</v>
      </c>
      <c r="U11" s="48"/>
      <c r="V11" s="48">
        <v>3</v>
      </c>
      <c r="W11" s="48">
        <v>3</v>
      </c>
      <c r="X11" s="48">
        <v>0</v>
      </c>
      <c r="Y11" s="49"/>
    </row>
    <row r="12" spans="1:27" x14ac:dyDescent="0.3">
      <c r="A12" s="17" t="s">
        <v>169</v>
      </c>
      <c r="B12" s="48">
        <v>12</v>
      </c>
      <c r="C12" s="48">
        <v>7</v>
      </c>
      <c r="D12" s="48">
        <v>5</v>
      </c>
      <c r="E12" s="48"/>
      <c r="F12" s="48">
        <v>0</v>
      </c>
      <c r="G12" s="48">
        <v>0</v>
      </c>
      <c r="H12" s="48">
        <v>0</v>
      </c>
      <c r="I12" s="48"/>
      <c r="J12" s="48">
        <v>0</v>
      </c>
      <c r="K12" s="48">
        <v>0</v>
      </c>
      <c r="L12" s="48">
        <v>0</v>
      </c>
      <c r="M12" s="48"/>
      <c r="N12" s="48">
        <v>12</v>
      </c>
      <c r="O12" s="48">
        <v>7</v>
      </c>
      <c r="P12" s="48">
        <v>5</v>
      </c>
      <c r="Q12" s="48"/>
      <c r="R12" s="48">
        <v>0</v>
      </c>
      <c r="S12" s="48">
        <v>0</v>
      </c>
      <c r="T12" s="48">
        <v>0</v>
      </c>
      <c r="U12" s="48"/>
      <c r="V12" s="48">
        <v>0</v>
      </c>
      <c r="W12" s="48">
        <v>0</v>
      </c>
      <c r="X12" s="48">
        <v>0</v>
      </c>
      <c r="Y12" s="49"/>
    </row>
    <row r="13" spans="1:27" x14ac:dyDescent="0.3">
      <c r="A13" s="17" t="s">
        <v>170</v>
      </c>
      <c r="B13" s="48">
        <v>16</v>
      </c>
      <c r="C13" s="48">
        <v>9</v>
      </c>
      <c r="D13" s="48">
        <v>7</v>
      </c>
      <c r="E13" s="48"/>
      <c r="F13" s="48">
        <v>0</v>
      </c>
      <c r="G13" s="48">
        <v>0</v>
      </c>
      <c r="H13" s="48">
        <v>0</v>
      </c>
      <c r="I13" s="48"/>
      <c r="J13" s="48">
        <v>0</v>
      </c>
      <c r="K13" s="48">
        <v>0</v>
      </c>
      <c r="L13" s="48">
        <v>0</v>
      </c>
      <c r="M13" s="48"/>
      <c r="N13" s="48">
        <v>11</v>
      </c>
      <c r="O13" s="48">
        <v>6</v>
      </c>
      <c r="P13" s="48">
        <v>5</v>
      </c>
      <c r="Q13" s="48"/>
      <c r="R13" s="48">
        <v>5</v>
      </c>
      <c r="S13" s="48">
        <v>3</v>
      </c>
      <c r="T13" s="48">
        <v>2</v>
      </c>
      <c r="U13" s="48"/>
      <c r="V13" s="48">
        <v>0</v>
      </c>
      <c r="W13" s="48">
        <v>0</v>
      </c>
      <c r="X13" s="48">
        <v>0</v>
      </c>
      <c r="Y13" s="50"/>
    </row>
    <row r="14" spans="1:27" x14ac:dyDescent="0.3">
      <c r="A14" s="17" t="s">
        <v>171</v>
      </c>
      <c r="B14" s="48">
        <v>69</v>
      </c>
      <c r="C14" s="48">
        <v>35</v>
      </c>
      <c r="D14" s="48">
        <v>34</v>
      </c>
      <c r="E14" s="48"/>
      <c r="F14" s="48">
        <v>0</v>
      </c>
      <c r="G14" s="48">
        <v>0</v>
      </c>
      <c r="H14" s="48">
        <v>0</v>
      </c>
      <c r="I14" s="48"/>
      <c r="J14" s="48">
        <v>27</v>
      </c>
      <c r="K14" s="48">
        <v>11</v>
      </c>
      <c r="L14" s="48">
        <v>16</v>
      </c>
      <c r="M14" s="48"/>
      <c r="N14" s="48">
        <v>12</v>
      </c>
      <c r="O14" s="48">
        <v>7</v>
      </c>
      <c r="P14" s="48">
        <v>5</v>
      </c>
      <c r="Q14" s="48"/>
      <c r="R14" s="48">
        <v>20</v>
      </c>
      <c r="S14" s="48">
        <v>9</v>
      </c>
      <c r="T14" s="48">
        <v>11</v>
      </c>
      <c r="U14" s="48"/>
      <c r="V14" s="48">
        <v>10</v>
      </c>
      <c r="W14" s="48">
        <v>8</v>
      </c>
      <c r="X14" s="48">
        <v>2</v>
      </c>
      <c r="Y14" s="50"/>
    </row>
    <row r="15" spans="1:27" x14ac:dyDescent="0.3">
      <c r="A15" s="17" t="s">
        <v>175</v>
      </c>
      <c r="B15" s="48">
        <v>29</v>
      </c>
      <c r="C15" s="48">
        <v>20</v>
      </c>
      <c r="D15" s="48">
        <v>9</v>
      </c>
      <c r="E15" s="48"/>
      <c r="F15" s="48">
        <v>0</v>
      </c>
      <c r="G15" s="48">
        <v>0</v>
      </c>
      <c r="H15" s="48">
        <v>0</v>
      </c>
      <c r="I15" s="48"/>
      <c r="J15" s="48">
        <v>3</v>
      </c>
      <c r="K15" s="48">
        <v>2</v>
      </c>
      <c r="L15" s="48">
        <v>1</v>
      </c>
      <c r="M15" s="48"/>
      <c r="N15" s="48">
        <v>16</v>
      </c>
      <c r="O15" s="48">
        <v>12</v>
      </c>
      <c r="P15" s="48">
        <v>4</v>
      </c>
      <c r="Q15" s="48"/>
      <c r="R15" s="48">
        <v>6</v>
      </c>
      <c r="S15" s="48">
        <v>5</v>
      </c>
      <c r="T15" s="48">
        <v>1</v>
      </c>
      <c r="U15" s="48"/>
      <c r="V15" s="48">
        <v>4</v>
      </c>
      <c r="W15" s="48">
        <v>1</v>
      </c>
      <c r="X15" s="48">
        <v>3</v>
      </c>
      <c r="Y15" s="50"/>
    </row>
    <row r="16" spans="1:27" x14ac:dyDescent="0.3">
      <c r="A16" s="17" t="s">
        <v>176</v>
      </c>
      <c r="B16" s="48">
        <v>5</v>
      </c>
      <c r="C16" s="48">
        <v>3</v>
      </c>
      <c r="D16" s="48">
        <v>2</v>
      </c>
      <c r="E16" s="48"/>
      <c r="F16" s="48">
        <v>0</v>
      </c>
      <c r="G16" s="48">
        <v>0</v>
      </c>
      <c r="H16" s="48">
        <v>0</v>
      </c>
      <c r="I16" s="48"/>
      <c r="J16" s="48">
        <v>0</v>
      </c>
      <c r="K16" s="48">
        <v>0</v>
      </c>
      <c r="L16" s="48">
        <v>0</v>
      </c>
      <c r="M16" s="48"/>
      <c r="N16" s="48">
        <v>0</v>
      </c>
      <c r="O16" s="48">
        <v>0</v>
      </c>
      <c r="P16" s="48">
        <v>0</v>
      </c>
      <c r="Q16" s="48"/>
      <c r="R16" s="48">
        <v>0</v>
      </c>
      <c r="S16" s="48">
        <v>0</v>
      </c>
      <c r="T16" s="48">
        <v>0</v>
      </c>
      <c r="U16" s="48"/>
      <c r="V16" s="48">
        <v>5</v>
      </c>
      <c r="W16" s="48">
        <v>3</v>
      </c>
      <c r="X16" s="48">
        <v>2</v>
      </c>
      <c r="Y16" s="50"/>
    </row>
    <row r="17" spans="1:27" x14ac:dyDescent="0.3">
      <c r="A17" s="17" t="s">
        <v>177</v>
      </c>
      <c r="B17" s="48">
        <v>12</v>
      </c>
      <c r="C17" s="48">
        <v>9</v>
      </c>
      <c r="D17" s="48">
        <v>3</v>
      </c>
      <c r="E17" s="48"/>
      <c r="F17" s="48">
        <v>0</v>
      </c>
      <c r="G17" s="48">
        <v>0</v>
      </c>
      <c r="H17" s="48">
        <v>0</v>
      </c>
      <c r="I17" s="48"/>
      <c r="J17" s="48">
        <v>2</v>
      </c>
      <c r="K17" s="48">
        <v>1</v>
      </c>
      <c r="L17" s="48">
        <v>1</v>
      </c>
      <c r="M17" s="48"/>
      <c r="N17" s="48">
        <v>2</v>
      </c>
      <c r="O17" s="48">
        <v>2</v>
      </c>
      <c r="P17" s="48">
        <v>0</v>
      </c>
      <c r="Q17" s="48"/>
      <c r="R17" s="48">
        <v>1</v>
      </c>
      <c r="S17" s="48">
        <v>0</v>
      </c>
      <c r="T17" s="48">
        <v>1</v>
      </c>
      <c r="U17" s="48"/>
      <c r="V17" s="48">
        <v>7</v>
      </c>
      <c r="W17" s="48">
        <v>6</v>
      </c>
      <c r="X17" s="48">
        <v>1</v>
      </c>
      <c r="Y17" s="50"/>
    </row>
    <row r="18" spans="1:27" x14ac:dyDescent="0.3">
      <c r="A18" s="17" t="s">
        <v>178</v>
      </c>
      <c r="B18" s="48">
        <v>0</v>
      </c>
      <c r="C18" s="48">
        <v>0</v>
      </c>
      <c r="D18" s="48">
        <v>0</v>
      </c>
      <c r="E18" s="48"/>
      <c r="F18" s="48">
        <v>0</v>
      </c>
      <c r="G18" s="48">
        <v>0</v>
      </c>
      <c r="H18" s="48">
        <v>0</v>
      </c>
      <c r="I18" s="48"/>
      <c r="J18" s="48">
        <v>0</v>
      </c>
      <c r="K18" s="48">
        <v>0</v>
      </c>
      <c r="L18" s="48">
        <v>0</v>
      </c>
      <c r="M18" s="48"/>
      <c r="N18" s="48">
        <v>0</v>
      </c>
      <c r="O18" s="48">
        <v>0</v>
      </c>
      <c r="P18" s="48">
        <v>0</v>
      </c>
      <c r="Q18" s="48"/>
      <c r="R18" s="48">
        <v>0</v>
      </c>
      <c r="S18" s="48">
        <v>0</v>
      </c>
      <c r="T18" s="48">
        <v>0</v>
      </c>
      <c r="U18" s="48"/>
      <c r="V18" s="48">
        <v>0</v>
      </c>
      <c r="W18" s="48">
        <v>0</v>
      </c>
      <c r="X18" s="48">
        <v>0</v>
      </c>
      <c r="Y18" s="50"/>
    </row>
    <row r="19" spans="1:27" x14ac:dyDescent="0.3">
      <c r="A19" s="17" t="s">
        <v>179</v>
      </c>
      <c r="B19" s="48">
        <v>0</v>
      </c>
      <c r="C19" s="48">
        <v>0</v>
      </c>
      <c r="D19" s="48">
        <v>0</v>
      </c>
      <c r="E19" s="48"/>
      <c r="F19" s="48">
        <v>0</v>
      </c>
      <c r="G19" s="48">
        <v>0</v>
      </c>
      <c r="H19" s="48">
        <v>0</v>
      </c>
      <c r="I19" s="48"/>
      <c r="J19" s="48">
        <v>0</v>
      </c>
      <c r="K19" s="48">
        <v>0</v>
      </c>
      <c r="L19" s="48">
        <v>0</v>
      </c>
      <c r="M19" s="48"/>
      <c r="N19" s="48">
        <v>0</v>
      </c>
      <c r="O19" s="48">
        <v>0</v>
      </c>
      <c r="P19" s="48">
        <v>0</v>
      </c>
      <c r="Q19" s="48"/>
      <c r="R19" s="48">
        <v>0</v>
      </c>
      <c r="S19" s="48">
        <v>0</v>
      </c>
      <c r="T19" s="48">
        <v>0</v>
      </c>
      <c r="U19" s="48"/>
      <c r="V19" s="48">
        <v>0</v>
      </c>
      <c r="W19" s="48">
        <v>0</v>
      </c>
      <c r="X19" s="48">
        <v>0</v>
      </c>
      <c r="Y19" s="45"/>
    </row>
    <row r="20" spans="1:27" x14ac:dyDescent="0.3">
      <c r="A20" s="17" t="s">
        <v>180</v>
      </c>
      <c r="B20" s="48">
        <v>6</v>
      </c>
      <c r="C20" s="48">
        <v>2</v>
      </c>
      <c r="D20" s="48">
        <v>4</v>
      </c>
      <c r="E20" s="48"/>
      <c r="F20" s="48">
        <v>0</v>
      </c>
      <c r="G20" s="48">
        <v>0</v>
      </c>
      <c r="H20" s="48">
        <v>0</v>
      </c>
      <c r="I20" s="48"/>
      <c r="J20" s="48">
        <v>1</v>
      </c>
      <c r="K20" s="48">
        <v>1</v>
      </c>
      <c r="L20" s="48">
        <v>0</v>
      </c>
      <c r="M20" s="48"/>
      <c r="N20" s="48">
        <v>0</v>
      </c>
      <c r="O20" s="48">
        <v>0</v>
      </c>
      <c r="P20" s="48">
        <v>0</v>
      </c>
      <c r="Q20" s="48"/>
      <c r="R20" s="48">
        <v>3</v>
      </c>
      <c r="S20" s="48">
        <v>1</v>
      </c>
      <c r="T20" s="48">
        <v>2</v>
      </c>
      <c r="U20" s="48"/>
      <c r="V20" s="48">
        <v>2</v>
      </c>
      <c r="W20" s="48">
        <v>0</v>
      </c>
      <c r="X20" s="48">
        <v>2</v>
      </c>
      <c r="Y20" s="13"/>
    </row>
    <row r="21" spans="1:27" x14ac:dyDescent="0.3">
      <c r="A21" s="17" t="s">
        <v>181</v>
      </c>
      <c r="B21" s="48">
        <v>1</v>
      </c>
      <c r="C21" s="48">
        <v>1</v>
      </c>
      <c r="D21" s="48">
        <v>0</v>
      </c>
      <c r="E21" s="48"/>
      <c r="F21" s="48">
        <v>0</v>
      </c>
      <c r="G21" s="48">
        <v>0</v>
      </c>
      <c r="H21" s="48">
        <v>0</v>
      </c>
      <c r="I21" s="48"/>
      <c r="J21" s="48">
        <v>0</v>
      </c>
      <c r="K21" s="48">
        <v>0</v>
      </c>
      <c r="L21" s="48">
        <v>0</v>
      </c>
      <c r="M21" s="48"/>
      <c r="N21" s="48">
        <v>1</v>
      </c>
      <c r="O21" s="48">
        <v>1</v>
      </c>
      <c r="P21" s="48">
        <v>0</v>
      </c>
      <c r="Q21" s="48"/>
      <c r="R21" s="48">
        <v>0</v>
      </c>
      <c r="S21" s="48">
        <v>0</v>
      </c>
      <c r="T21" s="48">
        <v>0</v>
      </c>
      <c r="U21" s="48"/>
      <c r="V21" s="48">
        <v>0</v>
      </c>
      <c r="W21" s="48">
        <v>0</v>
      </c>
      <c r="X21" s="48">
        <v>0</v>
      </c>
      <c r="Y21" s="51"/>
    </row>
    <row r="22" spans="1:27" x14ac:dyDescent="0.3">
      <c r="A22" s="17" t="s">
        <v>183</v>
      </c>
      <c r="B22" s="48">
        <v>3</v>
      </c>
      <c r="C22" s="48">
        <v>3</v>
      </c>
      <c r="D22" s="48">
        <v>0</v>
      </c>
      <c r="E22" s="48"/>
      <c r="F22" s="48">
        <v>0</v>
      </c>
      <c r="G22" s="48">
        <v>0</v>
      </c>
      <c r="H22" s="48">
        <v>0</v>
      </c>
      <c r="I22" s="48"/>
      <c r="J22" s="48">
        <v>0</v>
      </c>
      <c r="K22" s="48">
        <v>0</v>
      </c>
      <c r="L22" s="48">
        <v>0</v>
      </c>
      <c r="M22" s="48"/>
      <c r="N22" s="48">
        <v>0</v>
      </c>
      <c r="O22" s="48">
        <v>0</v>
      </c>
      <c r="P22" s="48">
        <v>0</v>
      </c>
      <c r="Q22" s="48"/>
      <c r="R22" s="48">
        <v>0</v>
      </c>
      <c r="S22" s="48">
        <v>0</v>
      </c>
      <c r="T22" s="48">
        <v>0</v>
      </c>
      <c r="U22" s="48"/>
      <c r="V22" s="48">
        <v>3</v>
      </c>
      <c r="W22" s="48">
        <v>3</v>
      </c>
      <c r="X22" s="48">
        <v>0</v>
      </c>
      <c r="Y22" s="51"/>
    </row>
    <row r="23" spans="1:27" x14ac:dyDescent="0.3">
      <c r="A23" s="17" t="s">
        <v>186</v>
      </c>
      <c r="B23" s="48">
        <v>3</v>
      </c>
      <c r="C23" s="48">
        <v>1</v>
      </c>
      <c r="D23" s="48">
        <v>2</v>
      </c>
      <c r="E23" s="48"/>
      <c r="F23" s="48">
        <v>0</v>
      </c>
      <c r="G23" s="48">
        <v>0</v>
      </c>
      <c r="H23" s="48">
        <v>0</v>
      </c>
      <c r="I23" s="48"/>
      <c r="J23" s="48">
        <v>0</v>
      </c>
      <c r="K23" s="48">
        <v>0</v>
      </c>
      <c r="L23" s="48">
        <v>0</v>
      </c>
      <c r="M23" s="48"/>
      <c r="N23" s="48">
        <v>3</v>
      </c>
      <c r="O23" s="48">
        <v>1</v>
      </c>
      <c r="P23" s="48">
        <v>2</v>
      </c>
      <c r="Q23" s="48"/>
      <c r="R23" s="48">
        <v>0</v>
      </c>
      <c r="S23" s="48">
        <v>0</v>
      </c>
      <c r="T23" s="48">
        <v>0</v>
      </c>
      <c r="U23" s="48"/>
      <c r="V23" s="48">
        <v>0</v>
      </c>
      <c r="W23" s="48">
        <v>0</v>
      </c>
      <c r="X23" s="48">
        <v>0</v>
      </c>
      <c r="Y23" s="51"/>
    </row>
    <row r="24" spans="1:27" x14ac:dyDescent="0.3">
      <c r="A24" s="17" t="s">
        <v>187</v>
      </c>
      <c r="B24" s="48">
        <v>4</v>
      </c>
      <c r="C24" s="48">
        <v>4</v>
      </c>
      <c r="D24" s="48">
        <v>0</v>
      </c>
      <c r="E24" s="48"/>
      <c r="F24" s="48">
        <v>0</v>
      </c>
      <c r="G24" s="48">
        <v>0</v>
      </c>
      <c r="H24" s="48">
        <v>0</v>
      </c>
      <c r="I24" s="48"/>
      <c r="J24" s="48">
        <v>0</v>
      </c>
      <c r="K24" s="48">
        <v>0</v>
      </c>
      <c r="L24" s="48">
        <v>0</v>
      </c>
      <c r="M24" s="48"/>
      <c r="N24" s="48">
        <v>4</v>
      </c>
      <c r="O24" s="48">
        <v>4</v>
      </c>
      <c r="P24" s="48">
        <v>0</v>
      </c>
      <c r="Q24" s="48"/>
      <c r="R24" s="48">
        <v>0</v>
      </c>
      <c r="S24" s="48">
        <v>0</v>
      </c>
      <c r="T24" s="48">
        <v>0</v>
      </c>
      <c r="U24" s="48"/>
      <c r="V24" s="48">
        <v>0</v>
      </c>
      <c r="W24" s="48">
        <v>0</v>
      </c>
      <c r="X24" s="48">
        <v>0</v>
      </c>
      <c r="Y24" s="52"/>
    </row>
    <row r="25" spans="1:27" x14ac:dyDescent="0.3">
      <c r="A25" s="17" t="s">
        <v>190</v>
      </c>
      <c r="B25" s="48">
        <v>7</v>
      </c>
      <c r="C25" s="48">
        <v>3</v>
      </c>
      <c r="D25" s="48">
        <v>4</v>
      </c>
      <c r="E25" s="48"/>
      <c r="F25" s="48">
        <v>0</v>
      </c>
      <c r="G25" s="48">
        <v>0</v>
      </c>
      <c r="H25" s="48">
        <v>0</v>
      </c>
      <c r="I25" s="48"/>
      <c r="J25" s="48">
        <v>0</v>
      </c>
      <c r="K25" s="48">
        <v>0</v>
      </c>
      <c r="L25" s="48">
        <v>0</v>
      </c>
      <c r="M25" s="48"/>
      <c r="N25" s="48">
        <v>7</v>
      </c>
      <c r="O25" s="48">
        <v>3</v>
      </c>
      <c r="P25" s="48">
        <v>4</v>
      </c>
      <c r="Q25" s="48"/>
      <c r="R25" s="48">
        <v>0</v>
      </c>
      <c r="S25" s="48">
        <v>0</v>
      </c>
      <c r="T25" s="48">
        <v>0</v>
      </c>
      <c r="U25" s="48"/>
      <c r="V25" s="48">
        <v>0</v>
      </c>
      <c r="W25" s="48">
        <v>0</v>
      </c>
      <c r="X25" s="48">
        <v>0</v>
      </c>
      <c r="Y25" s="52"/>
    </row>
    <row r="26" spans="1:27" x14ac:dyDescent="0.3">
      <c r="A26" s="17" t="s">
        <v>192</v>
      </c>
      <c r="B26" s="48">
        <v>0</v>
      </c>
      <c r="C26" s="48">
        <v>0</v>
      </c>
      <c r="D26" s="48">
        <v>0</v>
      </c>
      <c r="E26" s="48"/>
      <c r="F26" s="48">
        <v>0</v>
      </c>
      <c r="G26" s="48">
        <v>0</v>
      </c>
      <c r="H26" s="48">
        <v>0</v>
      </c>
      <c r="I26" s="48"/>
      <c r="J26" s="48">
        <v>0</v>
      </c>
      <c r="K26" s="48">
        <v>0</v>
      </c>
      <c r="L26" s="48">
        <v>0</v>
      </c>
      <c r="M26" s="48"/>
      <c r="N26" s="48">
        <v>0</v>
      </c>
      <c r="O26" s="48">
        <v>0</v>
      </c>
      <c r="P26" s="48">
        <v>0</v>
      </c>
      <c r="Q26" s="48"/>
      <c r="R26" s="48">
        <v>0</v>
      </c>
      <c r="S26" s="48">
        <v>0</v>
      </c>
      <c r="T26" s="48">
        <v>0</v>
      </c>
      <c r="U26" s="48"/>
      <c r="V26" s="48">
        <v>0</v>
      </c>
      <c r="W26" s="48">
        <v>0</v>
      </c>
      <c r="X26" s="48">
        <v>0</v>
      </c>
      <c r="Y26" s="52"/>
    </row>
    <row r="27" spans="1:27" s="7" customFormat="1" x14ac:dyDescent="0.3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54"/>
      <c r="Z27" s="26"/>
    </row>
    <row r="28" spans="1:27" x14ac:dyDescent="0.3">
      <c r="A28" s="357" t="s">
        <v>125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57"/>
    </row>
    <row r="29" spans="1:27" x14ac:dyDescent="0.3">
      <c r="A29" s="68" t="s">
        <v>130</v>
      </c>
      <c r="B29" s="55">
        <v>8.1140350877192979</v>
      </c>
      <c r="C29" s="55">
        <v>9.7625329815303434</v>
      </c>
      <c r="D29" s="55">
        <v>6.4741907261592306</v>
      </c>
      <c r="E29" s="55"/>
      <c r="F29" s="55">
        <v>0</v>
      </c>
      <c r="G29" s="55">
        <v>0</v>
      </c>
      <c r="H29" s="55">
        <v>0</v>
      </c>
      <c r="I29" s="55"/>
      <c r="J29" s="55">
        <v>17.256637168141591</v>
      </c>
      <c r="K29" s="55">
        <v>15.126050420168067</v>
      </c>
      <c r="L29" s="55">
        <v>19.626168224299064</v>
      </c>
      <c r="M29" s="55"/>
      <c r="N29" s="55">
        <v>8.1481481481481488</v>
      </c>
      <c r="O29" s="55">
        <v>10.429447852760736</v>
      </c>
      <c r="P29" s="55">
        <v>5.7017543859649118</v>
      </c>
      <c r="Q29" s="55"/>
      <c r="R29" s="55">
        <v>7.0140280561122248</v>
      </c>
      <c r="S29" s="55">
        <v>7.4688796680497926</v>
      </c>
      <c r="T29" s="55">
        <v>6.5891472868217065</v>
      </c>
      <c r="U29" s="55"/>
      <c r="V29" s="55">
        <v>5.5737704918032787</v>
      </c>
      <c r="W29" s="55">
        <v>8.3333333333333321</v>
      </c>
      <c r="X29" s="55">
        <v>3.1055900621118013</v>
      </c>
      <c r="Y29" s="57"/>
    </row>
    <row r="30" spans="1:27" x14ac:dyDescent="0.3">
      <c r="A30" s="17" t="s">
        <v>168</v>
      </c>
      <c r="B30" s="319">
        <v>15.789473684210526</v>
      </c>
      <c r="C30" s="319">
        <v>22.58064516129032</v>
      </c>
      <c r="D30" s="319">
        <v>7.6923076923076925</v>
      </c>
      <c r="E30" s="56"/>
      <c r="F30" s="56">
        <v>0</v>
      </c>
      <c r="G30" s="56">
        <v>0</v>
      </c>
      <c r="H30" s="56">
        <v>0</v>
      </c>
      <c r="I30" s="56"/>
      <c r="J30" s="319">
        <v>35.294117647058826</v>
      </c>
      <c r="K30" s="319">
        <v>50</v>
      </c>
      <c r="L30" s="319">
        <v>27.27272727272727</v>
      </c>
      <c r="M30" s="56"/>
      <c r="N30" s="319">
        <v>18.75</v>
      </c>
      <c r="O30" s="319">
        <v>25.806451612903224</v>
      </c>
      <c r="P30" s="319">
        <v>5.8823529411764701</v>
      </c>
      <c r="Q30" s="56"/>
      <c r="R30" s="319">
        <v>0</v>
      </c>
      <c r="S30" s="319">
        <v>0</v>
      </c>
      <c r="T30" s="319">
        <v>0</v>
      </c>
      <c r="U30" s="56"/>
      <c r="V30" s="319">
        <v>6.1224489795918364</v>
      </c>
      <c r="W30" s="319">
        <v>12</v>
      </c>
      <c r="X30" s="319">
        <v>0</v>
      </c>
      <c r="Y30" s="57"/>
    </row>
    <row r="31" spans="1:27" s="3" customFormat="1" x14ac:dyDescent="0.3">
      <c r="A31" s="17" t="s">
        <v>169</v>
      </c>
      <c r="B31" s="318">
        <v>14.634146341463413</v>
      </c>
      <c r="C31" s="318">
        <v>17.948717948717949</v>
      </c>
      <c r="D31" s="318">
        <v>11.627906976744185</v>
      </c>
      <c r="E31" s="56"/>
      <c r="F31" s="56">
        <v>0</v>
      </c>
      <c r="G31" s="56">
        <v>0</v>
      </c>
      <c r="H31" s="56">
        <v>0</v>
      </c>
      <c r="I31" s="56"/>
      <c r="J31" s="318">
        <v>0</v>
      </c>
      <c r="K31" s="318">
        <v>0</v>
      </c>
      <c r="L31" s="318">
        <v>0</v>
      </c>
      <c r="M31" s="56"/>
      <c r="N31" s="318">
        <v>14.634146341463413</v>
      </c>
      <c r="O31" s="318">
        <v>17.948717948717949</v>
      </c>
      <c r="P31" s="318">
        <v>11.627906976744185</v>
      </c>
      <c r="Q31" s="56"/>
      <c r="R31" s="318">
        <v>0</v>
      </c>
      <c r="S31" s="318">
        <v>0</v>
      </c>
      <c r="T31" s="318">
        <v>0</v>
      </c>
      <c r="U31" s="56"/>
      <c r="V31" s="318">
        <v>0</v>
      </c>
      <c r="W31" s="318">
        <v>0</v>
      </c>
      <c r="X31" s="318">
        <v>0</v>
      </c>
      <c r="Y31" s="58"/>
      <c r="Z31" s="26"/>
      <c r="AA31" s="2"/>
    </row>
    <row r="32" spans="1:27" s="3" customFormat="1" x14ac:dyDescent="0.3">
      <c r="A32" s="17" t="s">
        <v>170</v>
      </c>
      <c r="B32" s="318">
        <v>19.753086419753085</v>
      </c>
      <c r="C32" s="318">
        <v>20.930232558139537</v>
      </c>
      <c r="D32" s="318">
        <v>18.421052631578945</v>
      </c>
      <c r="E32" s="56"/>
      <c r="F32" s="56">
        <v>0</v>
      </c>
      <c r="G32" s="56">
        <v>0</v>
      </c>
      <c r="H32" s="56">
        <v>0</v>
      </c>
      <c r="I32" s="56"/>
      <c r="J32" s="318">
        <v>0</v>
      </c>
      <c r="K32" s="318">
        <v>0</v>
      </c>
      <c r="L32" s="318">
        <v>0</v>
      </c>
      <c r="M32" s="56"/>
      <c r="N32" s="318">
        <v>19.642857142857142</v>
      </c>
      <c r="O32" s="318">
        <v>21.428571428571427</v>
      </c>
      <c r="P32" s="318">
        <v>17.857142857142858</v>
      </c>
      <c r="Q32" s="56"/>
      <c r="R32" s="318">
        <v>20</v>
      </c>
      <c r="S32" s="318">
        <v>20</v>
      </c>
      <c r="T32" s="318">
        <v>20</v>
      </c>
      <c r="U32" s="56"/>
      <c r="V32" s="318">
        <v>0</v>
      </c>
      <c r="W32" s="318">
        <v>0</v>
      </c>
      <c r="X32" s="318">
        <v>0</v>
      </c>
      <c r="Y32" s="58"/>
      <c r="Z32" s="26"/>
      <c r="AA32" s="2"/>
    </row>
    <row r="33" spans="1:27" s="3" customFormat="1" x14ac:dyDescent="0.3">
      <c r="A33" s="17" t="s">
        <v>171</v>
      </c>
      <c r="B33" s="318">
        <v>7.5824175824175821</v>
      </c>
      <c r="C33" s="318">
        <v>7.5268817204301079</v>
      </c>
      <c r="D33" s="318">
        <v>7.6404494382022472</v>
      </c>
      <c r="E33" s="56"/>
      <c r="F33" s="56">
        <v>0</v>
      </c>
      <c r="G33" s="56">
        <v>0</v>
      </c>
      <c r="H33" s="56">
        <v>0</v>
      </c>
      <c r="I33" s="56"/>
      <c r="J33" s="318">
        <v>23.893805309734514</v>
      </c>
      <c r="K33" s="318">
        <v>18.032786885245901</v>
      </c>
      <c r="L33" s="318">
        <v>30.76923076923077</v>
      </c>
      <c r="M33" s="56"/>
      <c r="N33" s="318">
        <v>3.79746835443038</v>
      </c>
      <c r="O33" s="318">
        <v>4.1916167664670656</v>
      </c>
      <c r="P33" s="318">
        <v>3.3557046979865772</v>
      </c>
      <c r="Q33" s="56"/>
      <c r="R33" s="318">
        <v>7.7220077220077217</v>
      </c>
      <c r="S33" s="318">
        <v>7.2580645161290329</v>
      </c>
      <c r="T33" s="318">
        <v>8.1481481481481488</v>
      </c>
      <c r="U33" s="56"/>
      <c r="V33" s="318">
        <v>4.5045045045045047</v>
      </c>
      <c r="W33" s="318">
        <v>7.0796460176991154</v>
      </c>
      <c r="X33" s="318">
        <v>1.834862385321101</v>
      </c>
      <c r="Y33" s="58"/>
      <c r="Z33" s="26"/>
      <c r="AA33" s="2"/>
    </row>
    <row r="34" spans="1:27" s="3" customFormat="1" x14ac:dyDescent="0.3">
      <c r="A34" s="17" t="s">
        <v>175</v>
      </c>
      <c r="B34" s="318">
        <v>5.9917355371900829</v>
      </c>
      <c r="C34" s="318">
        <v>8.4745762711864394</v>
      </c>
      <c r="D34" s="318">
        <v>3.6290322580645165</v>
      </c>
      <c r="E34" s="56"/>
      <c r="F34" s="56">
        <v>0</v>
      </c>
      <c r="G34" s="56">
        <v>0</v>
      </c>
      <c r="H34" s="56">
        <v>0</v>
      </c>
      <c r="I34" s="56"/>
      <c r="J34" s="318">
        <v>4.6875</v>
      </c>
      <c r="K34" s="318">
        <v>5.5555555555555554</v>
      </c>
      <c r="L34" s="318">
        <v>3.5714285714285712</v>
      </c>
      <c r="M34" s="56"/>
      <c r="N34" s="318">
        <v>9.8159509202453989</v>
      </c>
      <c r="O34" s="318">
        <v>15</v>
      </c>
      <c r="P34" s="318">
        <v>4.8192771084337354</v>
      </c>
      <c r="Q34" s="56"/>
      <c r="R34" s="318">
        <v>5.1282051282051277</v>
      </c>
      <c r="S34" s="318">
        <v>8.064516129032258</v>
      </c>
      <c r="T34" s="318">
        <v>1.8181818181818181</v>
      </c>
      <c r="U34" s="56"/>
      <c r="V34" s="318">
        <v>2.8571428571428572</v>
      </c>
      <c r="W34" s="318">
        <v>1.7241379310344827</v>
      </c>
      <c r="X34" s="318">
        <v>3.6585365853658534</v>
      </c>
      <c r="Y34" s="59"/>
      <c r="Z34" s="26"/>
      <c r="AA34" s="2"/>
    </row>
    <row r="35" spans="1:27" s="3" customFormat="1" x14ac:dyDescent="0.3">
      <c r="A35" s="17" t="s">
        <v>176</v>
      </c>
      <c r="B35" s="318">
        <v>12.195121951219512</v>
      </c>
      <c r="C35" s="318">
        <v>12.5</v>
      </c>
      <c r="D35" s="318">
        <v>11.76470588235294</v>
      </c>
      <c r="E35" s="56"/>
      <c r="F35" s="56">
        <v>0</v>
      </c>
      <c r="G35" s="56">
        <v>0</v>
      </c>
      <c r="H35" s="56">
        <v>0</v>
      </c>
      <c r="I35" s="56"/>
      <c r="J35" s="318">
        <v>0</v>
      </c>
      <c r="K35" s="318">
        <v>0</v>
      </c>
      <c r="L35" s="318">
        <v>0</v>
      </c>
      <c r="M35" s="56"/>
      <c r="N35" s="318">
        <v>0</v>
      </c>
      <c r="O35" s="318">
        <v>0</v>
      </c>
      <c r="P35" s="318">
        <v>0</v>
      </c>
      <c r="Q35" s="56"/>
      <c r="R35" s="318">
        <v>0</v>
      </c>
      <c r="S35" s="318">
        <v>0</v>
      </c>
      <c r="T35" s="318">
        <v>0</v>
      </c>
      <c r="U35" s="56"/>
      <c r="V35" s="318">
        <v>22.727272727272727</v>
      </c>
      <c r="W35" s="318">
        <v>23.076923076923077</v>
      </c>
      <c r="X35" s="318">
        <v>22.222222222222221</v>
      </c>
      <c r="Y35" s="59"/>
      <c r="Z35" s="26"/>
      <c r="AA35" s="2"/>
    </row>
    <row r="36" spans="1:27" s="3" customFormat="1" x14ac:dyDescent="0.3">
      <c r="A36" s="17" t="s">
        <v>177</v>
      </c>
      <c r="B36" s="318">
        <v>6.2176165803108807</v>
      </c>
      <c r="C36" s="318">
        <v>9.7826086956521738</v>
      </c>
      <c r="D36" s="318">
        <v>2.9702970297029703</v>
      </c>
      <c r="E36" s="56"/>
      <c r="F36" s="56">
        <v>0</v>
      </c>
      <c r="G36" s="56">
        <v>0</v>
      </c>
      <c r="H36" s="56">
        <v>0</v>
      </c>
      <c r="I36" s="56"/>
      <c r="J36" s="318">
        <v>9.0909090909090917</v>
      </c>
      <c r="K36" s="318">
        <v>10</v>
      </c>
      <c r="L36" s="318">
        <v>8.3333333333333321</v>
      </c>
      <c r="M36" s="56"/>
      <c r="N36" s="318">
        <v>6.4516129032258061</v>
      </c>
      <c r="O36" s="318">
        <v>11.76470588235294</v>
      </c>
      <c r="P36" s="318">
        <v>0</v>
      </c>
      <c r="Q36" s="56"/>
      <c r="R36" s="318">
        <v>1.4925373134328357</v>
      </c>
      <c r="S36" s="318">
        <v>0</v>
      </c>
      <c r="T36" s="318">
        <v>2.5641025641025639</v>
      </c>
      <c r="U36" s="56"/>
      <c r="V36" s="318">
        <v>9.5890410958904102</v>
      </c>
      <c r="W36" s="318">
        <v>16.216216216216218</v>
      </c>
      <c r="X36" s="318">
        <v>2.7777777777777777</v>
      </c>
      <c r="Y36" s="59"/>
      <c r="Z36" s="26"/>
      <c r="AA36" s="2"/>
    </row>
    <row r="37" spans="1:27" s="3" customFormat="1" x14ac:dyDescent="0.3">
      <c r="A37" s="17" t="s">
        <v>178</v>
      </c>
      <c r="B37" s="318">
        <v>0</v>
      </c>
      <c r="C37" s="318">
        <v>0</v>
      </c>
      <c r="D37" s="318">
        <v>0</v>
      </c>
      <c r="E37" s="56"/>
      <c r="F37" s="56">
        <v>0</v>
      </c>
      <c r="G37" s="56">
        <v>0</v>
      </c>
      <c r="H37" s="56">
        <v>0</v>
      </c>
      <c r="I37" s="56"/>
      <c r="J37" s="318">
        <v>0</v>
      </c>
      <c r="K37" s="318">
        <v>0</v>
      </c>
      <c r="L37" s="318">
        <v>0</v>
      </c>
      <c r="M37" s="56"/>
      <c r="N37" s="318">
        <v>0</v>
      </c>
      <c r="O37" s="318">
        <v>0</v>
      </c>
      <c r="P37" s="318">
        <v>0</v>
      </c>
      <c r="Q37" s="56"/>
      <c r="R37" s="318">
        <v>0</v>
      </c>
      <c r="S37" s="318">
        <v>0</v>
      </c>
      <c r="T37" s="318">
        <v>0</v>
      </c>
      <c r="U37" s="56"/>
      <c r="V37" s="318">
        <v>0</v>
      </c>
      <c r="W37" s="318">
        <v>0</v>
      </c>
      <c r="X37" s="318">
        <v>0</v>
      </c>
      <c r="Y37" s="59"/>
      <c r="Z37" s="26"/>
      <c r="AA37" s="2"/>
    </row>
    <row r="38" spans="1:27" s="3" customFormat="1" x14ac:dyDescent="0.3">
      <c r="A38" s="17" t="s">
        <v>179</v>
      </c>
      <c r="B38" s="318">
        <v>0</v>
      </c>
      <c r="C38" s="318">
        <v>0</v>
      </c>
      <c r="D38" s="318">
        <v>0</v>
      </c>
      <c r="E38" s="56"/>
      <c r="F38" s="56">
        <v>0</v>
      </c>
      <c r="G38" s="56">
        <v>0</v>
      </c>
      <c r="H38" s="56">
        <v>0</v>
      </c>
      <c r="I38" s="56"/>
      <c r="J38" s="318">
        <v>0</v>
      </c>
      <c r="K38" s="318">
        <v>0</v>
      </c>
      <c r="L38" s="318">
        <v>0</v>
      </c>
      <c r="M38" s="56"/>
      <c r="N38" s="318">
        <v>0</v>
      </c>
      <c r="O38" s="318">
        <v>0</v>
      </c>
      <c r="P38" s="318">
        <v>0</v>
      </c>
      <c r="Q38" s="56"/>
      <c r="R38" s="318">
        <v>0</v>
      </c>
      <c r="S38" s="318">
        <v>0</v>
      </c>
      <c r="T38" s="318">
        <v>0</v>
      </c>
      <c r="U38" s="56"/>
      <c r="V38" s="318">
        <v>0</v>
      </c>
      <c r="W38" s="318">
        <v>0</v>
      </c>
      <c r="X38" s="318">
        <v>0</v>
      </c>
      <c r="Y38" s="59"/>
      <c r="Z38" s="26"/>
      <c r="AA38" s="2"/>
    </row>
    <row r="39" spans="1:27" s="3" customFormat="1" x14ac:dyDescent="0.3">
      <c r="A39" s="17" t="s">
        <v>180</v>
      </c>
      <c r="B39" s="318">
        <v>5.7692307692307692</v>
      </c>
      <c r="C39" s="318">
        <v>5.1282051282051277</v>
      </c>
      <c r="D39" s="318">
        <v>6.1538461538461542</v>
      </c>
      <c r="E39" s="56"/>
      <c r="F39" s="56">
        <v>0</v>
      </c>
      <c r="G39" s="56">
        <v>0</v>
      </c>
      <c r="H39" s="56">
        <v>0</v>
      </c>
      <c r="I39" s="56"/>
      <c r="J39" s="318">
        <v>10</v>
      </c>
      <c r="K39" s="318">
        <v>16.666666666666664</v>
      </c>
      <c r="L39" s="318">
        <v>0</v>
      </c>
      <c r="M39" s="56"/>
      <c r="N39" s="318">
        <v>0</v>
      </c>
      <c r="O39" s="318">
        <v>0</v>
      </c>
      <c r="P39" s="318">
        <v>0</v>
      </c>
      <c r="Q39" s="56"/>
      <c r="R39" s="318">
        <v>9.67741935483871</v>
      </c>
      <c r="S39" s="318">
        <v>8.3333333333333321</v>
      </c>
      <c r="T39" s="318">
        <v>10.526315789473683</v>
      </c>
      <c r="U39" s="56"/>
      <c r="V39" s="318">
        <v>4.8780487804878048</v>
      </c>
      <c r="W39" s="318">
        <v>0</v>
      </c>
      <c r="X39" s="318">
        <v>7.1428571428571423</v>
      </c>
      <c r="Y39" s="59"/>
      <c r="Z39" s="26"/>
      <c r="AA39" s="2"/>
    </row>
    <row r="40" spans="1:27" s="3" customFormat="1" x14ac:dyDescent="0.3">
      <c r="A40" s="17" t="s">
        <v>181</v>
      </c>
      <c r="B40" s="318">
        <v>0.93457943925233633</v>
      </c>
      <c r="C40" s="318">
        <v>2.3255813953488373</v>
      </c>
      <c r="D40" s="318">
        <v>0</v>
      </c>
      <c r="E40" s="56"/>
      <c r="F40" s="56">
        <v>0</v>
      </c>
      <c r="G40" s="56">
        <v>0</v>
      </c>
      <c r="H40" s="56">
        <v>0</v>
      </c>
      <c r="I40" s="56"/>
      <c r="J40" s="318">
        <v>0</v>
      </c>
      <c r="K40" s="318">
        <v>0</v>
      </c>
      <c r="L40" s="318">
        <v>0</v>
      </c>
      <c r="M40" s="56"/>
      <c r="N40" s="318">
        <v>1.6129032258064515</v>
      </c>
      <c r="O40" s="318">
        <v>4.7619047619047619</v>
      </c>
      <c r="P40" s="318">
        <v>0</v>
      </c>
      <c r="Q40" s="56"/>
      <c r="R40" s="318">
        <v>0</v>
      </c>
      <c r="S40" s="318">
        <v>0</v>
      </c>
      <c r="T40" s="318">
        <v>0</v>
      </c>
      <c r="U40" s="56"/>
      <c r="V40" s="318">
        <v>0</v>
      </c>
      <c r="W40" s="318">
        <v>0</v>
      </c>
      <c r="X40" s="318">
        <v>0</v>
      </c>
      <c r="Y40" s="54"/>
      <c r="Z40" s="26"/>
      <c r="AA40" s="2"/>
    </row>
    <row r="41" spans="1:27" s="3" customFormat="1" x14ac:dyDescent="0.3">
      <c r="A41" s="17" t="s">
        <v>183</v>
      </c>
      <c r="B41" s="318">
        <v>9.0909090909090917</v>
      </c>
      <c r="C41" s="318">
        <v>18.75</v>
      </c>
      <c r="D41" s="318">
        <v>0</v>
      </c>
      <c r="E41" s="56"/>
      <c r="F41" s="56">
        <v>0</v>
      </c>
      <c r="G41" s="56">
        <v>0</v>
      </c>
      <c r="H41" s="56">
        <v>0</v>
      </c>
      <c r="I41" s="56"/>
      <c r="J41" s="318">
        <v>0</v>
      </c>
      <c r="K41" s="318">
        <v>0</v>
      </c>
      <c r="L41" s="318">
        <v>0</v>
      </c>
      <c r="M41" s="56"/>
      <c r="N41" s="318">
        <v>0</v>
      </c>
      <c r="O41" s="318">
        <v>0</v>
      </c>
      <c r="P41" s="318">
        <v>0</v>
      </c>
      <c r="Q41" s="56"/>
      <c r="R41" s="318">
        <v>0</v>
      </c>
      <c r="S41" s="318">
        <v>0</v>
      </c>
      <c r="T41" s="318">
        <v>0</v>
      </c>
      <c r="U41" s="56"/>
      <c r="V41" s="318">
        <v>16.666666666666664</v>
      </c>
      <c r="W41" s="318">
        <v>42.857142857142854</v>
      </c>
      <c r="X41" s="318">
        <v>0</v>
      </c>
      <c r="Y41" s="54"/>
      <c r="Z41" s="26"/>
      <c r="AA41" s="2"/>
    </row>
    <row r="42" spans="1:27" s="3" customFormat="1" ht="15.5" x14ac:dyDescent="0.3">
      <c r="A42" s="17" t="s">
        <v>186</v>
      </c>
      <c r="B42" s="318">
        <v>17.647058823529413</v>
      </c>
      <c r="C42" s="318">
        <v>11.111111111111111</v>
      </c>
      <c r="D42" s="318">
        <v>25</v>
      </c>
      <c r="E42" s="56"/>
      <c r="F42" s="56">
        <v>0</v>
      </c>
      <c r="G42" s="56">
        <v>0</v>
      </c>
      <c r="H42" s="56">
        <v>0</v>
      </c>
      <c r="I42" s="56"/>
      <c r="J42" s="318">
        <v>0</v>
      </c>
      <c r="K42" s="318">
        <v>0</v>
      </c>
      <c r="L42" s="318">
        <v>0</v>
      </c>
      <c r="M42" s="56"/>
      <c r="N42" s="318">
        <v>17.647058823529413</v>
      </c>
      <c r="O42" s="318">
        <v>11.111111111111111</v>
      </c>
      <c r="P42" s="318">
        <v>25</v>
      </c>
      <c r="Q42" s="56"/>
      <c r="R42" s="318">
        <v>0</v>
      </c>
      <c r="S42" s="318">
        <v>0</v>
      </c>
      <c r="T42" s="318">
        <v>0</v>
      </c>
      <c r="U42" s="56"/>
      <c r="V42" s="318">
        <v>0</v>
      </c>
      <c r="W42" s="318">
        <v>0</v>
      </c>
      <c r="X42" s="318">
        <v>0</v>
      </c>
      <c r="Y42" s="54"/>
      <c r="Z42" s="165"/>
      <c r="AA42" s="2"/>
    </row>
    <row r="43" spans="1:27" s="3" customFormat="1" x14ac:dyDescent="0.3">
      <c r="A43" s="17" t="s">
        <v>187</v>
      </c>
      <c r="B43" s="318">
        <v>19.047619047619047</v>
      </c>
      <c r="C43" s="318">
        <v>28.571428571428569</v>
      </c>
      <c r="D43" s="318">
        <v>0</v>
      </c>
      <c r="E43" s="56"/>
      <c r="F43" s="56">
        <v>0</v>
      </c>
      <c r="G43" s="56">
        <v>0</v>
      </c>
      <c r="H43" s="56">
        <v>0</v>
      </c>
      <c r="I43" s="56"/>
      <c r="J43" s="318">
        <v>0</v>
      </c>
      <c r="K43" s="318">
        <v>0</v>
      </c>
      <c r="L43" s="318">
        <v>0</v>
      </c>
      <c r="M43" s="56"/>
      <c r="N43" s="318">
        <v>19.047619047619047</v>
      </c>
      <c r="O43" s="318">
        <v>28.571428571428569</v>
      </c>
      <c r="P43" s="318">
        <v>0</v>
      </c>
      <c r="Q43" s="56"/>
      <c r="R43" s="318">
        <v>0</v>
      </c>
      <c r="S43" s="318">
        <v>0</v>
      </c>
      <c r="T43" s="318">
        <v>0</v>
      </c>
      <c r="U43" s="56"/>
      <c r="V43" s="318">
        <v>0</v>
      </c>
      <c r="W43" s="318">
        <v>0</v>
      </c>
      <c r="X43" s="318">
        <v>0</v>
      </c>
      <c r="Y43" s="54"/>
      <c r="Z43" s="26"/>
      <c r="AA43" s="2"/>
    </row>
    <row r="44" spans="1:27" s="3" customFormat="1" ht="14.25" customHeight="1" x14ac:dyDescent="0.3">
      <c r="A44" s="17" t="s">
        <v>190</v>
      </c>
      <c r="B44" s="318">
        <v>50</v>
      </c>
      <c r="C44" s="318">
        <v>33.333333333333329</v>
      </c>
      <c r="D44" s="318">
        <v>80</v>
      </c>
      <c r="E44" s="56"/>
      <c r="F44" s="56">
        <v>0</v>
      </c>
      <c r="G44" s="56">
        <v>0</v>
      </c>
      <c r="H44" s="56">
        <v>0</v>
      </c>
      <c r="I44" s="56"/>
      <c r="J44" s="318">
        <v>0</v>
      </c>
      <c r="K44" s="318">
        <v>0</v>
      </c>
      <c r="L44" s="318">
        <v>0</v>
      </c>
      <c r="M44" s="56"/>
      <c r="N44" s="318">
        <v>50</v>
      </c>
      <c r="O44" s="318">
        <v>33.333333333333329</v>
      </c>
      <c r="P44" s="318">
        <v>80</v>
      </c>
      <c r="Q44" s="56"/>
      <c r="R44" s="318">
        <v>0</v>
      </c>
      <c r="S44" s="318">
        <v>0</v>
      </c>
      <c r="T44" s="318">
        <v>0</v>
      </c>
      <c r="U44" s="56"/>
      <c r="V44" s="318">
        <v>0</v>
      </c>
      <c r="W44" s="318">
        <v>0</v>
      </c>
      <c r="X44" s="318">
        <v>0</v>
      </c>
      <c r="Y44" s="54"/>
      <c r="Z44" s="26"/>
      <c r="AA44" s="2"/>
    </row>
    <row r="45" spans="1:27" s="3" customFormat="1" ht="14.5" thickBot="1" x14ac:dyDescent="0.35">
      <c r="A45" s="17" t="s">
        <v>192</v>
      </c>
      <c r="B45" s="318">
        <v>0</v>
      </c>
      <c r="C45" s="318">
        <v>0</v>
      </c>
      <c r="D45" s="318">
        <v>0</v>
      </c>
      <c r="E45" s="56"/>
      <c r="F45" s="56">
        <v>0</v>
      </c>
      <c r="G45" s="56">
        <v>0</v>
      </c>
      <c r="H45" s="56">
        <v>0</v>
      </c>
      <c r="I45" s="56"/>
      <c r="J45" s="318">
        <v>0</v>
      </c>
      <c r="K45" s="318">
        <v>0</v>
      </c>
      <c r="L45" s="318">
        <v>0</v>
      </c>
      <c r="M45" s="56"/>
      <c r="N45" s="318">
        <v>0</v>
      </c>
      <c r="O45" s="318">
        <v>0</v>
      </c>
      <c r="P45" s="318">
        <v>0</v>
      </c>
      <c r="Q45" s="56"/>
      <c r="R45" s="318">
        <v>0</v>
      </c>
      <c r="S45" s="318">
        <v>0</v>
      </c>
      <c r="T45" s="318">
        <v>0</v>
      </c>
      <c r="U45" s="56"/>
      <c r="V45" s="318">
        <v>0</v>
      </c>
      <c r="W45" s="318">
        <v>0</v>
      </c>
      <c r="X45" s="318">
        <v>0</v>
      </c>
      <c r="Y45" s="54"/>
      <c r="Z45" s="26"/>
      <c r="AA45" s="2"/>
    </row>
    <row r="46" spans="1:27" s="3" customFormat="1" x14ac:dyDescent="0.3">
      <c r="A46" s="69" t="s">
        <v>398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54"/>
      <c r="Z46" s="26"/>
      <c r="AA46" s="2"/>
    </row>
    <row r="47" spans="1:27" s="3" customFormat="1" x14ac:dyDescent="0.3">
      <c r="A47" s="70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4"/>
      <c r="Z47" s="26"/>
      <c r="AA47" s="2"/>
    </row>
    <row r="48" spans="1:27" x14ac:dyDescent="0.3">
      <c r="A48" s="70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4" x14ac:dyDescent="0.3">
      <c r="A49" s="70"/>
      <c r="B49" s="58"/>
      <c r="C49" s="58"/>
      <c r="D49" s="58"/>
      <c r="E49" s="59"/>
      <c r="F49" s="58"/>
      <c r="G49" s="58"/>
      <c r="H49" s="58"/>
      <c r="I49" s="59"/>
      <c r="J49" s="58"/>
      <c r="K49" s="58"/>
      <c r="L49" s="58"/>
      <c r="M49" s="59"/>
      <c r="N49" s="58"/>
      <c r="O49" s="58"/>
      <c r="P49" s="58"/>
      <c r="Q49" s="59"/>
      <c r="R49" s="58"/>
      <c r="S49" s="58"/>
      <c r="T49" s="58"/>
      <c r="U49" s="59"/>
      <c r="V49" s="58"/>
      <c r="W49" s="58"/>
      <c r="X49" s="58"/>
    </row>
  </sheetData>
  <mergeCells count="14">
    <mergeCell ref="A1:X1"/>
    <mergeCell ref="A2:X2"/>
    <mergeCell ref="A3:X3"/>
    <mergeCell ref="A4:X4"/>
    <mergeCell ref="A5:X5"/>
    <mergeCell ref="R6:T6"/>
    <mergeCell ref="V6:X6"/>
    <mergeCell ref="A9:X9"/>
    <mergeCell ref="A28:X28"/>
    <mergeCell ref="A6:A7"/>
    <mergeCell ref="B6:D6"/>
    <mergeCell ref="F6:H6"/>
    <mergeCell ref="J6:L6"/>
    <mergeCell ref="N6:P6"/>
  </mergeCells>
  <conditionalFormatting sqref="Y13:Y23 Y25:Y33">
    <cfRule type="cellIs" dxfId="3" priority="2" operator="equal">
      <formula>0</formula>
    </cfRule>
  </conditionalFormatting>
  <hyperlinks>
    <hyperlink ref="Z2" location="Contenido!A1" display="Contenido" xr:uid="{D10780EC-C1D5-45A1-B186-17B4CC90C24C}"/>
  </hyperlinks>
  <printOptions horizontalCentered="1"/>
  <pageMargins left="0.39370078740157483" right="0.39370078740157483" top="0.39370078740157483" bottom="0.39370078740157483" header="0.31496062992125984" footer="0.31496062992125984"/>
  <pageSetup scale="80" orientation="landscape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EE39-D2D1-4CE1-B58A-C4647A02E0B0}">
  <sheetPr>
    <tabColor theme="0" tint="-0.14999847407452621"/>
    <pageSetUpPr fitToPage="1"/>
  </sheetPr>
  <dimension ref="A1:AH42"/>
  <sheetViews>
    <sheetView showGridLines="0" zoomScale="90" zoomScaleNormal="90" zoomScaleSheetLayoutView="90" workbookViewId="0">
      <selection activeCell="Z2" sqref="Z2"/>
    </sheetView>
  </sheetViews>
  <sheetFormatPr baseColWidth="10" defaultColWidth="23.453125" defaultRowHeight="14" x14ac:dyDescent="0.3"/>
  <cols>
    <col min="1" max="1" width="13.8164062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5.7265625" style="54" customWidth="1"/>
    <col min="26" max="26" width="13.453125" style="26" customWidth="1"/>
    <col min="27" max="110" width="10.7265625" style="2" customWidth="1"/>
    <col min="111" max="16384" width="23.453125" style="2"/>
  </cols>
  <sheetData>
    <row r="1" spans="1:34" ht="15.75" customHeight="1" x14ac:dyDescent="0.3">
      <c r="A1" s="343" t="s">
        <v>349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8"/>
      <c r="Z1" s="29"/>
    </row>
    <row r="2" spans="1:34" ht="15.75" customHeight="1" x14ac:dyDescent="0.3">
      <c r="A2" s="362" t="s">
        <v>406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9"/>
      <c r="Z2" s="272" t="s">
        <v>375</v>
      </c>
    </row>
    <row r="3" spans="1:34" ht="15.75" customHeight="1" x14ac:dyDescent="0.3">
      <c r="A3" s="362" t="s">
        <v>242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8"/>
      <c r="Z3" s="29"/>
    </row>
    <row r="4" spans="1:34" ht="15.75" customHeight="1" x14ac:dyDescent="0.3">
      <c r="A4" s="362" t="s">
        <v>151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8"/>
    </row>
    <row r="5" spans="1:34" ht="15.75" customHeight="1" x14ac:dyDescent="0.3">
      <c r="A5" s="365" t="s">
        <v>377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8"/>
    </row>
    <row r="6" spans="1:34" s="8" customFormat="1" ht="21" customHeight="1" x14ac:dyDescent="0.3">
      <c r="A6" s="340" t="s">
        <v>243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6"/>
      <c r="Z6" s="26"/>
      <c r="AA6" s="364"/>
      <c r="AB6" s="364"/>
      <c r="AC6" s="364"/>
      <c r="AD6" s="6"/>
      <c r="AE6" s="7"/>
      <c r="AH6" s="41"/>
    </row>
    <row r="7" spans="1:34" s="8" customFormat="1" ht="21" customHeight="1" x14ac:dyDescent="0.3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6"/>
      <c r="Z7" s="26"/>
      <c r="AA7" s="42"/>
      <c r="AB7" s="42"/>
      <c r="AC7" s="42"/>
      <c r="AD7" s="10"/>
      <c r="AE7" s="11"/>
    </row>
    <row r="8" spans="1:34" x14ac:dyDescent="0.3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6"/>
    </row>
    <row r="9" spans="1:34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45"/>
    </row>
    <row r="10" spans="1:34" x14ac:dyDescent="0.3">
      <c r="A10" s="46" t="s">
        <v>130</v>
      </c>
      <c r="B10" s="291">
        <v>185</v>
      </c>
      <c r="C10" s="291">
        <v>111</v>
      </c>
      <c r="D10" s="291">
        <v>74</v>
      </c>
      <c r="E10" s="291"/>
      <c r="F10" s="291">
        <v>0</v>
      </c>
      <c r="G10" s="291">
        <v>0</v>
      </c>
      <c r="H10" s="291">
        <v>0</v>
      </c>
      <c r="I10" s="291"/>
      <c r="J10" s="291">
        <v>39</v>
      </c>
      <c r="K10" s="291">
        <v>18</v>
      </c>
      <c r="L10" s="291">
        <v>21</v>
      </c>
      <c r="M10" s="291"/>
      <c r="N10" s="291">
        <v>77</v>
      </c>
      <c r="O10" s="291">
        <v>51</v>
      </c>
      <c r="P10" s="291">
        <v>26</v>
      </c>
      <c r="Q10" s="291"/>
      <c r="R10" s="291">
        <v>35</v>
      </c>
      <c r="S10" s="291">
        <v>18</v>
      </c>
      <c r="T10" s="291">
        <v>17</v>
      </c>
      <c r="U10" s="291"/>
      <c r="V10" s="291">
        <v>34</v>
      </c>
      <c r="W10" s="291">
        <v>24</v>
      </c>
      <c r="X10" s="291">
        <v>10</v>
      </c>
      <c r="Y10" s="13"/>
    </row>
    <row r="11" spans="1:34" x14ac:dyDescent="0.3">
      <c r="A11" s="19">
        <v>16</v>
      </c>
      <c r="B11" s="294">
        <v>5</v>
      </c>
      <c r="C11" s="294">
        <v>2</v>
      </c>
      <c r="D11" s="294">
        <v>3</v>
      </c>
      <c r="E11" s="294"/>
      <c r="F11" s="294">
        <v>0</v>
      </c>
      <c r="G11" s="294">
        <v>0</v>
      </c>
      <c r="H11" s="294">
        <v>0</v>
      </c>
      <c r="I11" s="294"/>
      <c r="J11" s="294">
        <v>4</v>
      </c>
      <c r="K11" s="294">
        <v>1</v>
      </c>
      <c r="L11" s="294">
        <v>3</v>
      </c>
      <c r="M11" s="294"/>
      <c r="N11" s="294">
        <v>1</v>
      </c>
      <c r="O11" s="294">
        <v>1</v>
      </c>
      <c r="P11" s="294">
        <v>0</v>
      </c>
      <c r="Q11" s="294"/>
      <c r="R11" s="294">
        <v>0</v>
      </c>
      <c r="S11" s="294">
        <v>0</v>
      </c>
      <c r="T11" s="294">
        <v>0</v>
      </c>
      <c r="U11" s="294"/>
      <c r="V11" s="294">
        <v>0</v>
      </c>
      <c r="W11" s="294">
        <v>0</v>
      </c>
      <c r="X11" s="294">
        <v>0</v>
      </c>
      <c r="Y11" s="13"/>
    </row>
    <row r="12" spans="1:34" x14ac:dyDescent="0.3">
      <c r="A12" s="19">
        <v>17</v>
      </c>
      <c r="B12" s="294">
        <v>17</v>
      </c>
      <c r="C12" s="294">
        <v>7</v>
      </c>
      <c r="D12" s="294">
        <v>10</v>
      </c>
      <c r="E12" s="294"/>
      <c r="F12" s="294">
        <v>0</v>
      </c>
      <c r="G12" s="294">
        <v>0</v>
      </c>
      <c r="H12" s="294">
        <v>0</v>
      </c>
      <c r="I12" s="294"/>
      <c r="J12" s="294">
        <v>7</v>
      </c>
      <c r="K12" s="294">
        <v>2</v>
      </c>
      <c r="L12" s="294">
        <v>5</v>
      </c>
      <c r="M12" s="294"/>
      <c r="N12" s="294">
        <v>7</v>
      </c>
      <c r="O12" s="294">
        <v>5</v>
      </c>
      <c r="P12" s="294">
        <v>2</v>
      </c>
      <c r="Q12" s="294"/>
      <c r="R12" s="294">
        <v>0</v>
      </c>
      <c r="S12" s="294">
        <v>0</v>
      </c>
      <c r="T12" s="294">
        <v>0</v>
      </c>
      <c r="U12" s="294"/>
      <c r="V12" s="294">
        <v>3</v>
      </c>
      <c r="W12" s="294">
        <v>0</v>
      </c>
      <c r="X12" s="294">
        <v>3</v>
      </c>
      <c r="Y12" s="49"/>
    </row>
    <row r="13" spans="1:34" x14ac:dyDescent="0.3">
      <c r="A13" s="19">
        <v>18</v>
      </c>
      <c r="B13" s="294">
        <v>30</v>
      </c>
      <c r="C13" s="294">
        <v>20</v>
      </c>
      <c r="D13" s="294">
        <v>10</v>
      </c>
      <c r="E13" s="294"/>
      <c r="F13" s="294">
        <v>0</v>
      </c>
      <c r="G13" s="294">
        <v>0</v>
      </c>
      <c r="H13" s="294">
        <v>0</v>
      </c>
      <c r="I13" s="294"/>
      <c r="J13" s="294">
        <v>9</v>
      </c>
      <c r="K13" s="294">
        <v>4</v>
      </c>
      <c r="L13" s="294">
        <v>5</v>
      </c>
      <c r="M13" s="294"/>
      <c r="N13" s="294">
        <v>15</v>
      </c>
      <c r="O13" s="294">
        <v>11</v>
      </c>
      <c r="P13" s="294">
        <v>4</v>
      </c>
      <c r="Q13" s="294"/>
      <c r="R13" s="294">
        <v>6</v>
      </c>
      <c r="S13" s="294">
        <v>5</v>
      </c>
      <c r="T13" s="294">
        <v>1</v>
      </c>
      <c r="U13" s="294"/>
      <c r="V13" s="294">
        <v>0</v>
      </c>
      <c r="W13" s="294">
        <v>0</v>
      </c>
      <c r="X13" s="294">
        <v>0</v>
      </c>
      <c r="Y13" s="49"/>
    </row>
    <row r="14" spans="1:34" x14ac:dyDescent="0.3">
      <c r="A14" s="19">
        <v>19</v>
      </c>
      <c r="B14" s="294">
        <v>59</v>
      </c>
      <c r="C14" s="294">
        <v>35</v>
      </c>
      <c r="D14" s="294">
        <v>24</v>
      </c>
      <c r="E14" s="294"/>
      <c r="F14" s="294">
        <v>0</v>
      </c>
      <c r="G14" s="294">
        <v>0</v>
      </c>
      <c r="H14" s="294">
        <v>0</v>
      </c>
      <c r="I14" s="294"/>
      <c r="J14" s="294">
        <v>7</v>
      </c>
      <c r="K14" s="294">
        <v>4</v>
      </c>
      <c r="L14" s="294">
        <v>3</v>
      </c>
      <c r="M14" s="294"/>
      <c r="N14" s="294">
        <v>27</v>
      </c>
      <c r="O14" s="294">
        <v>17</v>
      </c>
      <c r="P14" s="294">
        <v>10</v>
      </c>
      <c r="Q14" s="294"/>
      <c r="R14" s="294">
        <v>20</v>
      </c>
      <c r="S14" s="294">
        <v>9</v>
      </c>
      <c r="T14" s="294">
        <v>11</v>
      </c>
      <c r="U14" s="294"/>
      <c r="V14" s="294">
        <v>5</v>
      </c>
      <c r="W14" s="294">
        <v>5</v>
      </c>
      <c r="X14" s="294">
        <v>0</v>
      </c>
      <c r="Y14" s="50"/>
    </row>
    <row r="15" spans="1:34" x14ac:dyDescent="0.3">
      <c r="A15" s="19">
        <v>20</v>
      </c>
      <c r="B15" s="294">
        <v>37</v>
      </c>
      <c r="C15" s="294">
        <v>26</v>
      </c>
      <c r="D15" s="294">
        <v>11</v>
      </c>
      <c r="E15" s="294"/>
      <c r="F15" s="294">
        <v>0</v>
      </c>
      <c r="G15" s="294">
        <v>0</v>
      </c>
      <c r="H15" s="294">
        <v>0</v>
      </c>
      <c r="I15" s="294"/>
      <c r="J15" s="294">
        <v>8</v>
      </c>
      <c r="K15" s="294">
        <v>5</v>
      </c>
      <c r="L15" s="294">
        <v>3</v>
      </c>
      <c r="M15" s="294"/>
      <c r="N15" s="294">
        <v>11</v>
      </c>
      <c r="O15" s="294">
        <v>6</v>
      </c>
      <c r="P15" s="294">
        <v>5</v>
      </c>
      <c r="Q15" s="294"/>
      <c r="R15" s="294">
        <v>3</v>
      </c>
      <c r="S15" s="294">
        <v>2</v>
      </c>
      <c r="T15" s="294">
        <v>1</v>
      </c>
      <c r="U15" s="294"/>
      <c r="V15" s="294">
        <v>15</v>
      </c>
      <c r="W15" s="294">
        <v>13</v>
      </c>
      <c r="X15" s="294">
        <v>2</v>
      </c>
      <c r="Y15" s="50"/>
    </row>
    <row r="16" spans="1:34" x14ac:dyDescent="0.3">
      <c r="A16" s="19">
        <v>21</v>
      </c>
      <c r="B16" s="294">
        <v>13</v>
      </c>
      <c r="C16" s="294">
        <v>9</v>
      </c>
      <c r="D16" s="294">
        <v>4</v>
      </c>
      <c r="E16" s="294"/>
      <c r="F16" s="294">
        <v>0</v>
      </c>
      <c r="G16" s="294">
        <v>0</v>
      </c>
      <c r="H16" s="294">
        <v>0</v>
      </c>
      <c r="I16" s="294"/>
      <c r="J16" s="294">
        <v>0</v>
      </c>
      <c r="K16" s="294">
        <v>0</v>
      </c>
      <c r="L16" s="294">
        <v>0</v>
      </c>
      <c r="M16" s="294"/>
      <c r="N16" s="294">
        <v>10</v>
      </c>
      <c r="O16" s="294">
        <v>7</v>
      </c>
      <c r="P16" s="294">
        <v>3</v>
      </c>
      <c r="Q16" s="294"/>
      <c r="R16" s="294">
        <v>3</v>
      </c>
      <c r="S16" s="294">
        <v>2</v>
      </c>
      <c r="T16" s="294">
        <v>1</v>
      </c>
      <c r="U16" s="294"/>
      <c r="V16" s="294">
        <v>0</v>
      </c>
      <c r="W16" s="294">
        <v>0</v>
      </c>
      <c r="X16" s="294">
        <v>0</v>
      </c>
      <c r="Y16" s="50"/>
    </row>
    <row r="17" spans="1:34" x14ac:dyDescent="0.3">
      <c r="A17" s="19">
        <v>22</v>
      </c>
      <c r="B17" s="294">
        <v>14</v>
      </c>
      <c r="C17" s="294">
        <v>5</v>
      </c>
      <c r="D17" s="294">
        <v>9</v>
      </c>
      <c r="E17" s="294"/>
      <c r="F17" s="294">
        <v>0</v>
      </c>
      <c r="G17" s="294">
        <v>0</v>
      </c>
      <c r="H17" s="294">
        <v>0</v>
      </c>
      <c r="I17" s="294"/>
      <c r="J17" s="294">
        <v>3</v>
      </c>
      <c r="K17" s="294">
        <v>1</v>
      </c>
      <c r="L17" s="294">
        <v>2</v>
      </c>
      <c r="M17" s="294"/>
      <c r="N17" s="294">
        <v>3</v>
      </c>
      <c r="O17" s="294">
        <v>2</v>
      </c>
      <c r="P17" s="294">
        <v>1</v>
      </c>
      <c r="Q17" s="294"/>
      <c r="R17" s="294">
        <v>3</v>
      </c>
      <c r="S17" s="294">
        <v>0</v>
      </c>
      <c r="T17" s="294">
        <v>3</v>
      </c>
      <c r="U17" s="294"/>
      <c r="V17" s="294">
        <v>5</v>
      </c>
      <c r="W17" s="294">
        <v>2</v>
      </c>
      <c r="X17" s="294">
        <v>3</v>
      </c>
      <c r="Y17" s="45"/>
    </row>
    <row r="18" spans="1:34" x14ac:dyDescent="0.3">
      <c r="A18" s="19">
        <v>23</v>
      </c>
      <c r="B18" s="294">
        <v>3</v>
      </c>
      <c r="C18" s="294">
        <v>2</v>
      </c>
      <c r="D18" s="294">
        <v>1</v>
      </c>
      <c r="E18" s="294"/>
      <c r="F18" s="294">
        <v>0</v>
      </c>
      <c r="G18" s="294">
        <v>0</v>
      </c>
      <c r="H18" s="294">
        <v>0</v>
      </c>
      <c r="I18" s="294"/>
      <c r="J18" s="294">
        <v>0</v>
      </c>
      <c r="K18" s="294">
        <v>0</v>
      </c>
      <c r="L18" s="294">
        <v>0</v>
      </c>
      <c r="M18" s="294"/>
      <c r="N18" s="294">
        <v>0</v>
      </c>
      <c r="O18" s="294">
        <v>0</v>
      </c>
      <c r="P18" s="294">
        <v>0</v>
      </c>
      <c r="Q18" s="294"/>
      <c r="R18" s="294">
        <v>0</v>
      </c>
      <c r="S18" s="294">
        <v>0</v>
      </c>
      <c r="T18" s="294">
        <v>0</v>
      </c>
      <c r="U18" s="294"/>
      <c r="V18" s="294">
        <v>3</v>
      </c>
      <c r="W18" s="294">
        <v>2</v>
      </c>
      <c r="X18" s="294">
        <v>1</v>
      </c>
      <c r="Y18" s="13"/>
    </row>
    <row r="19" spans="1:34" x14ac:dyDescent="0.3">
      <c r="A19" s="19">
        <v>24</v>
      </c>
      <c r="B19" s="294">
        <v>3</v>
      </c>
      <c r="C19" s="294">
        <v>2</v>
      </c>
      <c r="D19" s="294">
        <v>1</v>
      </c>
      <c r="E19" s="294"/>
      <c r="F19" s="294">
        <v>0</v>
      </c>
      <c r="G19" s="294">
        <v>0</v>
      </c>
      <c r="H19" s="294">
        <v>0</v>
      </c>
      <c r="I19" s="294"/>
      <c r="J19" s="294">
        <v>0</v>
      </c>
      <c r="K19" s="294">
        <v>0</v>
      </c>
      <c r="L19" s="294">
        <v>0</v>
      </c>
      <c r="M19" s="294"/>
      <c r="N19" s="294">
        <v>3</v>
      </c>
      <c r="O19" s="294">
        <v>2</v>
      </c>
      <c r="P19" s="294">
        <v>1</v>
      </c>
      <c r="Q19" s="294"/>
      <c r="R19" s="294">
        <v>0</v>
      </c>
      <c r="S19" s="294">
        <v>0</v>
      </c>
      <c r="T19" s="294">
        <v>0</v>
      </c>
      <c r="U19" s="294"/>
      <c r="V19" s="294">
        <v>0</v>
      </c>
      <c r="W19" s="294">
        <v>0</v>
      </c>
      <c r="X19" s="294">
        <v>0</v>
      </c>
      <c r="Y19" s="51"/>
    </row>
    <row r="20" spans="1:34" x14ac:dyDescent="0.3">
      <c r="A20" s="19" t="s">
        <v>250</v>
      </c>
      <c r="B20" s="294">
        <v>4</v>
      </c>
      <c r="C20" s="294">
        <v>3</v>
      </c>
      <c r="D20" s="294">
        <v>1</v>
      </c>
      <c r="E20" s="294"/>
      <c r="F20" s="294">
        <v>0</v>
      </c>
      <c r="G20" s="294">
        <v>0</v>
      </c>
      <c r="H20" s="294">
        <v>0</v>
      </c>
      <c r="I20" s="294"/>
      <c r="J20" s="294">
        <v>1</v>
      </c>
      <c r="K20" s="294">
        <v>1</v>
      </c>
      <c r="L20" s="294">
        <v>0</v>
      </c>
      <c r="M20" s="294"/>
      <c r="N20" s="294">
        <v>0</v>
      </c>
      <c r="O20" s="294">
        <v>0</v>
      </c>
      <c r="P20" s="294">
        <v>0</v>
      </c>
      <c r="Q20" s="294"/>
      <c r="R20" s="294">
        <v>0</v>
      </c>
      <c r="S20" s="294">
        <v>0</v>
      </c>
      <c r="T20" s="294">
        <v>0</v>
      </c>
      <c r="U20" s="294"/>
      <c r="V20" s="294">
        <v>3</v>
      </c>
      <c r="W20" s="294">
        <v>2</v>
      </c>
      <c r="X20" s="294">
        <v>1</v>
      </c>
      <c r="Y20" s="51"/>
    </row>
    <row r="21" spans="1:34" x14ac:dyDescent="0.3">
      <c r="A21" s="53"/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52"/>
    </row>
    <row r="22" spans="1:34" x14ac:dyDescent="0.3">
      <c r="A22" s="357" t="s">
        <v>125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</row>
    <row r="23" spans="1:34" x14ac:dyDescent="0.3">
      <c r="A23" s="53" t="s">
        <v>130</v>
      </c>
      <c r="B23" s="300">
        <v>8.1140350877192979</v>
      </c>
      <c r="C23" s="300">
        <v>9.7625329815303434</v>
      </c>
      <c r="D23" s="300">
        <v>6.4741907261592306</v>
      </c>
      <c r="E23" s="300"/>
      <c r="F23" s="300">
        <v>0</v>
      </c>
      <c r="G23" s="300">
        <v>0</v>
      </c>
      <c r="H23" s="300">
        <v>0</v>
      </c>
      <c r="I23" s="300"/>
      <c r="J23" s="300">
        <v>17.256637168141591</v>
      </c>
      <c r="K23" s="300">
        <v>15.126050420168067</v>
      </c>
      <c r="L23" s="300">
        <v>19.626168224299064</v>
      </c>
      <c r="M23" s="300"/>
      <c r="N23" s="300">
        <v>8.1481481481481488</v>
      </c>
      <c r="O23" s="300">
        <v>10.429447852760736</v>
      </c>
      <c r="P23" s="300">
        <v>5.7017543859649118</v>
      </c>
      <c r="Q23" s="300"/>
      <c r="R23" s="300">
        <v>7.0140280561122248</v>
      </c>
      <c r="S23" s="300">
        <v>7.4688796680497926</v>
      </c>
      <c r="T23" s="300">
        <v>6.5891472868217065</v>
      </c>
      <c r="U23" s="300"/>
      <c r="V23" s="300">
        <v>5.5737704918032787</v>
      </c>
      <c r="W23" s="300">
        <v>8.3333333333333321</v>
      </c>
      <c r="X23" s="300">
        <v>3.1055900621118013</v>
      </c>
    </row>
    <row r="24" spans="1:34" x14ac:dyDescent="0.3">
      <c r="A24" s="19">
        <v>16</v>
      </c>
      <c r="B24" s="301">
        <v>4.3859649122807012</v>
      </c>
      <c r="C24" s="301">
        <v>4</v>
      </c>
      <c r="D24" s="301">
        <v>4.6875</v>
      </c>
      <c r="E24" s="301"/>
      <c r="F24" s="301">
        <v>0</v>
      </c>
      <c r="G24" s="301">
        <v>0</v>
      </c>
      <c r="H24" s="301">
        <v>0</v>
      </c>
      <c r="I24" s="301"/>
      <c r="J24" s="301">
        <v>8.3333333333333321</v>
      </c>
      <c r="K24" s="301">
        <v>5</v>
      </c>
      <c r="L24" s="301">
        <v>10.714285714285714</v>
      </c>
      <c r="M24" s="301"/>
      <c r="N24" s="301">
        <v>2.083333333333333</v>
      </c>
      <c r="O24" s="301">
        <v>4.3478260869565215</v>
      </c>
      <c r="P24" s="301">
        <v>0</v>
      </c>
      <c r="Q24" s="301"/>
      <c r="R24" s="301">
        <v>0</v>
      </c>
      <c r="S24" s="301">
        <v>0</v>
      </c>
      <c r="T24" s="301">
        <v>0</v>
      </c>
      <c r="U24" s="301"/>
      <c r="V24" s="301">
        <v>0</v>
      </c>
      <c r="W24" s="301">
        <v>0</v>
      </c>
      <c r="X24" s="301">
        <v>0</v>
      </c>
      <c r="Y24" s="57"/>
    </row>
    <row r="25" spans="1:34" x14ac:dyDescent="0.3">
      <c r="A25" s="19">
        <v>17</v>
      </c>
      <c r="B25" s="301">
        <v>5.1987767584097861</v>
      </c>
      <c r="C25" s="301">
        <v>4.6052631578947363</v>
      </c>
      <c r="D25" s="301">
        <v>5.7142857142857144</v>
      </c>
      <c r="E25" s="301"/>
      <c r="F25" s="301">
        <v>0</v>
      </c>
      <c r="G25" s="301">
        <v>0</v>
      </c>
      <c r="H25" s="301">
        <v>0</v>
      </c>
      <c r="I25" s="301"/>
      <c r="J25" s="301">
        <v>21.212121212121211</v>
      </c>
      <c r="K25" s="301">
        <v>10.526315789473683</v>
      </c>
      <c r="L25" s="301">
        <v>35.714285714285715</v>
      </c>
      <c r="M25" s="301"/>
      <c r="N25" s="301">
        <v>3.286384976525822</v>
      </c>
      <c r="O25" s="301">
        <v>4.8076923076923084</v>
      </c>
      <c r="P25" s="301">
        <v>1.834862385321101</v>
      </c>
      <c r="Q25" s="301"/>
      <c r="R25" s="301">
        <v>0</v>
      </c>
      <c r="S25" s="301">
        <v>0</v>
      </c>
      <c r="T25" s="301">
        <v>0</v>
      </c>
      <c r="U25" s="301"/>
      <c r="V25" s="301">
        <v>7.5</v>
      </c>
      <c r="W25" s="301">
        <v>0</v>
      </c>
      <c r="X25" s="301">
        <v>12</v>
      </c>
      <c r="Y25" s="57"/>
    </row>
    <row r="26" spans="1:34" x14ac:dyDescent="0.3">
      <c r="A26" s="19">
        <v>18</v>
      </c>
      <c r="B26" s="301">
        <v>7.2815533980582519</v>
      </c>
      <c r="C26" s="301">
        <v>9.9502487562189064</v>
      </c>
      <c r="D26" s="301">
        <v>4.7393364928909953</v>
      </c>
      <c r="E26" s="301"/>
      <c r="F26" s="301">
        <v>0</v>
      </c>
      <c r="G26" s="301">
        <v>0</v>
      </c>
      <c r="H26" s="301">
        <v>0</v>
      </c>
      <c r="I26" s="301"/>
      <c r="J26" s="301">
        <v>21.951219512195124</v>
      </c>
      <c r="K26" s="301">
        <v>17.391304347826086</v>
      </c>
      <c r="L26" s="301">
        <v>27.777777777777779</v>
      </c>
      <c r="M26" s="301"/>
      <c r="N26" s="301">
        <v>7.9365079365079358</v>
      </c>
      <c r="O26" s="301">
        <v>11.111111111111111</v>
      </c>
      <c r="P26" s="301">
        <v>4.4444444444444446</v>
      </c>
      <c r="Q26" s="301"/>
      <c r="R26" s="301">
        <v>5.2173913043478262</v>
      </c>
      <c r="S26" s="301">
        <v>8.9285714285714288</v>
      </c>
      <c r="T26" s="301">
        <v>1.6949152542372881</v>
      </c>
      <c r="U26" s="301"/>
      <c r="V26" s="301">
        <v>0</v>
      </c>
      <c r="W26" s="301">
        <v>0</v>
      </c>
      <c r="X26" s="301">
        <v>0</v>
      </c>
      <c r="Y26" s="57"/>
    </row>
    <row r="27" spans="1:34" x14ac:dyDescent="0.3">
      <c r="A27" s="19">
        <v>19</v>
      </c>
      <c r="B27" s="301">
        <v>13.657407407407407</v>
      </c>
      <c r="C27" s="301">
        <v>17.241379310344829</v>
      </c>
      <c r="D27" s="301">
        <v>10.480349344978166</v>
      </c>
      <c r="E27" s="301"/>
      <c r="F27" s="301">
        <v>0</v>
      </c>
      <c r="G27" s="301">
        <v>0</v>
      </c>
      <c r="H27" s="301">
        <v>0</v>
      </c>
      <c r="I27" s="301"/>
      <c r="J27" s="301">
        <v>26.923076923076923</v>
      </c>
      <c r="K27" s="301">
        <v>25</v>
      </c>
      <c r="L27" s="301">
        <v>30</v>
      </c>
      <c r="M27" s="301"/>
      <c r="N27" s="301">
        <v>17.532467532467532</v>
      </c>
      <c r="O27" s="301">
        <v>21.518987341772153</v>
      </c>
      <c r="P27" s="301">
        <v>13.333333333333334</v>
      </c>
      <c r="Q27" s="301"/>
      <c r="R27" s="301">
        <v>17.543859649122805</v>
      </c>
      <c r="S27" s="301">
        <v>17.647058823529413</v>
      </c>
      <c r="T27" s="301">
        <v>17.460317460317459</v>
      </c>
      <c r="U27" s="301"/>
      <c r="V27" s="301">
        <v>3.6231884057971016</v>
      </c>
      <c r="W27" s="301">
        <v>8.7719298245614024</v>
      </c>
      <c r="X27" s="301">
        <v>0</v>
      </c>
      <c r="Y27" s="58"/>
    </row>
    <row r="28" spans="1:34" s="3" customFormat="1" x14ac:dyDescent="0.3">
      <c r="A28" s="19">
        <v>20</v>
      </c>
      <c r="B28" s="301">
        <v>10.571428571428571</v>
      </c>
      <c r="C28" s="301">
        <v>13.197969543147209</v>
      </c>
      <c r="D28" s="301">
        <v>7.18954248366013</v>
      </c>
      <c r="E28" s="301"/>
      <c r="F28" s="301">
        <v>0</v>
      </c>
      <c r="G28" s="301">
        <v>0</v>
      </c>
      <c r="H28" s="301">
        <v>0</v>
      </c>
      <c r="I28" s="301"/>
      <c r="J28" s="301">
        <v>29.629629629629626</v>
      </c>
      <c r="K28" s="301">
        <v>31.25</v>
      </c>
      <c r="L28" s="301">
        <v>27.27272727272727</v>
      </c>
      <c r="M28" s="301"/>
      <c r="N28" s="301">
        <v>9.0163934426229506</v>
      </c>
      <c r="O28" s="301">
        <v>9.0909090909090917</v>
      </c>
      <c r="P28" s="301">
        <v>8.9285714285714288</v>
      </c>
      <c r="Q28" s="301"/>
      <c r="R28" s="301">
        <v>3.8461538461538463</v>
      </c>
      <c r="S28" s="301">
        <v>4.8780487804878048</v>
      </c>
      <c r="T28" s="301">
        <v>2.7027027027027026</v>
      </c>
      <c r="U28" s="301"/>
      <c r="V28" s="301">
        <v>12.195121951219512</v>
      </c>
      <c r="W28" s="301">
        <v>17.567567567567568</v>
      </c>
      <c r="X28" s="301">
        <v>4.0816326530612246</v>
      </c>
      <c r="Y28" s="59"/>
      <c r="Z28" s="26"/>
      <c r="AA28" s="2"/>
      <c r="AB28" s="2"/>
      <c r="AC28" s="2"/>
      <c r="AD28" s="2"/>
      <c r="AE28" s="2"/>
      <c r="AF28" s="2"/>
      <c r="AG28" s="2"/>
      <c r="AH28" s="2"/>
    </row>
    <row r="29" spans="1:34" s="3" customFormat="1" x14ac:dyDescent="0.3">
      <c r="A29" s="19">
        <v>21</v>
      </c>
      <c r="B29" s="301">
        <v>5.7017543859649118</v>
      </c>
      <c r="C29" s="301">
        <v>7.1999999999999993</v>
      </c>
      <c r="D29" s="301">
        <v>3.8834951456310676</v>
      </c>
      <c r="E29" s="301"/>
      <c r="F29" s="301">
        <v>0</v>
      </c>
      <c r="G29" s="301">
        <v>0</v>
      </c>
      <c r="H29" s="301">
        <v>0</v>
      </c>
      <c r="I29" s="301"/>
      <c r="J29" s="301">
        <v>0</v>
      </c>
      <c r="K29" s="301">
        <v>0</v>
      </c>
      <c r="L29" s="301">
        <v>0</v>
      </c>
      <c r="M29" s="301"/>
      <c r="N29" s="301">
        <v>13.888888888888889</v>
      </c>
      <c r="O29" s="301">
        <v>15.909090909090908</v>
      </c>
      <c r="P29" s="301">
        <v>10.714285714285714</v>
      </c>
      <c r="Q29" s="301"/>
      <c r="R29" s="301">
        <v>5.5555555555555554</v>
      </c>
      <c r="S29" s="301">
        <v>7.1428571428571423</v>
      </c>
      <c r="T29" s="301">
        <v>3.8461538461538463</v>
      </c>
      <c r="U29" s="301"/>
      <c r="V29" s="301">
        <v>0</v>
      </c>
      <c r="W29" s="301">
        <v>0</v>
      </c>
      <c r="X29" s="301">
        <v>0</v>
      </c>
      <c r="Y29" s="59"/>
      <c r="Z29" s="26"/>
      <c r="AA29" s="2"/>
      <c r="AB29" s="2"/>
      <c r="AC29" s="2"/>
      <c r="AD29" s="2"/>
      <c r="AE29" s="2"/>
      <c r="AF29" s="2"/>
      <c r="AG29" s="2"/>
      <c r="AH29" s="2"/>
    </row>
    <row r="30" spans="1:34" s="3" customFormat="1" x14ac:dyDescent="0.3">
      <c r="A30" s="19">
        <v>22</v>
      </c>
      <c r="B30" s="301">
        <v>9.5238095238095237</v>
      </c>
      <c r="C30" s="301">
        <v>6.8493150684931505</v>
      </c>
      <c r="D30" s="301">
        <v>12.162162162162163</v>
      </c>
      <c r="E30" s="301"/>
      <c r="F30" s="301">
        <v>0</v>
      </c>
      <c r="G30" s="301">
        <v>0</v>
      </c>
      <c r="H30" s="301">
        <v>0</v>
      </c>
      <c r="I30" s="301"/>
      <c r="J30" s="301">
        <v>33.333333333333329</v>
      </c>
      <c r="K30" s="301">
        <v>25</v>
      </c>
      <c r="L30" s="301">
        <v>40</v>
      </c>
      <c r="M30" s="301"/>
      <c r="N30" s="301">
        <v>6.1224489795918364</v>
      </c>
      <c r="O30" s="301">
        <v>7.4074074074074066</v>
      </c>
      <c r="P30" s="301">
        <v>4.5454545454545459</v>
      </c>
      <c r="Q30" s="301"/>
      <c r="R30" s="301">
        <v>10</v>
      </c>
      <c r="S30" s="301">
        <v>0</v>
      </c>
      <c r="T30" s="301">
        <v>21.428571428571427</v>
      </c>
      <c r="U30" s="301"/>
      <c r="V30" s="301">
        <v>8.4745762711864394</v>
      </c>
      <c r="W30" s="301">
        <v>7.6923076923076925</v>
      </c>
      <c r="X30" s="301">
        <v>9.0909090909090917</v>
      </c>
      <c r="Y30" s="59"/>
      <c r="Z30" s="26"/>
      <c r="AA30" s="2"/>
      <c r="AB30" s="2"/>
      <c r="AC30" s="2"/>
      <c r="AD30" s="2"/>
      <c r="AE30" s="2"/>
      <c r="AF30" s="2"/>
      <c r="AG30" s="2"/>
      <c r="AH30" s="2"/>
    </row>
    <row r="31" spans="1:34" s="3" customFormat="1" x14ac:dyDescent="0.3">
      <c r="A31" s="19">
        <v>23</v>
      </c>
      <c r="B31" s="301">
        <v>3.0303030303030303</v>
      </c>
      <c r="C31" s="301">
        <v>3.7037037037037033</v>
      </c>
      <c r="D31" s="301">
        <v>2.2222222222222223</v>
      </c>
      <c r="E31" s="301"/>
      <c r="F31" s="301">
        <v>0</v>
      </c>
      <c r="G31" s="301">
        <v>0</v>
      </c>
      <c r="H31" s="301">
        <v>0</v>
      </c>
      <c r="I31" s="301"/>
      <c r="J31" s="301">
        <v>0</v>
      </c>
      <c r="K31" s="301">
        <v>0</v>
      </c>
      <c r="L31" s="301">
        <v>0</v>
      </c>
      <c r="M31" s="301"/>
      <c r="N31" s="301">
        <v>0</v>
      </c>
      <c r="O31" s="301">
        <v>0</v>
      </c>
      <c r="P31" s="301">
        <v>0</v>
      </c>
      <c r="Q31" s="301"/>
      <c r="R31" s="301">
        <v>0</v>
      </c>
      <c r="S31" s="301">
        <v>0</v>
      </c>
      <c r="T31" s="301">
        <v>0</v>
      </c>
      <c r="U31" s="301"/>
      <c r="V31" s="301">
        <v>8.1081081081081088</v>
      </c>
      <c r="W31" s="301">
        <v>9.0909090909090917</v>
      </c>
      <c r="X31" s="301">
        <v>6.666666666666667</v>
      </c>
      <c r="Y31" s="54"/>
      <c r="Z31" s="26"/>
      <c r="AA31" s="2"/>
      <c r="AB31" s="2"/>
      <c r="AC31" s="2"/>
      <c r="AD31" s="2"/>
      <c r="AE31" s="2"/>
      <c r="AF31" s="2"/>
      <c r="AG31" s="2"/>
      <c r="AH31" s="2"/>
    </row>
    <row r="32" spans="1:34" s="3" customFormat="1" x14ac:dyDescent="0.3">
      <c r="A32" s="19">
        <v>24</v>
      </c>
      <c r="B32" s="301">
        <v>4.3478260869565215</v>
      </c>
      <c r="C32" s="301">
        <v>5.5555555555555554</v>
      </c>
      <c r="D32" s="301">
        <v>3.0303030303030303</v>
      </c>
      <c r="E32" s="301"/>
      <c r="F32" s="301">
        <v>0</v>
      </c>
      <c r="G32" s="301">
        <v>0</v>
      </c>
      <c r="H32" s="301">
        <v>0</v>
      </c>
      <c r="I32" s="301"/>
      <c r="J32" s="301">
        <v>0</v>
      </c>
      <c r="K32" s="301">
        <v>0</v>
      </c>
      <c r="L32" s="301">
        <v>0</v>
      </c>
      <c r="M32" s="301"/>
      <c r="N32" s="301">
        <v>13.636363636363635</v>
      </c>
      <c r="O32" s="301">
        <v>15.384615384615385</v>
      </c>
      <c r="P32" s="301">
        <v>11.111111111111111</v>
      </c>
      <c r="Q32" s="301"/>
      <c r="R32" s="301">
        <v>0</v>
      </c>
      <c r="S32" s="301">
        <v>0</v>
      </c>
      <c r="T32" s="301">
        <v>0</v>
      </c>
      <c r="U32" s="301"/>
      <c r="V32" s="301">
        <v>0</v>
      </c>
      <c r="W32" s="301">
        <v>0</v>
      </c>
      <c r="X32" s="301">
        <v>0</v>
      </c>
      <c r="Y32" s="54"/>
      <c r="Z32" s="26"/>
      <c r="AA32" s="2"/>
      <c r="AB32" s="2"/>
      <c r="AC32" s="2"/>
      <c r="AD32" s="2"/>
      <c r="AE32" s="2"/>
      <c r="AF32" s="2"/>
      <c r="AG32" s="2"/>
      <c r="AH32" s="2"/>
    </row>
    <row r="33" spans="1:34" s="3" customFormat="1" ht="14.5" thickBot="1" x14ac:dyDescent="0.35">
      <c r="A33" s="19" t="s">
        <v>250</v>
      </c>
      <c r="B33" s="301">
        <v>5</v>
      </c>
      <c r="C33" s="301">
        <v>8.5714285714285712</v>
      </c>
      <c r="D33" s="301">
        <v>2.2222222222222223</v>
      </c>
      <c r="E33" s="301"/>
      <c r="F33" s="301">
        <v>0</v>
      </c>
      <c r="G33" s="301">
        <v>0</v>
      </c>
      <c r="H33" s="301">
        <v>0</v>
      </c>
      <c r="I33" s="301"/>
      <c r="J33" s="301">
        <v>12.5</v>
      </c>
      <c r="K33" s="301">
        <v>50</v>
      </c>
      <c r="L33" s="301">
        <v>0</v>
      </c>
      <c r="M33" s="301"/>
      <c r="N33" s="301">
        <v>0</v>
      </c>
      <c r="O33" s="301">
        <v>0</v>
      </c>
      <c r="P33" s="301">
        <v>0</v>
      </c>
      <c r="Q33" s="301"/>
      <c r="R33" s="301">
        <v>0</v>
      </c>
      <c r="S33" s="301">
        <v>0</v>
      </c>
      <c r="T33" s="301">
        <v>0</v>
      </c>
      <c r="U33" s="301"/>
      <c r="V33" s="301">
        <v>15</v>
      </c>
      <c r="W33" s="301">
        <v>22.222222222222221</v>
      </c>
      <c r="X33" s="301">
        <v>9.0909090909090917</v>
      </c>
      <c r="Y33" s="54"/>
      <c r="Z33" s="26"/>
      <c r="AA33" s="2"/>
      <c r="AB33" s="2"/>
      <c r="AC33" s="2"/>
      <c r="AD33" s="2"/>
      <c r="AE33" s="2"/>
      <c r="AF33" s="2"/>
      <c r="AG33" s="2"/>
      <c r="AH33" s="2"/>
    </row>
    <row r="34" spans="1:34" s="3" customFormat="1" ht="14.25" customHeight="1" x14ac:dyDescent="0.3">
      <c r="A34" s="359" t="s">
        <v>407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54"/>
      <c r="Z34" s="26"/>
      <c r="AA34" s="2"/>
      <c r="AB34" s="2"/>
      <c r="AC34" s="2"/>
      <c r="AD34" s="2"/>
      <c r="AE34" s="2"/>
      <c r="AF34" s="2"/>
      <c r="AG34" s="2"/>
      <c r="AH34" s="2"/>
    </row>
    <row r="35" spans="1:34" s="3" customFormat="1" ht="14.25" customHeight="1" x14ac:dyDescent="0.3">
      <c r="A35" s="360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54"/>
      <c r="Z35" s="26"/>
      <c r="AA35" s="2"/>
      <c r="AB35" s="2"/>
      <c r="AC35" s="2"/>
      <c r="AD35" s="2"/>
      <c r="AE35" s="2"/>
      <c r="AF35" s="2"/>
      <c r="AG35" s="2"/>
      <c r="AH35" s="2"/>
    </row>
    <row r="36" spans="1:34" s="3" customFormat="1" ht="14.25" customHeight="1" x14ac:dyDescent="0.3">
      <c r="A36" s="363" t="s">
        <v>398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54"/>
      <c r="Z36" s="26"/>
      <c r="AA36" s="2"/>
      <c r="AB36" s="2"/>
      <c r="AC36" s="2"/>
      <c r="AD36" s="2"/>
      <c r="AE36" s="2"/>
      <c r="AF36" s="2"/>
      <c r="AG36" s="2"/>
      <c r="AH36" s="2"/>
    </row>
    <row r="42" spans="1:34" ht="15.5" x14ac:dyDescent="0.3">
      <c r="Z42" s="165"/>
    </row>
  </sheetData>
  <mergeCells count="17">
    <mergeCell ref="A1:X1"/>
    <mergeCell ref="A2:X2"/>
    <mergeCell ref="A3:X3"/>
    <mergeCell ref="A4:X4"/>
    <mergeCell ref="A5:X5"/>
    <mergeCell ref="A36:X36"/>
    <mergeCell ref="A34:X35"/>
    <mergeCell ref="R6:T6"/>
    <mergeCell ref="V6:X6"/>
    <mergeCell ref="AA6:AC6"/>
    <mergeCell ref="A9:X9"/>
    <mergeCell ref="A22:X22"/>
    <mergeCell ref="A6:A7"/>
    <mergeCell ref="B6:D6"/>
    <mergeCell ref="F6:H6"/>
    <mergeCell ref="J6:L6"/>
    <mergeCell ref="N6:P6"/>
  </mergeCells>
  <conditionalFormatting sqref="Y14:Y27">
    <cfRule type="cellIs" dxfId="2" priority="1" operator="equal">
      <formula>0</formula>
    </cfRule>
  </conditionalFormatting>
  <hyperlinks>
    <hyperlink ref="Z2" location="Contenido!A1" display="Contenido" xr:uid="{D3656A32-1EE0-444A-B493-BF1B2B846BFA}"/>
  </hyperlinks>
  <printOptions horizontalCentered="1"/>
  <pageMargins left="0.39370078740157483" right="0.39370078740157483" top="0.39370078740157483" bottom="0.39370078740157483" header="0.31496062992125984" footer="0.31496062992125984"/>
  <pageSetup scale="83" orientation="landscape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822D-EA19-4506-8EE7-CC7452448733}">
  <sheetPr>
    <tabColor rgb="FF182951"/>
    <pageSetUpPr fitToPage="1"/>
  </sheetPr>
  <dimension ref="A2:L49"/>
  <sheetViews>
    <sheetView showGridLines="0" topLeftCell="A3" zoomScale="90" zoomScaleNormal="90" zoomScaleSheetLayoutView="90" workbookViewId="0">
      <selection activeCell="A3" sqref="A3:X77"/>
    </sheetView>
  </sheetViews>
  <sheetFormatPr baseColWidth="10" defaultColWidth="11.453125" defaultRowHeight="15" customHeight="1" x14ac:dyDescent="0.3"/>
  <cols>
    <col min="1" max="1" width="5.7265625" style="72" customWidth="1"/>
    <col min="2" max="10" width="11.453125" style="72"/>
    <col min="11" max="11" width="5.7265625" style="72" customWidth="1"/>
    <col min="12" max="16384" width="11.453125" style="72"/>
  </cols>
  <sheetData>
    <row r="2" spans="1:12" ht="15" customHeight="1" x14ac:dyDescent="0.3">
      <c r="B2" s="73"/>
      <c r="C2" s="73"/>
      <c r="D2" s="73"/>
      <c r="E2" s="73"/>
      <c r="F2" s="73"/>
      <c r="G2" s="73"/>
      <c r="H2" s="73"/>
      <c r="I2" s="73"/>
      <c r="J2" s="73"/>
      <c r="L2" s="4" t="s">
        <v>0</v>
      </c>
    </row>
    <row r="3" spans="1:12" ht="15" customHeight="1" x14ac:dyDescent="0.3">
      <c r="B3" s="73"/>
      <c r="C3" s="73"/>
      <c r="D3" s="73"/>
      <c r="E3" s="73"/>
      <c r="F3" s="73"/>
      <c r="G3" s="73"/>
      <c r="H3" s="73"/>
      <c r="I3" s="73"/>
      <c r="J3" s="73"/>
    </row>
    <row r="4" spans="1:12" ht="15" customHeight="1" x14ac:dyDescent="0.3">
      <c r="B4" s="73"/>
      <c r="C4" s="73"/>
      <c r="D4" s="73"/>
      <c r="E4" s="73"/>
      <c r="F4" s="73"/>
      <c r="G4" s="73"/>
      <c r="H4" s="73"/>
      <c r="I4" s="73"/>
      <c r="J4" s="73"/>
    </row>
    <row r="5" spans="1:12" ht="15" customHeight="1" x14ac:dyDescent="0.3">
      <c r="B5" s="73"/>
      <c r="C5" s="73"/>
      <c r="D5" s="73"/>
      <c r="E5" s="73"/>
      <c r="F5" s="73"/>
      <c r="G5" s="73"/>
      <c r="H5" s="73"/>
      <c r="I5" s="73"/>
      <c r="J5" s="73"/>
    </row>
    <row r="6" spans="1:12" ht="15" customHeight="1" x14ac:dyDescent="0.3">
      <c r="B6" s="73"/>
      <c r="C6" s="73"/>
      <c r="D6" s="73"/>
      <c r="E6" s="73"/>
      <c r="F6" s="73"/>
      <c r="G6" s="73"/>
      <c r="H6" s="73"/>
      <c r="I6" s="73"/>
      <c r="J6" s="73"/>
    </row>
    <row r="7" spans="1:12" ht="15" customHeight="1" x14ac:dyDescent="0.3">
      <c r="B7" s="73"/>
      <c r="C7" s="73"/>
      <c r="D7" s="73"/>
      <c r="E7" s="73"/>
      <c r="F7" s="73"/>
      <c r="G7" s="73"/>
      <c r="H7" s="73"/>
      <c r="I7" s="73"/>
      <c r="J7" s="73"/>
    </row>
    <row r="8" spans="1:12" ht="15" customHeight="1" x14ac:dyDescent="0.3">
      <c r="B8" s="73"/>
      <c r="C8" s="73"/>
      <c r="D8" s="73"/>
      <c r="E8" s="73"/>
      <c r="F8" s="73"/>
      <c r="G8" s="73"/>
      <c r="H8" s="73"/>
      <c r="I8" s="73"/>
      <c r="J8" s="73"/>
    </row>
    <row r="9" spans="1:12" ht="15" customHeight="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</row>
    <row r="10" spans="1:12" ht="15" customHeight="1" x14ac:dyDescent="0.3">
      <c r="A10" s="75"/>
      <c r="B10" s="323" t="s">
        <v>347</v>
      </c>
      <c r="C10" s="324"/>
      <c r="D10" s="324"/>
      <c r="E10" s="324"/>
      <c r="F10" s="324"/>
      <c r="G10" s="324"/>
      <c r="H10" s="324"/>
      <c r="I10" s="324"/>
      <c r="J10" s="325"/>
      <c r="K10" s="76"/>
    </row>
    <row r="11" spans="1:12" ht="15" customHeight="1" x14ac:dyDescent="0.3">
      <c r="A11" s="75"/>
      <c r="B11" s="326"/>
      <c r="C11" s="327"/>
      <c r="D11" s="327"/>
      <c r="E11" s="327"/>
      <c r="F11" s="327"/>
      <c r="G11" s="327"/>
      <c r="H11" s="327"/>
      <c r="I11" s="327"/>
      <c r="J11" s="328"/>
      <c r="K11" s="76"/>
    </row>
    <row r="12" spans="1:12" ht="15" customHeight="1" x14ac:dyDescent="0.3">
      <c r="A12" s="77"/>
      <c r="B12" s="326"/>
      <c r="C12" s="327"/>
      <c r="D12" s="327"/>
      <c r="E12" s="327"/>
      <c r="F12" s="327"/>
      <c r="G12" s="327"/>
      <c r="H12" s="327"/>
      <c r="I12" s="327"/>
      <c r="J12" s="328"/>
      <c r="K12" s="76"/>
    </row>
    <row r="13" spans="1:12" ht="15" customHeight="1" x14ac:dyDescent="0.3">
      <c r="A13" s="77"/>
      <c r="B13" s="326"/>
      <c r="C13" s="327"/>
      <c r="D13" s="327"/>
      <c r="E13" s="327"/>
      <c r="F13" s="327"/>
      <c r="G13" s="327"/>
      <c r="H13" s="327"/>
      <c r="I13" s="327"/>
      <c r="J13" s="328"/>
      <c r="K13" s="76"/>
    </row>
    <row r="14" spans="1:12" ht="15" customHeight="1" x14ac:dyDescent="0.3">
      <c r="A14" s="77"/>
      <c r="B14" s="326"/>
      <c r="C14" s="327"/>
      <c r="D14" s="327"/>
      <c r="E14" s="327"/>
      <c r="F14" s="327"/>
      <c r="G14" s="327"/>
      <c r="H14" s="327"/>
      <c r="I14" s="327"/>
      <c r="J14" s="328"/>
      <c r="K14" s="76"/>
    </row>
    <row r="15" spans="1:12" ht="15" customHeight="1" x14ac:dyDescent="0.3">
      <c r="A15" s="75"/>
      <c r="B15" s="326"/>
      <c r="C15" s="327"/>
      <c r="D15" s="327"/>
      <c r="E15" s="327"/>
      <c r="F15" s="327"/>
      <c r="G15" s="327"/>
      <c r="H15" s="327"/>
      <c r="I15" s="327"/>
      <c r="J15" s="328"/>
      <c r="K15" s="76"/>
    </row>
    <row r="16" spans="1:12" ht="15" customHeight="1" x14ac:dyDescent="0.3">
      <c r="A16" s="75"/>
      <c r="B16" s="326"/>
      <c r="C16" s="327"/>
      <c r="D16" s="327"/>
      <c r="E16" s="327"/>
      <c r="F16" s="327"/>
      <c r="G16" s="327"/>
      <c r="H16" s="327"/>
      <c r="I16" s="327"/>
      <c r="J16" s="328"/>
      <c r="K16" s="76"/>
    </row>
    <row r="17" spans="1:11" ht="15" customHeight="1" x14ac:dyDescent="0.3">
      <c r="A17" s="75"/>
      <c r="B17" s="326"/>
      <c r="C17" s="327"/>
      <c r="D17" s="327"/>
      <c r="E17" s="327"/>
      <c r="F17" s="327"/>
      <c r="G17" s="327"/>
      <c r="H17" s="327"/>
      <c r="I17" s="327"/>
      <c r="J17" s="328"/>
      <c r="K17" s="76"/>
    </row>
    <row r="18" spans="1:11" ht="15" customHeight="1" x14ac:dyDescent="0.3">
      <c r="A18" s="75"/>
      <c r="B18" s="326"/>
      <c r="C18" s="327"/>
      <c r="D18" s="327"/>
      <c r="E18" s="327"/>
      <c r="F18" s="327"/>
      <c r="G18" s="327"/>
      <c r="H18" s="327"/>
      <c r="I18" s="327"/>
      <c r="J18" s="328"/>
      <c r="K18" s="76"/>
    </row>
    <row r="19" spans="1:11" ht="15" customHeight="1" x14ac:dyDescent="0.3">
      <c r="A19" s="75"/>
      <c r="B19" s="326"/>
      <c r="C19" s="327"/>
      <c r="D19" s="327"/>
      <c r="E19" s="327"/>
      <c r="F19" s="327"/>
      <c r="G19" s="327"/>
      <c r="H19" s="327"/>
      <c r="I19" s="327"/>
      <c r="J19" s="328"/>
      <c r="K19" s="76"/>
    </row>
    <row r="20" spans="1:11" ht="15" customHeight="1" x14ac:dyDescent="0.3">
      <c r="A20" s="76"/>
      <c r="B20" s="326"/>
      <c r="C20" s="327"/>
      <c r="D20" s="327"/>
      <c r="E20" s="327"/>
      <c r="F20" s="327"/>
      <c r="G20" s="327"/>
      <c r="H20" s="327"/>
      <c r="I20" s="327"/>
      <c r="J20" s="328"/>
      <c r="K20" s="76"/>
    </row>
    <row r="21" spans="1:11" ht="15" customHeight="1" x14ac:dyDescent="0.3">
      <c r="A21" s="76"/>
      <c r="B21" s="326"/>
      <c r="C21" s="327"/>
      <c r="D21" s="327"/>
      <c r="E21" s="327"/>
      <c r="F21" s="327"/>
      <c r="G21" s="327"/>
      <c r="H21" s="327"/>
      <c r="I21" s="327"/>
      <c r="J21" s="328"/>
      <c r="K21" s="76"/>
    </row>
    <row r="22" spans="1:11" ht="15" customHeight="1" x14ac:dyDescent="0.3">
      <c r="A22" s="76"/>
      <c r="B22" s="326"/>
      <c r="C22" s="327"/>
      <c r="D22" s="327"/>
      <c r="E22" s="327"/>
      <c r="F22" s="327"/>
      <c r="G22" s="327"/>
      <c r="H22" s="327"/>
      <c r="I22" s="327"/>
      <c r="J22" s="328"/>
      <c r="K22" s="76"/>
    </row>
    <row r="23" spans="1:11" ht="15" customHeight="1" x14ac:dyDescent="0.3">
      <c r="A23" s="76"/>
      <c r="B23" s="326"/>
      <c r="C23" s="327"/>
      <c r="D23" s="327"/>
      <c r="E23" s="327"/>
      <c r="F23" s="327"/>
      <c r="G23" s="327"/>
      <c r="H23" s="327"/>
      <c r="I23" s="327"/>
      <c r="J23" s="328"/>
      <c r="K23" s="76"/>
    </row>
    <row r="24" spans="1:11" ht="15" customHeight="1" x14ac:dyDescent="0.3">
      <c r="A24" s="76"/>
      <c r="B24" s="326"/>
      <c r="C24" s="327"/>
      <c r="D24" s="327"/>
      <c r="E24" s="327"/>
      <c r="F24" s="327"/>
      <c r="G24" s="327"/>
      <c r="H24" s="327"/>
      <c r="I24" s="327"/>
      <c r="J24" s="328"/>
      <c r="K24" s="76"/>
    </row>
    <row r="25" spans="1:11" ht="15" customHeight="1" x14ac:dyDescent="0.3">
      <c r="B25" s="329"/>
      <c r="C25" s="330"/>
      <c r="D25" s="330"/>
      <c r="E25" s="330"/>
      <c r="F25" s="330"/>
      <c r="G25" s="330"/>
      <c r="H25" s="330"/>
      <c r="I25" s="330"/>
      <c r="J25" s="331"/>
    </row>
    <row r="26" spans="1:11" ht="15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1:11" ht="15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</row>
    <row r="28" spans="1:11" ht="15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</row>
    <row r="29" spans="1:11" ht="15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</row>
    <row r="30" spans="1:11" ht="15" customHeight="1" x14ac:dyDescent="0.3">
      <c r="B30" s="73"/>
      <c r="C30" s="73"/>
      <c r="D30" s="73"/>
      <c r="E30" s="73"/>
      <c r="F30" s="73"/>
      <c r="G30" s="73"/>
      <c r="H30" s="73"/>
      <c r="I30" s="73"/>
      <c r="J30" s="73"/>
    </row>
    <row r="31" spans="1:11" ht="15" customHeight="1" x14ac:dyDescent="0.3">
      <c r="B31" s="73"/>
      <c r="C31" s="73"/>
      <c r="D31" s="73"/>
      <c r="E31" s="73"/>
      <c r="F31" s="73"/>
      <c r="G31" s="73"/>
      <c r="H31" s="73"/>
      <c r="I31" s="73"/>
      <c r="J31" s="73"/>
    </row>
    <row r="32" spans="1:11" ht="15" customHeight="1" x14ac:dyDescent="0.3">
      <c r="B32" s="73"/>
      <c r="C32" s="73"/>
      <c r="D32" s="73"/>
      <c r="E32" s="73"/>
      <c r="F32" s="73"/>
      <c r="G32" s="73"/>
      <c r="H32" s="73"/>
      <c r="I32" s="73"/>
      <c r="J32" s="73"/>
    </row>
    <row r="33" spans="2:10" ht="15" customHeight="1" x14ac:dyDescent="0.3">
      <c r="B33" s="78"/>
      <c r="C33" s="78"/>
      <c r="D33" s="78"/>
      <c r="E33" s="78"/>
      <c r="F33" s="78"/>
      <c r="G33" s="78"/>
      <c r="H33" s="78"/>
      <c r="I33" s="78"/>
      <c r="J33" s="73"/>
    </row>
    <row r="34" spans="2:10" ht="15" customHeight="1" x14ac:dyDescent="0.3">
      <c r="B34" s="73"/>
      <c r="C34" s="73"/>
      <c r="D34" s="73"/>
      <c r="E34" s="73"/>
      <c r="F34" s="73"/>
      <c r="G34" s="73"/>
      <c r="H34" s="73"/>
      <c r="I34" s="73"/>
      <c r="J34" s="73"/>
    </row>
    <row r="35" spans="2:10" ht="15" customHeight="1" x14ac:dyDescent="0.3">
      <c r="B35" s="73"/>
      <c r="C35" s="73"/>
      <c r="D35" s="73"/>
      <c r="E35" s="73"/>
      <c r="F35" s="73"/>
      <c r="G35" s="73"/>
      <c r="H35" s="73"/>
      <c r="I35" s="73"/>
      <c r="J35" s="73"/>
    </row>
    <row r="36" spans="2:10" ht="15" customHeight="1" x14ac:dyDescent="0.3">
      <c r="B36" s="73"/>
      <c r="C36" s="73"/>
      <c r="D36" s="73"/>
      <c r="E36" s="73"/>
      <c r="F36" s="73"/>
      <c r="G36" s="73"/>
      <c r="H36" s="73"/>
      <c r="I36" s="73"/>
      <c r="J36" s="73"/>
    </row>
    <row r="37" spans="2:10" ht="15" customHeight="1" x14ac:dyDescent="0.3">
      <c r="B37" s="73"/>
      <c r="C37" s="73"/>
      <c r="D37" s="73"/>
      <c r="E37" s="73"/>
      <c r="F37" s="73"/>
      <c r="G37" s="73"/>
      <c r="H37" s="73"/>
      <c r="I37" s="73"/>
      <c r="J37" s="73"/>
    </row>
    <row r="38" spans="2:10" ht="15" customHeight="1" x14ac:dyDescent="0.3">
      <c r="B38" s="73"/>
      <c r="C38" s="73"/>
      <c r="D38" s="73"/>
      <c r="E38" s="73"/>
      <c r="F38" s="73"/>
      <c r="G38" s="73"/>
      <c r="H38" s="73"/>
      <c r="I38" s="73"/>
      <c r="J38" s="73"/>
    </row>
    <row r="39" spans="2:10" ht="15" customHeight="1" x14ac:dyDescent="0.3">
      <c r="B39" s="73"/>
      <c r="C39" s="73"/>
      <c r="D39" s="73"/>
      <c r="E39" s="73"/>
      <c r="F39" s="73"/>
      <c r="G39" s="73"/>
      <c r="H39" s="73"/>
      <c r="I39" s="73"/>
      <c r="J39" s="73"/>
    </row>
    <row r="40" spans="2:10" ht="15" customHeight="1" x14ac:dyDescent="0.3">
      <c r="B40" s="73"/>
      <c r="C40" s="73"/>
      <c r="D40" s="73"/>
      <c r="E40" s="73"/>
      <c r="F40" s="73"/>
      <c r="G40" s="73"/>
      <c r="H40" s="73"/>
      <c r="I40" s="73"/>
      <c r="J40" s="73"/>
    </row>
    <row r="41" spans="2:10" ht="15" customHeight="1" x14ac:dyDescent="0.3">
      <c r="B41" s="73"/>
      <c r="C41" s="73"/>
      <c r="D41" s="73"/>
      <c r="E41" s="73"/>
      <c r="F41" s="73"/>
      <c r="G41" s="73"/>
      <c r="H41" s="73"/>
      <c r="I41" s="73"/>
      <c r="J41" s="73"/>
    </row>
    <row r="42" spans="2:10" ht="15" customHeight="1" x14ac:dyDescent="0.3">
      <c r="B42" s="73"/>
      <c r="C42" s="73"/>
      <c r="D42" s="73"/>
      <c r="E42" s="73"/>
      <c r="F42" s="73"/>
      <c r="G42" s="73"/>
      <c r="H42" s="73"/>
      <c r="I42" s="73"/>
      <c r="J42" s="73"/>
    </row>
    <row r="43" spans="2:10" ht="15" customHeight="1" x14ac:dyDescent="0.3">
      <c r="B43" s="73"/>
      <c r="C43" s="73"/>
      <c r="D43" s="73"/>
      <c r="E43" s="73"/>
      <c r="F43" s="73"/>
      <c r="G43" s="73"/>
      <c r="H43" s="73"/>
      <c r="I43" s="73"/>
      <c r="J43" s="73"/>
    </row>
    <row r="44" spans="2:10" ht="15" customHeight="1" x14ac:dyDescent="0.3">
      <c r="B44" s="73"/>
      <c r="C44" s="73"/>
      <c r="D44" s="73"/>
      <c r="E44" s="73"/>
      <c r="F44" s="73"/>
      <c r="G44" s="73"/>
      <c r="H44" s="73"/>
      <c r="I44" s="73"/>
      <c r="J44" s="73"/>
    </row>
    <row r="45" spans="2:10" ht="15" customHeight="1" x14ac:dyDescent="0.3">
      <c r="B45" s="73"/>
      <c r="C45" s="73"/>
      <c r="D45" s="73"/>
      <c r="E45" s="73"/>
      <c r="F45" s="73"/>
      <c r="G45" s="73"/>
      <c r="H45" s="73"/>
      <c r="I45" s="73"/>
      <c r="J45" s="73"/>
    </row>
    <row r="46" spans="2:10" ht="15" customHeight="1" x14ac:dyDescent="0.3">
      <c r="B46" s="73"/>
      <c r="C46" s="73"/>
      <c r="D46" s="73"/>
      <c r="E46" s="73"/>
      <c r="F46" s="73"/>
      <c r="G46" s="73"/>
      <c r="H46" s="73"/>
      <c r="I46" s="73"/>
      <c r="J46" s="73"/>
    </row>
    <row r="47" spans="2:10" ht="15" customHeight="1" x14ac:dyDescent="0.3">
      <c r="B47" s="73"/>
      <c r="C47" s="73"/>
      <c r="D47" s="73"/>
      <c r="E47" s="73"/>
      <c r="F47" s="73"/>
      <c r="G47" s="73"/>
      <c r="H47" s="73"/>
      <c r="I47" s="73"/>
      <c r="J47" s="73"/>
    </row>
    <row r="48" spans="2:10" ht="15" customHeight="1" x14ac:dyDescent="0.3">
      <c r="B48" s="73"/>
      <c r="C48" s="73"/>
      <c r="D48" s="73"/>
      <c r="E48" s="73"/>
      <c r="F48" s="73"/>
      <c r="G48" s="73"/>
      <c r="H48" s="73"/>
      <c r="I48" s="73"/>
      <c r="J48" s="73"/>
    </row>
    <row r="49" spans="2:10" ht="1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1">
    <mergeCell ref="B10:J25"/>
  </mergeCells>
  <hyperlinks>
    <hyperlink ref="L2" location="INDICE!A1" display="Indice" xr:uid="{D5F69CB3-830B-4695-8A54-B2B6F317243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13E0-4FA1-4087-B06C-CC84CC553D9A}">
  <sheetPr>
    <tabColor theme="0" tint="-0.14999847407452621"/>
    <pageSetUpPr fitToPage="1"/>
  </sheetPr>
  <dimension ref="A1:AA39"/>
  <sheetViews>
    <sheetView showGridLines="0" zoomScale="90" zoomScaleNormal="90" zoomScaleSheetLayoutView="90" workbookViewId="0">
      <selection activeCell="Z2" sqref="Z2"/>
    </sheetView>
  </sheetViews>
  <sheetFormatPr baseColWidth="10" defaultColWidth="23.453125" defaultRowHeight="14" x14ac:dyDescent="0.3"/>
  <cols>
    <col min="1" max="1" width="18" style="71" customWidth="1"/>
    <col min="2" max="4" width="7.54296875" style="54" customWidth="1"/>
    <col min="5" max="5" width="1.81640625" style="54" customWidth="1"/>
    <col min="6" max="8" width="7.54296875" style="54" customWidth="1"/>
    <col min="9" max="9" width="1.81640625" style="54" customWidth="1"/>
    <col min="10" max="12" width="7.54296875" style="54" customWidth="1"/>
    <col min="13" max="13" width="1.81640625" style="54" customWidth="1"/>
    <col min="14" max="16" width="7.54296875" style="54" customWidth="1"/>
    <col min="17" max="17" width="1.81640625" style="54" customWidth="1"/>
    <col min="18" max="20" width="7.54296875" style="54" customWidth="1"/>
    <col min="21" max="21" width="1.81640625" style="54" customWidth="1"/>
    <col min="22" max="24" width="7.54296875" style="54" customWidth="1"/>
    <col min="25" max="25" width="5.7265625" style="54" customWidth="1"/>
    <col min="26" max="26" width="13.453125" style="26" customWidth="1"/>
    <col min="27" max="54" width="10.7265625" style="2" customWidth="1"/>
    <col min="55" max="16384" width="23.453125" style="2"/>
  </cols>
  <sheetData>
    <row r="1" spans="1:27" ht="15.75" customHeight="1" x14ac:dyDescent="0.3">
      <c r="A1" s="343" t="s">
        <v>408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8"/>
      <c r="Z1" s="29"/>
      <c r="AA1" s="60"/>
    </row>
    <row r="2" spans="1:27" ht="15.75" customHeight="1" x14ac:dyDescent="0.3">
      <c r="A2" s="362" t="s">
        <v>162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9"/>
      <c r="Z2" s="272" t="s">
        <v>375</v>
      </c>
      <c r="AA2" s="60"/>
    </row>
    <row r="3" spans="1:27" ht="15.75" customHeight="1" x14ac:dyDescent="0.3">
      <c r="A3" s="362" t="s">
        <v>252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8"/>
      <c r="Z3" s="29"/>
      <c r="AA3" s="60"/>
    </row>
    <row r="4" spans="1:27" ht="15.75" customHeight="1" x14ac:dyDescent="0.3">
      <c r="A4" s="362" t="s">
        <v>151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8"/>
      <c r="AA4" s="60"/>
    </row>
    <row r="5" spans="1:27" ht="15.75" customHeight="1" x14ac:dyDescent="0.3">
      <c r="A5" s="362" t="s">
        <v>377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8"/>
      <c r="AA5" s="61"/>
    </row>
    <row r="6" spans="1:27" s="8" customFormat="1" ht="21" customHeight="1" x14ac:dyDescent="0.35">
      <c r="A6" s="340" t="s">
        <v>253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6"/>
      <c r="Z6" s="26"/>
      <c r="AA6" s="6"/>
    </row>
    <row r="7" spans="1:27" s="8" customFormat="1" ht="21" customHeight="1" x14ac:dyDescent="0.35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6"/>
      <c r="Z7" s="26"/>
      <c r="AA7" s="42"/>
    </row>
    <row r="8" spans="1:27" s="7" customFormat="1" x14ac:dyDescent="0.3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"/>
      <c r="Z8" s="26"/>
    </row>
    <row r="9" spans="1:27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45"/>
    </row>
    <row r="10" spans="1:27" s="7" customFormat="1" x14ac:dyDescent="0.3">
      <c r="A10" s="64" t="s">
        <v>130</v>
      </c>
      <c r="B10" s="47">
        <v>1030</v>
      </c>
      <c r="C10" s="47">
        <v>486</v>
      </c>
      <c r="D10" s="47">
        <v>544</v>
      </c>
      <c r="E10" s="47"/>
      <c r="F10" s="47">
        <v>148</v>
      </c>
      <c r="G10" s="47">
        <v>83</v>
      </c>
      <c r="H10" s="47">
        <v>65</v>
      </c>
      <c r="I10" s="47"/>
      <c r="J10" s="47">
        <v>223</v>
      </c>
      <c r="K10" s="47">
        <v>99</v>
      </c>
      <c r="L10" s="47">
        <v>124</v>
      </c>
      <c r="M10" s="47"/>
      <c r="N10" s="47">
        <v>228</v>
      </c>
      <c r="O10" s="47">
        <v>93</v>
      </c>
      <c r="P10" s="47">
        <v>135</v>
      </c>
      <c r="Q10" s="47"/>
      <c r="R10" s="47">
        <v>312</v>
      </c>
      <c r="S10" s="47">
        <v>152</v>
      </c>
      <c r="T10" s="47">
        <v>160</v>
      </c>
      <c r="U10" s="47"/>
      <c r="V10" s="47">
        <v>119</v>
      </c>
      <c r="W10" s="47">
        <v>59</v>
      </c>
      <c r="X10" s="47">
        <v>60</v>
      </c>
      <c r="Y10" s="13"/>
      <c r="Z10" s="26"/>
    </row>
    <row r="11" spans="1:27" x14ac:dyDescent="0.3">
      <c r="A11" s="17" t="s">
        <v>168</v>
      </c>
      <c r="B11" s="48">
        <v>566</v>
      </c>
      <c r="C11" s="48">
        <v>251</v>
      </c>
      <c r="D11" s="48">
        <v>315</v>
      </c>
      <c r="E11" s="48"/>
      <c r="F11" s="48">
        <v>80</v>
      </c>
      <c r="G11" s="48">
        <v>54</v>
      </c>
      <c r="H11" s="48">
        <v>26</v>
      </c>
      <c r="I11" s="48"/>
      <c r="J11" s="48">
        <v>105</v>
      </c>
      <c r="K11" s="48">
        <v>36</v>
      </c>
      <c r="L11" s="48">
        <v>69</v>
      </c>
      <c r="M11" s="48"/>
      <c r="N11" s="48">
        <v>133</v>
      </c>
      <c r="O11" s="48">
        <v>55</v>
      </c>
      <c r="P11" s="48">
        <v>78</v>
      </c>
      <c r="Q11" s="48"/>
      <c r="R11" s="48">
        <v>174</v>
      </c>
      <c r="S11" s="48">
        <v>72</v>
      </c>
      <c r="T11" s="48">
        <v>102</v>
      </c>
      <c r="U11" s="48"/>
      <c r="V11" s="48">
        <v>74</v>
      </c>
      <c r="W11" s="48">
        <v>34</v>
      </c>
      <c r="X11" s="48">
        <v>40</v>
      </c>
      <c r="Y11" s="49"/>
    </row>
    <row r="12" spans="1:27" x14ac:dyDescent="0.3">
      <c r="A12" s="17" t="s">
        <v>171</v>
      </c>
      <c r="B12" s="48">
        <v>128</v>
      </c>
      <c r="C12" s="48">
        <v>71</v>
      </c>
      <c r="D12" s="48">
        <v>57</v>
      </c>
      <c r="E12" s="48"/>
      <c r="F12" s="48">
        <v>10</v>
      </c>
      <c r="G12" s="48">
        <v>3</v>
      </c>
      <c r="H12" s="48">
        <v>7</v>
      </c>
      <c r="I12" s="48"/>
      <c r="J12" s="48">
        <v>30</v>
      </c>
      <c r="K12" s="48">
        <v>17</v>
      </c>
      <c r="L12" s="48">
        <v>13</v>
      </c>
      <c r="M12" s="48"/>
      <c r="N12" s="48">
        <v>21</v>
      </c>
      <c r="O12" s="48">
        <v>3</v>
      </c>
      <c r="P12" s="48">
        <v>18</v>
      </c>
      <c r="Q12" s="48"/>
      <c r="R12" s="48">
        <v>49</v>
      </c>
      <c r="S12" s="48">
        <v>35</v>
      </c>
      <c r="T12" s="48">
        <v>14</v>
      </c>
      <c r="U12" s="48"/>
      <c r="V12" s="48">
        <v>18</v>
      </c>
      <c r="W12" s="48">
        <v>13</v>
      </c>
      <c r="X12" s="48">
        <v>5</v>
      </c>
      <c r="Y12" s="49"/>
    </row>
    <row r="13" spans="1:27" x14ac:dyDescent="0.3">
      <c r="A13" s="17" t="s">
        <v>176</v>
      </c>
      <c r="B13" s="48">
        <v>18</v>
      </c>
      <c r="C13" s="48">
        <v>6</v>
      </c>
      <c r="D13" s="48">
        <v>12</v>
      </c>
      <c r="E13" s="48"/>
      <c r="F13" s="48">
        <v>4</v>
      </c>
      <c r="G13" s="48">
        <v>0</v>
      </c>
      <c r="H13" s="48">
        <v>4</v>
      </c>
      <c r="I13" s="48"/>
      <c r="J13" s="48">
        <v>4</v>
      </c>
      <c r="K13" s="48">
        <v>2</v>
      </c>
      <c r="L13" s="48">
        <v>2</v>
      </c>
      <c r="M13" s="48"/>
      <c r="N13" s="48">
        <v>4</v>
      </c>
      <c r="O13" s="48">
        <v>1</v>
      </c>
      <c r="P13" s="48">
        <v>3</v>
      </c>
      <c r="Q13" s="48"/>
      <c r="R13" s="48">
        <v>3</v>
      </c>
      <c r="S13" s="48">
        <v>2</v>
      </c>
      <c r="T13" s="48">
        <v>1</v>
      </c>
      <c r="U13" s="48"/>
      <c r="V13" s="48">
        <v>3</v>
      </c>
      <c r="W13" s="48">
        <v>1</v>
      </c>
      <c r="X13" s="48">
        <v>2</v>
      </c>
      <c r="Y13" s="50"/>
    </row>
    <row r="14" spans="1:27" x14ac:dyDescent="0.3">
      <c r="A14" s="17" t="s">
        <v>179</v>
      </c>
      <c r="B14" s="48">
        <v>8</v>
      </c>
      <c r="C14" s="48">
        <v>4</v>
      </c>
      <c r="D14" s="48">
        <v>4</v>
      </c>
      <c r="E14" s="48"/>
      <c r="F14" s="48">
        <v>1</v>
      </c>
      <c r="G14" s="48">
        <v>1</v>
      </c>
      <c r="H14" s="48">
        <v>0</v>
      </c>
      <c r="I14" s="48"/>
      <c r="J14" s="48">
        <v>2</v>
      </c>
      <c r="K14" s="48">
        <v>0</v>
      </c>
      <c r="L14" s="48">
        <v>2</v>
      </c>
      <c r="M14" s="48"/>
      <c r="N14" s="48">
        <v>1</v>
      </c>
      <c r="O14" s="48">
        <v>1</v>
      </c>
      <c r="P14" s="48">
        <v>0</v>
      </c>
      <c r="Q14" s="48"/>
      <c r="R14" s="48">
        <v>4</v>
      </c>
      <c r="S14" s="48">
        <v>2</v>
      </c>
      <c r="T14" s="48">
        <v>2</v>
      </c>
      <c r="U14" s="48"/>
      <c r="V14" s="48">
        <v>0</v>
      </c>
      <c r="W14" s="48">
        <v>0</v>
      </c>
      <c r="X14" s="48">
        <v>0</v>
      </c>
      <c r="Y14" s="50"/>
    </row>
    <row r="15" spans="1:27" x14ac:dyDescent="0.3">
      <c r="A15" s="17" t="s">
        <v>180</v>
      </c>
      <c r="B15" s="48">
        <v>23</v>
      </c>
      <c r="C15" s="48">
        <v>13</v>
      </c>
      <c r="D15" s="48">
        <v>10</v>
      </c>
      <c r="E15" s="48"/>
      <c r="F15" s="48">
        <v>4</v>
      </c>
      <c r="G15" s="48">
        <v>1</v>
      </c>
      <c r="H15" s="48">
        <v>3</v>
      </c>
      <c r="I15" s="48"/>
      <c r="J15" s="48">
        <v>2</v>
      </c>
      <c r="K15" s="48">
        <v>2</v>
      </c>
      <c r="L15" s="48">
        <v>0</v>
      </c>
      <c r="M15" s="48"/>
      <c r="N15" s="48">
        <v>5</v>
      </c>
      <c r="O15" s="48">
        <v>3</v>
      </c>
      <c r="P15" s="48">
        <v>2</v>
      </c>
      <c r="Q15" s="48"/>
      <c r="R15" s="48">
        <v>11</v>
      </c>
      <c r="S15" s="48">
        <v>7</v>
      </c>
      <c r="T15" s="48">
        <v>4</v>
      </c>
      <c r="U15" s="48"/>
      <c r="V15" s="48">
        <v>1</v>
      </c>
      <c r="W15" s="48">
        <v>0</v>
      </c>
      <c r="X15" s="48">
        <v>1</v>
      </c>
      <c r="Y15" s="50"/>
    </row>
    <row r="16" spans="1:27" x14ac:dyDescent="0.3">
      <c r="A16" s="17" t="s">
        <v>181</v>
      </c>
      <c r="B16" s="48">
        <v>21</v>
      </c>
      <c r="C16" s="48">
        <v>15</v>
      </c>
      <c r="D16" s="48">
        <v>6</v>
      </c>
      <c r="E16" s="48"/>
      <c r="F16" s="48">
        <v>5</v>
      </c>
      <c r="G16" s="48">
        <v>4</v>
      </c>
      <c r="H16" s="48">
        <v>1</v>
      </c>
      <c r="I16" s="48"/>
      <c r="J16" s="48">
        <v>2</v>
      </c>
      <c r="K16" s="48">
        <v>1</v>
      </c>
      <c r="L16" s="48">
        <v>1</v>
      </c>
      <c r="M16" s="48"/>
      <c r="N16" s="48">
        <v>4</v>
      </c>
      <c r="O16" s="48">
        <v>4</v>
      </c>
      <c r="P16" s="48">
        <v>0</v>
      </c>
      <c r="Q16" s="48"/>
      <c r="R16" s="48">
        <v>4</v>
      </c>
      <c r="S16" s="48">
        <v>3</v>
      </c>
      <c r="T16" s="48">
        <v>1</v>
      </c>
      <c r="U16" s="48"/>
      <c r="V16" s="48">
        <v>6</v>
      </c>
      <c r="W16" s="48">
        <v>3</v>
      </c>
      <c r="X16" s="48">
        <v>3</v>
      </c>
      <c r="Y16" s="50"/>
    </row>
    <row r="17" spans="1:26" x14ac:dyDescent="0.3">
      <c r="A17" s="17" t="s">
        <v>183</v>
      </c>
      <c r="B17" s="48">
        <v>40</v>
      </c>
      <c r="C17" s="48">
        <v>22</v>
      </c>
      <c r="D17" s="48">
        <v>18</v>
      </c>
      <c r="E17" s="48"/>
      <c r="F17" s="48">
        <v>3</v>
      </c>
      <c r="G17" s="48">
        <v>2</v>
      </c>
      <c r="H17" s="48">
        <v>1</v>
      </c>
      <c r="I17" s="48"/>
      <c r="J17" s="48">
        <v>9</v>
      </c>
      <c r="K17" s="48">
        <v>5</v>
      </c>
      <c r="L17" s="48">
        <v>4</v>
      </c>
      <c r="M17" s="48"/>
      <c r="N17" s="48">
        <v>7</v>
      </c>
      <c r="O17" s="48">
        <v>3</v>
      </c>
      <c r="P17" s="48">
        <v>4</v>
      </c>
      <c r="Q17" s="48"/>
      <c r="R17" s="48">
        <v>12</v>
      </c>
      <c r="S17" s="48">
        <v>7</v>
      </c>
      <c r="T17" s="48">
        <v>5</v>
      </c>
      <c r="U17" s="48"/>
      <c r="V17" s="48">
        <v>9</v>
      </c>
      <c r="W17" s="48">
        <v>5</v>
      </c>
      <c r="X17" s="48">
        <v>4</v>
      </c>
      <c r="Y17" s="50"/>
    </row>
    <row r="18" spans="1:26" x14ac:dyDescent="0.3">
      <c r="A18" s="17" t="s">
        <v>184</v>
      </c>
      <c r="B18" s="48">
        <v>17</v>
      </c>
      <c r="C18" s="48">
        <v>9</v>
      </c>
      <c r="D18" s="48">
        <v>8</v>
      </c>
      <c r="E18" s="48"/>
      <c r="F18" s="48">
        <v>2</v>
      </c>
      <c r="G18" s="48">
        <v>0</v>
      </c>
      <c r="H18" s="48">
        <v>2</v>
      </c>
      <c r="I18" s="48"/>
      <c r="J18" s="48">
        <v>4</v>
      </c>
      <c r="K18" s="48">
        <v>1</v>
      </c>
      <c r="L18" s="48">
        <v>3</v>
      </c>
      <c r="M18" s="48"/>
      <c r="N18" s="48">
        <v>2</v>
      </c>
      <c r="O18" s="48">
        <v>2</v>
      </c>
      <c r="P18" s="48">
        <v>0</v>
      </c>
      <c r="Q18" s="48"/>
      <c r="R18" s="48">
        <v>3</v>
      </c>
      <c r="S18" s="48">
        <v>3</v>
      </c>
      <c r="T18" s="48">
        <v>0</v>
      </c>
      <c r="U18" s="48"/>
      <c r="V18" s="48">
        <v>6</v>
      </c>
      <c r="W18" s="48">
        <v>3</v>
      </c>
      <c r="X18" s="48">
        <v>3</v>
      </c>
      <c r="Y18" s="50"/>
    </row>
    <row r="19" spans="1:26" x14ac:dyDescent="0.3">
      <c r="A19" s="17" t="s">
        <v>187</v>
      </c>
      <c r="B19" s="48">
        <v>6</v>
      </c>
      <c r="C19" s="48">
        <v>1</v>
      </c>
      <c r="D19" s="48">
        <v>5</v>
      </c>
      <c r="E19" s="48"/>
      <c r="F19" s="48">
        <v>2</v>
      </c>
      <c r="G19" s="48">
        <v>0</v>
      </c>
      <c r="H19" s="48">
        <v>2</v>
      </c>
      <c r="I19" s="48"/>
      <c r="J19" s="48">
        <v>0</v>
      </c>
      <c r="K19" s="48">
        <v>0</v>
      </c>
      <c r="L19" s="48">
        <v>0</v>
      </c>
      <c r="M19" s="48"/>
      <c r="N19" s="48">
        <v>2</v>
      </c>
      <c r="O19" s="48">
        <v>0</v>
      </c>
      <c r="P19" s="48">
        <v>2</v>
      </c>
      <c r="Q19" s="48"/>
      <c r="R19" s="48">
        <v>2</v>
      </c>
      <c r="S19" s="48">
        <v>1</v>
      </c>
      <c r="T19" s="48">
        <v>1</v>
      </c>
      <c r="U19" s="48"/>
      <c r="V19" s="48">
        <v>0</v>
      </c>
      <c r="W19" s="48">
        <v>0</v>
      </c>
      <c r="X19" s="48">
        <v>0</v>
      </c>
      <c r="Y19" s="45"/>
    </row>
    <row r="20" spans="1:26" x14ac:dyDescent="0.3">
      <c r="A20" s="17" t="s">
        <v>188</v>
      </c>
      <c r="B20" s="48">
        <v>24</v>
      </c>
      <c r="C20" s="48">
        <v>7</v>
      </c>
      <c r="D20" s="48">
        <v>17</v>
      </c>
      <c r="E20" s="48"/>
      <c r="F20" s="48">
        <v>11</v>
      </c>
      <c r="G20" s="48">
        <v>3</v>
      </c>
      <c r="H20" s="48">
        <v>8</v>
      </c>
      <c r="I20" s="48"/>
      <c r="J20" s="48">
        <v>5</v>
      </c>
      <c r="K20" s="48">
        <v>3</v>
      </c>
      <c r="L20" s="48">
        <v>2</v>
      </c>
      <c r="M20" s="48"/>
      <c r="N20" s="48">
        <v>1</v>
      </c>
      <c r="O20" s="48">
        <v>0</v>
      </c>
      <c r="P20" s="48">
        <v>1</v>
      </c>
      <c r="Q20" s="48"/>
      <c r="R20" s="48">
        <v>6</v>
      </c>
      <c r="S20" s="48">
        <v>1</v>
      </c>
      <c r="T20" s="48">
        <v>5</v>
      </c>
      <c r="U20" s="48"/>
      <c r="V20" s="48">
        <v>1</v>
      </c>
      <c r="W20" s="48">
        <v>0</v>
      </c>
      <c r="X20" s="48">
        <v>1</v>
      </c>
      <c r="Y20" s="13"/>
    </row>
    <row r="21" spans="1:26" x14ac:dyDescent="0.3">
      <c r="A21" s="17" t="s">
        <v>192</v>
      </c>
      <c r="B21" s="48">
        <v>164</v>
      </c>
      <c r="C21" s="48">
        <v>77</v>
      </c>
      <c r="D21" s="48">
        <v>87</v>
      </c>
      <c r="E21" s="48"/>
      <c r="F21" s="48">
        <v>24</v>
      </c>
      <c r="G21" s="48">
        <v>14</v>
      </c>
      <c r="H21" s="48">
        <v>10</v>
      </c>
      <c r="I21" s="48"/>
      <c r="J21" s="48">
        <v>50</v>
      </c>
      <c r="K21" s="48">
        <v>24</v>
      </c>
      <c r="L21" s="48">
        <v>26</v>
      </c>
      <c r="M21" s="48"/>
      <c r="N21" s="48">
        <v>46</v>
      </c>
      <c r="O21" s="48">
        <v>20</v>
      </c>
      <c r="P21" s="48">
        <v>26</v>
      </c>
      <c r="Q21" s="48"/>
      <c r="R21" s="48">
        <v>43</v>
      </c>
      <c r="S21" s="48">
        <v>19</v>
      </c>
      <c r="T21" s="48">
        <v>24</v>
      </c>
      <c r="U21" s="48"/>
      <c r="V21" s="48">
        <v>1</v>
      </c>
      <c r="W21" s="48">
        <v>0</v>
      </c>
      <c r="X21" s="48">
        <v>1</v>
      </c>
      <c r="Y21" s="51"/>
    </row>
    <row r="22" spans="1:26" x14ac:dyDescent="0.3">
      <c r="A22" s="66"/>
      <c r="B22" s="67">
        <v>15</v>
      </c>
      <c r="C22" s="67">
        <v>10</v>
      </c>
      <c r="D22" s="67">
        <v>5</v>
      </c>
      <c r="E22" s="67"/>
      <c r="F22" s="67">
        <v>2</v>
      </c>
      <c r="G22" s="67">
        <v>1</v>
      </c>
      <c r="H22" s="67">
        <v>1</v>
      </c>
      <c r="I22" s="67"/>
      <c r="J22" s="67">
        <v>10</v>
      </c>
      <c r="K22" s="67">
        <v>8</v>
      </c>
      <c r="L22" s="67">
        <v>2</v>
      </c>
      <c r="M22" s="67"/>
      <c r="N22" s="67">
        <v>2</v>
      </c>
      <c r="O22" s="67">
        <v>1</v>
      </c>
      <c r="P22" s="67">
        <v>1</v>
      </c>
      <c r="Q22" s="67"/>
      <c r="R22" s="67">
        <v>1</v>
      </c>
      <c r="S22" s="67">
        <v>0</v>
      </c>
      <c r="T22" s="67">
        <v>1</v>
      </c>
      <c r="U22" s="67"/>
      <c r="V22" s="67">
        <v>0</v>
      </c>
      <c r="W22" s="67">
        <v>0</v>
      </c>
      <c r="X22" s="67">
        <v>0</v>
      </c>
      <c r="Y22" s="52"/>
    </row>
    <row r="23" spans="1:26" x14ac:dyDescent="0.3">
      <c r="A23" s="357" t="s">
        <v>125</v>
      </c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52"/>
    </row>
    <row r="24" spans="1:26" s="7" customFormat="1" x14ac:dyDescent="0.3">
      <c r="A24" s="68" t="s">
        <v>130</v>
      </c>
      <c r="B24" s="55">
        <v>28.437327443401433</v>
      </c>
      <c r="C24" s="55">
        <v>32.926829268292686</v>
      </c>
      <c r="D24" s="55">
        <v>25.349487418452938</v>
      </c>
      <c r="E24" s="55"/>
      <c r="F24" s="55">
        <v>21.44927536231884</v>
      </c>
      <c r="G24" s="55">
        <v>25.85669781931464</v>
      </c>
      <c r="H24" s="55">
        <v>17.615176151761517</v>
      </c>
      <c r="I24" s="55"/>
      <c r="J24" s="55">
        <v>36.557377049180332</v>
      </c>
      <c r="K24" s="55">
        <v>38.372093023255815</v>
      </c>
      <c r="L24" s="55">
        <v>35.227272727272727</v>
      </c>
      <c r="M24" s="55"/>
      <c r="N24" s="55">
        <v>34.44108761329305</v>
      </c>
      <c r="O24" s="55">
        <v>35.496183206106871</v>
      </c>
      <c r="P24" s="55">
        <v>33.75</v>
      </c>
      <c r="Q24" s="55"/>
      <c r="R24" s="55">
        <v>29.57345971563981</v>
      </c>
      <c r="S24" s="55">
        <v>36.538461538461533</v>
      </c>
      <c r="T24" s="55">
        <v>25.039123630672925</v>
      </c>
      <c r="U24" s="55"/>
      <c r="V24" s="55">
        <v>19.669421487603305</v>
      </c>
      <c r="W24" s="55">
        <v>26.94063926940639</v>
      </c>
      <c r="X24" s="55">
        <v>15.544041450777202</v>
      </c>
      <c r="Y24" s="54"/>
      <c r="Z24" s="26"/>
    </row>
    <row r="25" spans="1:26" x14ac:dyDescent="0.3">
      <c r="A25" s="17" t="s">
        <v>168</v>
      </c>
      <c r="B25" s="56">
        <v>79.49438202247191</v>
      </c>
      <c r="C25" s="56">
        <v>90.613718411552341</v>
      </c>
      <c r="D25" s="56">
        <v>72.41379310344827</v>
      </c>
      <c r="E25" s="56"/>
      <c r="F25" s="56">
        <v>53.333333333333336</v>
      </c>
      <c r="G25" s="56">
        <v>88.52459016393442</v>
      </c>
      <c r="H25" s="56">
        <v>29.213483146067414</v>
      </c>
      <c r="I25" s="56"/>
      <c r="J25" s="56">
        <v>92.10526315789474</v>
      </c>
      <c r="K25" s="56">
        <v>85.714285714285708</v>
      </c>
      <c r="L25" s="56">
        <v>95.833333333333343</v>
      </c>
      <c r="M25" s="56"/>
      <c r="N25" s="56">
        <v>100</v>
      </c>
      <c r="O25" s="56">
        <v>100</v>
      </c>
      <c r="P25" s="56">
        <v>100</v>
      </c>
      <c r="Q25" s="56"/>
      <c r="R25" s="56">
        <v>73.417721518987349</v>
      </c>
      <c r="S25" s="56">
        <v>85.714285714285708</v>
      </c>
      <c r="T25" s="56">
        <v>66.666666666666657</v>
      </c>
      <c r="U25" s="56"/>
      <c r="V25" s="56">
        <v>94.871794871794862</v>
      </c>
      <c r="W25" s="56">
        <v>97.142857142857139</v>
      </c>
      <c r="X25" s="56">
        <v>93.023255813953483</v>
      </c>
      <c r="Y25" s="57"/>
    </row>
    <row r="26" spans="1:26" x14ac:dyDescent="0.3">
      <c r="A26" s="17" t="s">
        <v>171</v>
      </c>
      <c r="B26" s="56">
        <v>71.111111111111114</v>
      </c>
      <c r="C26" s="56">
        <v>110.9375</v>
      </c>
      <c r="D26" s="56">
        <v>49.137931034482754</v>
      </c>
      <c r="E26" s="56"/>
      <c r="F26" s="56">
        <v>24.390243902439025</v>
      </c>
      <c r="G26" s="56">
        <v>17.647058823529413</v>
      </c>
      <c r="H26" s="56">
        <v>29.166666666666668</v>
      </c>
      <c r="I26" s="56"/>
      <c r="J26" s="56">
        <v>88.235294117647058</v>
      </c>
      <c r="K26" s="56">
        <v>170</v>
      </c>
      <c r="L26" s="56">
        <v>54.166666666666664</v>
      </c>
      <c r="M26" s="56"/>
      <c r="N26" s="56">
        <v>51.219512195121951</v>
      </c>
      <c r="O26" s="56">
        <v>20</v>
      </c>
      <c r="P26" s="56">
        <v>69.230769230769226</v>
      </c>
      <c r="Q26" s="56"/>
      <c r="R26" s="56">
        <v>102.08333333333333</v>
      </c>
      <c r="S26" s="56">
        <v>205.88235294117646</v>
      </c>
      <c r="T26" s="56">
        <v>45.161290322580641</v>
      </c>
      <c r="U26" s="56"/>
      <c r="V26" s="56">
        <v>112.5</v>
      </c>
      <c r="W26" s="56">
        <v>260</v>
      </c>
      <c r="X26" s="56">
        <v>45.454545454545453</v>
      </c>
      <c r="Y26" s="57"/>
    </row>
    <row r="27" spans="1:26" x14ac:dyDescent="0.3">
      <c r="A27" s="17" t="s">
        <v>176</v>
      </c>
      <c r="B27" s="56">
        <v>4.4665012406947886</v>
      </c>
      <c r="C27" s="56">
        <v>3.5294117647058822</v>
      </c>
      <c r="D27" s="56">
        <v>5.1502145922746783</v>
      </c>
      <c r="E27" s="56"/>
      <c r="F27" s="56">
        <v>5.5555555555555554</v>
      </c>
      <c r="G27" s="56">
        <v>0</v>
      </c>
      <c r="H27" s="56">
        <v>10</v>
      </c>
      <c r="I27" s="56"/>
      <c r="J27" s="56">
        <v>5.4054054054054053</v>
      </c>
      <c r="K27" s="56">
        <v>5.4054054054054053</v>
      </c>
      <c r="L27" s="56">
        <v>5.4054054054054053</v>
      </c>
      <c r="M27" s="56"/>
      <c r="N27" s="56">
        <v>5.1948051948051948</v>
      </c>
      <c r="O27" s="56">
        <v>3.125</v>
      </c>
      <c r="P27" s="56">
        <v>6.666666666666667</v>
      </c>
      <c r="Q27" s="56"/>
      <c r="R27" s="56">
        <v>2.8037383177570092</v>
      </c>
      <c r="S27" s="56">
        <v>4.2553191489361701</v>
      </c>
      <c r="T27" s="56">
        <v>1.6666666666666667</v>
      </c>
      <c r="U27" s="56"/>
      <c r="V27" s="56">
        <v>4.10958904109589</v>
      </c>
      <c r="W27" s="56">
        <v>4.5454545454545459</v>
      </c>
      <c r="X27" s="56">
        <v>3.9215686274509802</v>
      </c>
      <c r="Y27" s="57"/>
    </row>
    <row r="28" spans="1:26" x14ac:dyDescent="0.3">
      <c r="A28" s="17" t="s">
        <v>179</v>
      </c>
      <c r="B28" s="56">
        <v>1.5296367112810707</v>
      </c>
      <c r="C28" s="56">
        <v>2.0100502512562812</v>
      </c>
      <c r="D28" s="56">
        <v>1.2345679012345678</v>
      </c>
      <c r="E28" s="56"/>
      <c r="F28" s="56">
        <v>1.0309278350515463</v>
      </c>
      <c r="G28" s="56">
        <v>2.3255813953488373</v>
      </c>
      <c r="H28" s="56">
        <v>0</v>
      </c>
      <c r="I28" s="56"/>
      <c r="J28" s="56">
        <v>2.083333333333333</v>
      </c>
      <c r="K28" s="56">
        <v>0</v>
      </c>
      <c r="L28" s="56">
        <v>3.7735849056603774</v>
      </c>
      <c r="M28" s="56"/>
      <c r="N28" s="56">
        <v>0.75757575757575757</v>
      </c>
      <c r="O28" s="56">
        <v>2.3255813953488373</v>
      </c>
      <c r="P28" s="56">
        <v>0</v>
      </c>
      <c r="Q28" s="56"/>
      <c r="R28" s="56">
        <v>2.7972027972027971</v>
      </c>
      <c r="S28" s="56">
        <v>3.9215686274509802</v>
      </c>
      <c r="T28" s="56">
        <v>2.1739130434782608</v>
      </c>
      <c r="U28" s="56"/>
      <c r="V28" s="56">
        <v>0</v>
      </c>
      <c r="W28" s="56">
        <v>0</v>
      </c>
      <c r="X28" s="56">
        <v>0</v>
      </c>
      <c r="Y28" s="58"/>
    </row>
    <row r="29" spans="1:26" x14ac:dyDescent="0.3">
      <c r="A29" s="17" t="s">
        <v>180</v>
      </c>
      <c r="B29" s="56">
        <v>8.2437275985663092</v>
      </c>
      <c r="C29" s="56">
        <v>9.7014925373134329</v>
      </c>
      <c r="D29" s="56">
        <v>6.8965517241379306</v>
      </c>
      <c r="E29" s="56"/>
      <c r="F29" s="56">
        <v>9.3023255813953494</v>
      </c>
      <c r="G29" s="56">
        <v>4.3478260869565215</v>
      </c>
      <c r="H29" s="56">
        <v>15</v>
      </c>
      <c r="I29" s="56"/>
      <c r="J29" s="56">
        <v>5.4054054054054053</v>
      </c>
      <c r="K29" s="56">
        <v>10</v>
      </c>
      <c r="L29" s="56">
        <v>0</v>
      </c>
      <c r="M29" s="56"/>
      <c r="N29" s="56">
        <v>10.204081632653061</v>
      </c>
      <c r="O29" s="56">
        <v>15</v>
      </c>
      <c r="P29" s="56">
        <v>6.8965517241379306</v>
      </c>
      <c r="Q29" s="56"/>
      <c r="R29" s="56">
        <v>13.253012048192772</v>
      </c>
      <c r="S29" s="56">
        <v>17.073170731707318</v>
      </c>
      <c r="T29" s="56">
        <v>9.5238095238095237</v>
      </c>
      <c r="U29" s="56"/>
      <c r="V29" s="56">
        <v>1.4925373134328357</v>
      </c>
      <c r="W29" s="56">
        <v>0</v>
      </c>
      <c r="X29" s="56">
        <v>2.7027027027027026</v>
      </c>
      <c r="Y29" s="59"/>
    </row>
    <row r="30" spans="1:26" x14ac:dyDescent="0.3">
      <c r="A30" s="17" t="s">
        <v>181</v>
      </c>
      <c r="B30" s="56">
        <v>3.5532994923857872</v>
      </c>
      <c r="C30" s="56">
        <v>5.6603773584905666</v>
      </c>
      <c r="D30" s="56">
        <v>1.8404907975460123</v>
      </c>
      <c r="E30" s="56"/>
      <c r="F30" s="56">
        <v>3.7878787878787881</v>
      </c>
      <c r="G30" s="56">
        <v>5.4054054054054053</v>
      </c>
      <c r="H30" s="56">
        <v>1.7241379310344827</v>
      </c>
      <c r="I30" s="56"/>
      <c r="J30" s="56">
        <v>1.7543859649122806</v>
      </c>
      <c r="K30" s="56">
        <v>2</v>
      </c>
      <c r="L30" s="56">
        <v>1.5625</v>
      </c>
      <c r="M30" s="56"/>
      <c r="N30" s="56">
        <v>3.7037037037037033</v>
      </c>
      <c r="O30" s="56">
        <v>8.8888888888888893</v>
      </c>
      <c r="P30" s="56">
        <v>0</v>
      </c>
      <c r="Q30" s="56"/>
      <c r="R30" s="56">
        <v>2.7972027972027971</v>
      </c>
      <c r="S30" s="56">
        <v>4.6875</v>
      </c>
      <c r="T30" s="56">
        <v>1.2658227848101267</v>
      </c>
      <c r="U30" s="56"/>
      <c r="V30" s="56">
        <v>6.3829787234042552</v>
      </c>
      <c r="W30" s="56">
        <v>9.375</v>
      </c>
      <c r="X30" s="56">
        <v>4.838709677419355</v>
      </c>
      <c r="Y30" s="59"/>
    </row>
    <row r="31" spans="1:26" x14ac:dyDescent="0.3">
      <c r="A31" s="17" t="s">
        <v>183</v>
      </c>
      <c r="B31" s="56">
        <v>23.52941176470588</v>
      </c>
      <c r="C31" s="56">
        <v>36.065573770491802</v>
      </c>
      <c r="D31" s="56">
        <v>16.513761467889911</v>
      </c>
      <c r="E31" s="56"/>
      <c r="F31" s="56">
        <v>12</v>
      </c>
      <c r="G31" s="56">
        <v>18.181818181818183</v>
      </c>
      <c r="H31" s="56">
        <v>7.1428571428571423</v>
      </c>
      <c r="I31" s="56"/>
      <c r="J31" s="56">
        <v>34.615384615384613</v>
      </c>
      <c r="K31" s="56">
        <v>55.555555555555557</v>
      </c>
      <c r="L31" s="56">
        <v>23.52941176470588</v>
      </c>
      <c r="M31" s="56"/>
      <c r="N31" s="56">
        <v>31.818181818181817</v>
      </c>
      <c r="O31" s="56">
        <v>42.857142857142854</v>
      </c>
      <c r="P31" s="56">
        <v>26.666666666666668</v>
      </c>
      <c r="Q31" s="56"/>
      <c r="R31" s="56">
        <v>21.428571428571427</v>
      </c>
      <c r="S31" s="56">
        <v>31.818181818181817</v>
      </c>
      <c r="T31" s="56">
        <v>14.705882352941178</v>
      </c>
      <c r="U31" s="56"/>
      <c r="V31" s="56">
        <v>21.951219512195124</v>
      </c>
      <c r="W31" s="56">
        <v>41.666666666666671</v>
      </c>
      <c r="X31" s="56">
        <v>13.793103448275861</v>
      </c>
      <c r="Y31" s="59"/>
    </row>
    <row r="32" spans="1:26" x14ac:dyDescent="0.3">
      <c r="A32" s="17" t="s">
        <v>184</v>
      </c>
      <c r="B32" s="56">
        <v>14.40677966101695</v>
      </c>
      <c r="C32" s="56">
        <v>23.076923076923077</v>
      </c>
      <c r="D32" s="56">
        <v>10.126582278481013</v>
      </c>
      <c r="E32" s="56"/>
      <c r="F32" s="56">
        <v>9.5238095238095237</v>
      </c>
      <c r="G32" s="56">
        <v>0</v>
      </c>
      <c r="H32" s="56">
        <v>20</v>
      </c>
      <c r="I32" s="56"/>
      <c r="J32" s="56">
        <v>25</v>
      </c>
      <c r="K32" s="56">
        <v>33.333333333333329</v>
      </c>
      <c r="L32" s="56">
        <v>23.076923076923077</v>
      </c>
      <c r="M32" s="56"/>
      <c r="N32" s="56">
        <v>11.76470588235294</v>
      </c>
      <c r="O32" s="56">
        <v>33.333333333333329</v>
      </c>
      <c r="P32" s="56">
        <v>0</v>
      </c>
      <c r="Q32" s="56"/>
      <c r="R32" s="56">
        <v>7.6923076923076925</v>
      </c>
      <c r="S32" s="56">
        <v>27.27272727272727</v>
      </c>
      <c r="T32" s="56">
        <v>0</v>
      </c>
      <c r="U32" s="56"/>
      <c r="V32" s="56">
        <v>24</v>
      </c>
      <c r="W32" s="56">
        <v>37.5</v>
      </c>
      <c r="X32" s="56">
        <v>17.647058823529413</v>
      </c>
      <c r="Y32" s="59"/>
    </row>
    <row r="33" spans="1:25" x14ac:dyDescent="0.3">
      <c r="A33" s="17" t="s">
        <v>187</v>
      </c>
      <c r="B33" s="56">
        <v>1.8808777429467085</v>
      </c>
      <c r="C33" s="56">
        <v>0.64935064935064934</v>
      </c>
      <c r="D33" s="56">
        <v>3.0303030303030303</v>
      </c>
      <c r="E33" s="56"/>
      <c r="F33" s="56">
        <v>4.5454545454545459</v>
      </c>
      <c r="G33" s="56">
        <v>0</v>
      </c>
      <c r="H33" s="56">
        <v>11.76470588235294</v>
      </c>
      <c r="I33" s="56"/>
      <c r="J33" s="56">
        <v>0</v>
      </c>
      <c r="K33" s="56">
        <v>0</v>
      </c>
      <c r="L33" s="56">
        <v>0</v>
      </c>
      <c r="M33" s="56"/>
      <c r="N33" s="56">
        <v>4.6511627906976747</v>
      </c>
      <c r="O33" s="56">
        <v>0</v>
      </c>
      <c r="P33" s="56">
        <v>11.76470588235294</v>
      </c>
      <c r="Q33" s="56"/>
      <c r="R33" s="56">
        <v>2.1739130434782608</v>
      </c>
      <c r="S33" s="56">
        <v>2.6315789473684208</v>
      </c>
      <c r="T33" s="56">
        <v>1.8518518518518516</v>
      </c>
      <c r="U33" s="56"/>
      <c r="V33" s="56">
        <v>0</v>
      </c>
      <c r="W33" s="56">
        <v>0</v>
      </c>
      <c r="X33" s="56">
        <v>0</v>
      </c>
      <c r="Y33" s="59"/>
    </row>
    <row r="34" spans="1:25" x14ac:dyDescent="0.3">
      <c r="A34" s="17" t="s">
        <v>188</v>
      </c>
      <c r="B34" s="56">
        <v>15.584415584415584</v>
      </c>
      <c r="C34" s="56">
        <v>14.893617021276595</v>
      </c>
      <c r="D34" s="56">
        <v>15.887850467289718</v>
      </c>
      <c r="E34" s="56"/>
      <c r="F34" s="56">
        <v>36.666666666666664</v>
      </c>
      <c r="G34" s="56">
        <v>33.333333333333329</v>
      </c>
      <c r="H34" s="56">
        <v>38.095238095238095</v>
      </c>
      <c r="I34" s="56"/>
      <c r="J34" s="56">
        <v>21.739130434782609</v>
      </c>
      <c r="K34" s="56">
        <v>50</v>
      </c>
      <c r="L34" s="56">
        <v>11.76470588235294</v>
      </c>
      <c r="M34" s="56"/>
      <c r="N34" s="56">
        <v>9.0909090909090917</v>
      </c>
      <c r="O34" s="56">
        <v>0</v>
      </c>
      <c r="P34" s="56">
        <v>16.666666666666664</v>
      </c>
      <c r="Q34" s="56"/>
      <c r="R34" s="56">
        <v>11.111111111111111</v>
      </c>
      <c r="S34" s="56">
        <v>5.8823529411764701</v>
      </c>
      <c r="T34" s="56">
        <v>13.513513513513514</v>
      </c>
      <c r="U34" s="56"/>
      <c r="V34" s="56">
        <v>2.7777777777777777</v>
      </c>
      <c r="W34" s="56">
        <v>0</v>
      </c>
      <c r="X34" s="56">
        <v>3.8461538461538463</v>
      </c>
      <c r="Y34" s="59"/>
    </row>
    <row r="35" spans="1:25" ht="14.5" thickBot="1" x14ac:dyDescent="0.35">
      <c r="A35" s="17" t="s">
        <v>192</v>
      </c>
      <c r="B35" s="56">
        <v>94.797687861271669</v>
      </c>
      <c r="C35" s="56">
        <v>116.66666666666667</v>
      </c>
      <c r="D35" s="56">
        <v>81.308411214953267</v>
      </c>
      <c r="E35" s="56"/>
      <c r="F35" s="56">
        <v>68.571428571428569</v>
      </c>
      <c r="G35" s="56">
        <v>107.69230769230769</v>
      </c>
      <c r="H35" s="56">
        <v>45.454545454545453</v>
      </c>
      <c r="I35" s="56"/>
      <c r="J35" s="56">
        <v>200</v>
      </c>
      <c r="K35" s="56">
        <v>266.66666666666663</v>
      </c>
      <c r="L35" s="56">
        <v>162.5</v>
      </c>
      <c r="M35" s="56"/>
      <c r="N35" s="56">
        <v>158.62068965517241</v>
      </c>
      <c r="O35" s="56">
        <v>250</v>
      </c>
      <c r="P35" s="56">
        <v>123.80952380952381</v>
      </c>
      <c r="Q35" s="56"/>
      <c r="R35" s="56">
        <v>81.132075471698116</v>
      </c>
      <c r="S35" s="56">
        <v>79.166666666666657</v>
      </c>
      <c r="T35" s="56">
        <v>82.758620689655174</v>
      </c>
      <c r="U35" s="56"/>
      <c r="V35" s="56">
        <v>3.225806451612903</v>
      </c>
      <c r="W35" s="56">
        <v>0</v>
      </c>
      <c r="X35" s="56">
        <v>5.2631578947368416</v>
      </c>
    </row>
    <row r="36" spans="1:25" ht="14.25" customHeight="1" x14ac:dyDescent="0.3">
      <c r="A36" s="69" t="s">
        <v>398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</row>
    <row r="37" spans="1:25" x14ac:dyDescent="0.3">
      <c r="A37" s="70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5" x14ac:dyDescent="0.3">
      <c r="A38" s="70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5" x14ac:dyDescent="0.3">
      <c r="A39" s="70"/>
      <c r="B39" s="58"/>
      <c r="C39" s="58"/>
      <c r="D39" s="58"/>
      <c r="E39" s="59"/>
      <c r="F39" s="58"/>
      <c r="G39" s="58"/>
      <c r="H39" s="58"/>
      <c r="I39" s="59"/>
      <c r="J39" s="58"/>
      <c r="K39" s="58"/>
      <c r="L39" s="58"/>
      <c r="M39" s="59"/>
      <c r="N39" s="58"/>
      <c r="O39" s="58"/>
      <c r="P39" s="58"/>
      <c r="Q39" s="59"/>
      <c r="R39" s="58"/>
      <c r="S39" s="58"/>
      <c r="T39" s="58"/>
      <c r="U39" s="59"/>
      <c r="V39" s="58"/>
      <c r="W39" s="58"/>
      <c r="X39" s="58"/>
    </row>
  </sheetData>
  <mergeCells count="14">
    <mergeCell ref="A1:X1"/>
    <mergeCell ref="A2:X2"/>
    <mergeCell ref="A3:X3"/>
    <mergeCell ref="A4:X4"/>
    <mergeCell ref="A5:X5"/>
    <mergeCell ref="V6:X6"/>
    <mergeCell ref="A9:X9"/>
    <mergeCell ref="A23:X23"/>
    <mergeCell ref="A6:A7"/>
    <mergeCell ref="B6:D6"/>
    <mergeCell ref="F6:H6"/>
    <mergeCell ref="J6:L6"/>
    <mergeCell ref="N6:P6"/>
    <mergeCell ref="R6:T6"/>
  </mergeCells>
  <conditionalFormatting sqref="Y13:Y28">
    <cfRule type="cellIs" dxfId="1" priority="2" operator="equal">
      <formula>0</formula>
    </cfRule>
  </conditionalFormatting>
  <hyperlinks>
    <hyperlink ref="Z2" location="Contenido!A1" display="Contenido" xr:uid="{E5C82ADE-4E4B-4BE6-8F91-8F32CE52664D}"/>
  </hyperlinks>
  <printOptions horizontalCentered="1"/>
  <pageMargins left="0.39370078740157483" right="0.39370078740157483" top="0.39370078740157483" bottom="0.39370078740157483" header="0.31496062992125984" footer="0.31496062992125984"/>
  <pageSetup scale="79" orientation="landscape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5087-8F72-4A3C-9B44-997550C53263}">
  <sheetPr>
    <tabColor theme="0" tint="-0.14999847407452621"/>
    <pageSetUpPr fitToPage="1"/>
  </sheetPr>
  <dimension ref="A1:AH41"/>
  <sheetViews>
    <sheetView showGridLines="0" zoomScale="90" zoomScaleNormal="90" zoomScaleSheetLayoutView="90" workbookViewId="0">
      <selection activeCell="Z2" sqref="Z2"/>
    </sheetView>
  </sheetViews>
  <sheetFormatPr baseColWidth="10" defaultColWidth="23.453125" defaultRowHeight="14" x14ac:dyDescent="0.3"/>
  <cols>
    <col min="1" max="1" width="13.81640625" style="25" customWidth="1"/>
    <col min="2" max="4" width="7.54296875" style="3" customWidth="1"/>
    <col min="5" max="5" width="1.7265625" style="3" customWidth="1"/>
    <col min="6" max="8" width="7.54296875" style="3" customWidth="1"/>
    <col min="9" max="9" width="1.7265625" style="3" customWidth="1"/>
    <col min="10" max="12" width="7.54296875" style="3" customWidth="1"/>
    <col min="13" max="13" width="1.7265625" style="3" customWidth="1"/>
    <col min="14" max="16" width="7.54296875" style="3" customWidth="1"/>
    <col min="17" max="17" width="1.7265625" style="3" customWidth="1"/>
    <col min="18" max="20" width="7.54296875" style="3" customWidth="1"/>
    <col min="21" max="21" width="1.7265625" style="3" customWidth="1"/>
    <col min="22" max="24" width="7.54296875" style="3" customWidth="1"/>
    <col min="25" max="25" width="5.7265625" style="54" customWidth="1"/>
    <col min="26" max="26" width="13.453125" style="26" customWidth="1"/>
    <col min="27" max="110" width="10.7265625" style="2" customWidth="1"/>
    <col min="111" max="16384" width="23.453125" style="2"/>
  </cols>
  <sheetData>
    <row r="1" spans="1:34" ht="15.75" customHeight="1" x14ac:dyDescent="0.3">
      <c r="A1" s="343" t="s">
        <v>409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8"/>
      <c r="Z1" s="29"/>
    </row>
    <row r="2" spans="1:34" ht="15.75" customHeight="1" x14ac:dyDescent="0.3">
      <c r="A2" s="362" t="s">
        <v>162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9"/>
      <c r="Z2" s="272" t="s">
        <v>375</v>
      </c>
    </row>
    <row r="3" spans="1:34" ht="15.75" customHeight="1" x14ac:dyDescent="0.3">
      <c r="A3" s="362" t="s">
        <v>242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8"/>
      <c r="Z3" s="29"/>
    </row>
    <row r="4" spans="1:34" ht="15.75" customHeight="1" x14ac:dyDescent="0.3">
      <c r="A4" s="362" t="s">
        <v>151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8"/>
    </row>
    <row r="5" spans="1:34" ht="15.75" customHeight="1" x14ac:dyDescent="0.3">
      <c r="A5" s="365" t="s">
        <v>377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8"/>
    </row>
    <row r="6" spans="1:34" s="8" customFormat="1" ht="21" customHeight="1" x14ac:dyDescent="0.3">
      <c r="A6" s="340" t="s">
        <v>243</v>
      </c>
      <c r="B6" s="342" t="s">
        <v>130</v>
      </c>
      <c r="C6" s="342"/>
      <c r="D6" s="342"/>
      <c r="E6" s="40"/>
      <c r="F6" s="342" t="s">
        <v>378</v>
      </c>
      <c r="G6" s="342"/>
      <c r="H6" s="342"/>
      <c r="I6" s="40"/>
      <c r="J6" s="342" t="s">
        <v>379</v>
      </c>
      <c r="K6" s="342"/>
      <c r="L6" s="342"/>
      <c r="M6" s="40"/>
      <c r="N6" s="342" t="s">
        <v>380</v>
      </c>
      <c r="O6" s="342"/>
      <c r="P6" s="342"/>
      <c r="Q6" s="40"/>
      <c r="R6" s="342" t="s">
        <v>381</v>
      </c>
      <c r="S6" s="342"/>
      <c r="T6" s="342"/>
      <c r="U6" s="40"/>
      <c r="V6" s="342" t="s">
        <v>382</v>
      </c>
      <c r="W6" s="342"/>
      <c r="X6" s="342"/>
      <c r="Y6" s="6"/>
      <c r="Z6" s="26"/>
      <c r="AA6" s="364"/>
      <c r="AB6" s="364"/>
      <c r="AC6" s="364"/>
      <c r="AD6" s="6"/>
      <c r="AE6" s="7"/>
      <c r="AH6" s="41"/>
    </row>
    <row r="7" spans="1:34" s="8" customFormat="1" ht="21" customHeight="1" x14ac:dyDescent="0.3">
      <c r="A7" s="341"/>
      <c r="B7" s="9" t="s">
        <v>130</v>
      </c>
      <c r="C7" s="9" t="s">
        <v>233</v>
      </c>
      <c r="D7" s="9" t="s">
        <v>234</v>
      </c>
      <c r="E7" s="40"/>
      <c r="F7" s="9" t="s">
        <v>130</v>
      </c>
      <c r="G7" s="9" t="s">
        <v>233</v>
      </c>
      <c r="H7" s="9" t="s">
        <v>234</v>
      </c>
      <c r="I7" s="40"/>
      <c r="J7" s="9" t="s">
        <v>130</v>
      </c>
      <c r="K7" s="9" t="s">
        <v>233</v>
      </c>
      <c r="L7" s="9" t="s">
        <v>234</v>
      </c>
      <c r="M7" s="40"/>
      <c r="N7" s="9" t="s">
        <v>130</v>
      </c>
      <c r="O7" s="9" t="s">
        <v>233</v>
      </c>
      <c r="P7" s="9" t="s">
        <v>234</v>
      </c>
      <c r="Q7" s="40"/>
      <c r="R7" s="9" t="s">
        <v>130</v>
      </c>
      <c r="S7" s="9" t="s">
        <v>233</v>
      </c>
      <c r="T7" s="9" t="s">
        <v>234</v>
      </c>
      <c r="U7" s="40"/>
      <c r="V7" s="9" t="s">
        <v>130</v>
      </c>
      <c r="W7" s="9" t="s">
        <v>233</v>
      </c>
      <c r="X7" s="9" t="s">
        <v>234</v>
      </c>
      <c r="Y7" s="6"/>
      <c r="Z7" s="26"/>
      <c r="AA7" s="42"/>
      <c r="AB7" s="42"/>
      <c r="AC7" s="42"/>
      <c r="AD7" s="10"/>
      <c r="AE7" s="11"/>
    </row>
    <row r="8" spans="1:34" x14ac:dyDescent="0.3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6"/>
    </row>
    <row r="9" spans="1:34" x14ac:dyDescent="0.3">
      <c r="A9" s="357" t="s">
        <v>114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45"/>
    </row>
    <row r="10" spans="1:34" x14ac:dyDescent="0.3">
      <c r="A10" s="46" t="s">
        <v>130</v>
      </c>
      <c r="B10" s="291">
        <v>1030</v>
      </c>
      <c r="C10" s="291">
        <v>486</v>
      </c>
      <c r="D10" s="291">
        <v>544</v>
      </c>
      <c r="E10" s="291"/>
      <c r="F10" s="291">
        <v>148</v>
      </c>
      <c r="G10" s="291">
        <v>83</v>
      </c>
      <c r="H10" s="291">
        <v>65</v>
      </c>
      <c r="I10" s="291"/>
      <c r="J10" s="291">
        <v>223</v>
      </c>
      <c r="K10" s="291">
        <v>99</v>
      </c>
      <c r="L10" s="291">
        <v>124</v>
      </c>
      <c r="M10" s="291"/>
      <c r="N10" s="291">
        <v>228</v>
      </c>
      <c r="O10" s="291">
        <v>93</v>
      </c>
      <c r="P10" s="291">
        <v>135</v>
      </c>
      <c r="Q10" s="291"/>
      <c r="R10" s="291">
        <v>312</v>
      </c>
      <c r="S10" s="291">
        <v>152</v>
      </c>
      <c r="T10" s="291">
        <v>160</v>
      </c>
      <c r="U10" s="291"/>
      <c r="V10" s="291">
        <v>119</v>
      </c>
      <c r="W10" s="291">
        <v>59</v>
      </c>
      <c r="X10" s="291">
        <v>60</v>
      </c>
      <c r="Y10" s="13"/>
    </row>
    <row r="11" spans="1:34" x14ac:dyDescent="0.3">
      <c r="A11" s="19">
        <v>18</v>
      </c>
      <c r="B11" s="294">
        <v>9</v>
      </c>
      <c r="C11" s="294">
        <v>7</v>
      </c>
      <c r="D11" s="294">
        <v>2</v>
      </c>
      <c r="E11" s="294"/>
      <c r="F11" s="294">
        <v>3</v>
      </c>
      <c r="G11" s="294">
        <v>2</v>
      </c>
      <c r="H11" s="294">
        <v>1</v>
      </c>
      <c r="I11" s="294"/>
      <c r="J11" s="294">
        <v>0</v>
      </c>
      <c r="K11" s="294">
        <v>0</v>
      </c>
      <c r="L11" s="294">
        <v>0</v>
      </c>
      <c r="M11" s="294"/>
      <c r="N11" s="294">
        <v>2</v>
      </c>
      <c r="O11" s="294">
        <v>2</v>
      </c>
      <c r="P11" s="294">
        <v>0</v>
      </c>
      <c r="Q11" s="294"/>
      <c r="R11" s="294">
        <v>4</v>
      </c>
      <c r="S11" s="294">
        <v>3</v>
      </c>
      <c r="T11" s="294">
        <v>1</v>
      </c>
      <c r="U11" s="294"/>
      <c r="V11" s="294">
        <v>0</v>
      </c>
      <c r="W11" s="294">
        <v>0</v>
      </c>
      <c r="X11" s="294">
        <v>0</v>
      </c>
      <c r="Y11" s="13"/>
    </row>
    <row r="12" spans="1:34" x14ac:dyDescent="0.3">
      <c r="A12" s="19">
        <v>19</v>
      </c>
      <c r="B12" s="294">
        <v>11</v>
      </c>
      <c r="C12" s="294">
        <v>4</v>
      </c>
      <c r="D12" s="294">
        <v>7</v>
      </c>
      <c r="E12" s="294"/>
      <c r="F12" s="294">
        <v>1</v>
      </c>
      <c r="G12" s="294">
        <v>0</v>
      </c>
      <c r="H12" s="294">
        <v>1</v>
      </c>
      <c r="I12" s="294"/>
      <c r="J12" s="294">
        <v>4</v>
      </c>
      <c r="K12" s="294">
        <v>1</v>
      </c>
      <c r="L12" s="294">
        <v>3</v>
      </c>
      <c r="M12" s="294"/>
      <c r="N12" s="294">
        <v>2</v>
      </c>
      <c r="O12" s="294">
        <v>1</v>
      </c>
      <c r="P12" s="294">
        <v>1</v>
      </c>
      <c r="Q12" s="294"/>
      <c r="R12" s="294">
        <v>3</v>
      </c>
      <c r="S12" s="294">
        <v>1</v>
      </c>
      <c r="T12" s="294">
        <v>2</v>
      </c>
      <c r="U12" s="294"/>
      <c r="V12" s="294">
        <v>1</v>
      </c>
      <c r="W12" s="294">
        <v>1</v>
      </c>
      <c r="X12" s="294">
        <v>0</v>
      </c>
      <c r="Y12" s="49"/>
    </row>
    <row r="13" spans="1:34" x14ac:dyDescent="0.3">
      <c r="A13" s="19">
        <v>20</v>
      </c>
      <c r="B13" s="294">
        <v>19</v>
      </c>
      <c r="C13" s="294">
        <v>11</v>
      </c>
      <c r="D13" s="294">
        <v>8</v>
      </c>
      <c r="E13" s="294"/>
      <c r="F13" s="294">
        <v>3</v>
      </c>
      <c r="G13" s="294">
        <v>2</v>
      </c>
      <c r="H13" s="294">
        <v>1</v>
      </c>
      <c r="I13" s="294"/>
      <c r="J13" s="294">
        <v>5</v>
      </c>
      <c r="K13" s="294">
        <v>3</v>
      </c>
      <c r="L13" s="294">
        <v>2</v>
      </c>
      <c r="M13" s="294"/>
      <c r="N13" s="294">
        <v>4</v>
      </c>
      <c r="O13" s="294">
        <v>2</v>
      </c>
      <c r="P13" s="294">
        <v>2</v>
      </c>
      <c r="Q13" s="294"/>
      <c r="R13" s="294">
        <v>5</v>
      </c>
      <c r="S13" s="294">
        <v>3</v>
      </c>
      <c r="T13" s="294">
        <v>2</v>
      </c>
      <c r="U13" s="294"/>
      <c r="V13" s="294">
        <v>2</v>
      </c>
      <c r="W13" s="294">
        <v>1</v>
      </c>
      <c r="X13" s="294">
        <v>1</v>
      </c>
      <c r="Y13" s="49"/>
    </row>
    <row r="14" spans="1:34" x14ac:dyDescent="0.3">
      <c r="A14" s="19">
        <v>21</v>
      </c>
      <c r="B14" s="294">
        <v>24</v>
      </c>
      <c r="C14" s="294">
        <v>13</v>
      </c>
      <c r="D14" s="294">
        <v>11</v>
      </c>
      <c r="E14" s="294"/>
      <c r="F14" s="294">
        <v>4</v>
      </c>
      <c r="G14" s="294">
        <v>2</v>
      </c>
      <c r="H14" s="294">
        <v>2</v>
      </c>
      <c r="I14" s="294"/>
      <c r="J14" s="294">
        <v>5</v>
      </c>
      <c r="K14" s="294">
        <v>3</v>
      </c>
      <c r="L14" s="294">
        <v>2</v>
      </c>
      <c r="M14" s="294"/>
      <c r="N14" s="294">
        <v>4</v>
      </c>
      <c r="O14" s="294">
        <v>2</v>
      </c>
      <c r="P14" s="294">
        <v>2</v>
      </c>
      <c r="Q14" s="294"/>
      <c r="R14" s="294">
        <v>7</v>
      </c>
      <c r="S14" s="294">
        <v>4</v>
      </c>
      <c r="T14" s="294">
        <v>3</v>
      </c>
      <c r="U14" s="294"/>
      <c r="V14" s="294">
        <v>4</v>
      </c>
      <c r="W14" s="294">
        <v>2</v>
      </c>
      <c r="X14" s="294">
        <v>2</v>
      </c>
      <c r="Y14" s="50"/>
    </row>
    <row r="15" spans="1:34" x14ac:dyDescent="0.3">
      <c r="A15" s="19">
        <v>22</v>
      </c>
      <c r="B15" s="294">
        <v>26</v>
      </c>
      <c r="C15" s="294">
        <v>12</v>
      </c>
      <c r="D15" s="294">
        <v>14</v>
      </c>
      <c r="E15" s="294"/>
      <c r="F15" s="294">
        <v>3</v>
      </c>
      <c r="G15" s="294">
        <v>1</v>
      </c>
      <c r="H15" s="294">
        <v>2</v>
      </c>
      <c r="I15" s="294"/>
      <c r="J15" s="294">
        <v>4</v>
      </c>
      <c r="K15" s="294">
        <v>1</v>
      </c>
      <c r="L15" s="294">
        <v>3</v>
      </c>
      <c r="M15" s="294"/>
      <c r="N15" s="294">
        <v>5</v>
      </c>
      <c r="O15" s="294">
        <v>3</v>
      </c>
      <c r="P15" s="294">
        <v>2</v>
      </c>
      <c r="Q15" s="294"/>
      <c r="R15" s="294">
        <v>9</v>
      </c>
      <c r="S15" s="294">
        <v>4</v>
      </c>
      <c r="T15" s="294">
        <v>5</v>
      </c>
      <c r="U15" s="294"/>
      <c r="V15" s="294">
        <v>5</v>
      </c>
      <c r="W15" s="294">
        <v>3</v>
      </c>
      <c r="X15" s="294">
        <v>2</v>
      </c>
      <c r="Y15" s="50"/>
    </row>
    <row r="16" spans="1:34" x14ac:dyDescent="0.3">
      <c r="A16" s="19">
        <v>23</v>
      </c>
      <c r="B16" s="294">
        <v>26</v>
      </c>
      <c r="C16" s="294">
        <v>10</v>
      </c>
      <c r="D16" s="294">
        <v>16</v>
      </c>
      <c r="E16" s="294"/>
      <c r="F16" s="294">
        <v>5</v>
      </c>
      <c r="G16" s="294">
        <v>3</v>
      </c>
      <c r="H16" s="294">
        <v>2</v>
      </c>
      <c r="I16" s="294"/>
      <c r="J16" s="294">
        <v>3</v>
      </c>
      <c r="K16" s="294">
        <v>1</v>
      </c>
      <c r="L16" s="294">
        <v>2</v>
      </c>
      <c r="M16" s="294"/>
      <c r="N16" s="294">
        <v>8</v>
      </c>
      <c r="O16" s="294">
        <v>2</v>
      </c>
      <c r="P16" s="294">
        <v>6</v>
      </c>
      <c r="Q16" s="294"/>
      <c r="R16" s="294">
        <v>7</v>
      </c>
      <c r="S16" s="294">
        <v>3</v>
      </c>
      <c r="T16" s="294">
        <v>4</v>
      </c>
      <c r="U16" s="294"/>
      <c r="V16" s="294">
        <v>3</v>
      </c>
      <c r="W16" s="294">
        <v>1</v>
      </c>
      <c r="X16" s="294">
        <v>2</v>
      </c>
      <c r="Y16" s="50"/>
    </row>
    <row r="17" spans="1:25" x14ac:dyDescent="0.3">
      <c r="A17" s="19">
        <v>24</v>
      </c>
      <c r="B17" s="294">
        <v>32</v>
      </c>
      <c r="C17" s="294">
        <v>17</v>
      </c>
      <c r="D17" s="294">
        <v>15</v>
      </c>
      <c r="E17" s="294"/>
      <c r="F17" s="294">
        <v>4</v>
      </c>
      <c r="G17" s="294">
        <v>3</v>
      </c>
      <c r="H17" s="294">
        <v>1</v>
      </c>
      <c r="I17" s="294"/>
      <c r="J17" s="294">
        <v>7</v>
      </c>
      <c r="K17" s="294">
        <v>3</v>
      </c>
      <c r="L17" s="294">
        <v>4</v>
      </c>
      <c r="M17" s="294"/>
      <c r="N17" s="294">
        <v>8</v>
      </c>
      <c r="O17" s="294">
        <v>5</v>
      </c>
      <c r="P17" s="294">
        <v>3</v>
      </c>
      <c r="Q17" s="294"/>
      <c r="R17" s="294">
        <v>10</v>
      </c>
      <c r="S17" s="294">
        <v>4</v>
      </c>
      <c r="T17" s="294">
        <v>6</v>
      </c>
      <c r="U17" s="294"/>
      <c r="V17" s="294">
        <v>3</v>
      </c>
      <c r="W17" s="294">
        <v>2</v>
      </c>
      <c r="X17" s="294">
        <v>1</v>
      </c>
      <c r="Y17" s="45"/>
    </row>
    <row r="18" spans="1:25" x14ac:dyDescent="0.3">
      <c r="A18" s="19" t="s">
        <v>250</v>
      </c>
      <c r="B18" s="294">
        <v>197</v>
      </c>
      <c r="C18" s="294">
        <v>91</v>
      </c>
      <c r="D18" s="294">
        <v>106</v>
      </c>
      <c r="E18" s="294"/>
      <c r="F18" s="294">
        <v>29</v>
      </c>
      <c r="G18" s="294">
        <v>15</v>
      </c>
      <c r="H18" s="294">
        <v>14</v>
      </c>
      <c r="I18" s="294"/>
      <c r="J18" s="294">
        <v>46</v>
      </c>
      <c r="K18" s="294">
        <v>21</v>
      </c>
      <c r="L18" s="294">
        <v>25</v>
      </c>
      <c r="M18" s="294"/>
      <c r="N18" s="294">
        <v>40</v>
      </c>
      <c r="O18" s="294">
        <v>17</v>
      </c>
      <c r="P18" s="294">
        <v>23</v>
      </c>
      <c r="Q18" s="294"/>
      <c r="R18" s="294">
        <v>60</v>
      </c>
      <c r="S18" s="294">
        <v>29</v>
      </c>
      <c r="T18" s="294">
        <v>31</v>
      </c>
      <c r="U18" s="294"/>
      <c r="V18" s="294">
        <v>22</v>
      </c>
      <c r="W18" s="294">
        <v>9</v>
      </c>
      <c r="X18" s="294">
        <v>13</v>
      </c>
      <c r="Y18" s="13"/>
    </row>
    <row r="19" spans="1:25" x14ac:dyDescent="0.3">
      <c r="A19" s="19" t="s">
        <v>350</v>
      </c>
      <c r="B19" s="294">
        <v>233</v>
      </c>
      <c r="C19" s="294">
        <v>104</v>
      </c>
      <c r="D19" s="294">
        <v>129</v>
      </c>
      <c r="E19" s="294"/>
      <c r="F19" s="294">
        <v>28</v>
      </c>
      <c r="G19" s="294">
        <v>17</v>
      </c>
      <c r="H19" s="294">
        <v>11</v>
      </c>
      <c r="I19" s="294"/>
      <c r="J19" s="294">
        <v>53</v>
      </c>
      <c r="K19" s="294">
        <v>23</v>
      </c>
      <c r="L19" s="294">
        <v>30</v>
      </c>
      <c r="M19" s="294"/>
      <c r="N19" s="294">
        <v>61</v>
      </c>
      <c r="O19" s="294">
        <v>20</v>
      </c>
      <c r="P19" s="294">
        <v>41</v>
      </c>
      <c r="Q19" s="294"/>
      <c r="R19" s="294">
        <v>65</v>
      </c>
      <c r="S19" s="294">
        <v>29</v>
      </c>
      <c r="T19" s="294">
        <v>36</v>
      </c>
      <c r="U19" s="294"/>
      <c r="V19" s="294">
        <v>26</v>
      </c>
      <c r="W19" s="294">
        <v>15</v>
      </c>
      <c r="X19" s="294">
        <v>11</v>
      </c>
      <c r="Y19" s="51"/>
    </row>
    <row r="20" spans="1:25" x14ac:dyDescent="0.3">
      <c r="A20" s="19" t="s">
        <v>341</v>
      </c>
      <c r="B20" s="294">
        <v>210</v>
      </c>
      <c r="C20" s="294">
        <v>101</v>
      </c>
      <c r="D20" s="294">
        <v>109</v>
      </c>
      <c r="E20" s="294"/>
      <c r="F20" s="294">
        <v>30</v>
      </c>
      <c r="G20" s="294">
        <v>18</v>
      </c>
      <c r="H20" s="294">
        <v>12</v>
      </c>
      <c r="I20" s="294"/>
      <c r="J20" s="294">
        <v>47</v>
      </c>
      <c r="K20" s="294">
        <v>19</v>
      </c>
      <c r="L20" s="294">
        <v>28</v>
      </c>
      <c r="M20" s="294"/>
      <c r="N20" s="294">
        <v>46</v>
      </c>
      <c r="O20" s="294">
        <v>18</v>
      </c>
      <c r="P20" s="294">
        <v>28</v>
      </c>
      <c r="Q20" s="294"/>
      <c r="R20" s="294">
        <v>64</v>
      </c>
      <c r="S20" s="294">
        <v>33</v>
      </c>
      <c r="T20" s="294">
        <v>31</v>
      </c>
      <c r="U20" s="294"/>
      <c r="V20" s="294">
        <v>23</v>
      </c>
      <c r="W20" s="294">
        <v>13</v>
      </c>
      <c r="X20" s="294">
        <v>10</v>
      </c>
      <c r="Y20" s="51"/>
    </row>
    <row r="21" spans="1:25" x14ac:dyDescent="0.3">
      <c r="A21" s="19" t="s">
        <v>342</v>
      </c>
      <c r="B21" s="294">
        <v>148</v>
      </c>
      <c r="C21" s="294">
        <v>72</v>
      </c>
      <c r="D21" s="294">
        <v>76</v>
      </c>
      <c r="E21" s="294"/>
      <c r="F21" s="294">
        <v>21</v>
      </c>
      <c r="G21" s="294">
        <v>12</v>
      </c>
      <c r="H21" s="294">
        <v>9</v>
      </c>
      <c r="I21" s="294"/>
      <c r="J21" s="294">
        <v>33</v>
      </c>
      <c r="K21" s="294">
        <v>16</v>
      </c>
      <c r="L21" s="294">
        <v>17</v>
      </c>
      <c r="M21" s="294"/>
      <c r="N21" s="294">
        <v>29</v>
      </c>
      <c r="O21" s="294">
        <v>12</v>
      </c>
      <c r="P21" s="294">
        <v>17</v>
      </c>
      <c r="Q21" s="294"/>
      <c r="R21" s="294">
        <v>45</v>
      </c>
      <c r="S21" s="294">
        <v>23</v>
      </c>
      <c r="T21" s="294">
        <v>22</v>
      </c>
      <c r="U21" s="294"/>
      <c r="V21" s="294">
        <v>20</v>
      </c>
      <c r="W21" s="294">
        <v>9</v>
      </c>
      <c r="X21" s="294">
        <v>11</v>
      </c>
      <c r="Y21" s="51"/>
    </row>
    <row r="22" spans="1:25" x14ac:dyDescent="0.3">
      <c r="A22" s="19" t="s">
        <v>343</v>
      </c>
      <c r="B22" s="294">
        <v>62</v>
      </c>
      <c r="C22" s="294">
        <v>27</v>
      </c>
      <c r="D22" s="294">
        <v>35</v>
      </c>
      <c r="E22" s="294"/>
      <c r="F22" s="294">
        <v>11</v>
      </c>
      <c r="G22" s="294">
        <v>5</v>
      </c>
      <c r="H22" s="294">
        <v>6</v>
      </c>
      <c r="I22" s="294"/>
      <c r="J22" s="294">
        <v>12</v>
      </c>
      <c r="K22" s="294">
        <v>6</v>
      </c>
      <c r="L22" s="294">
        <v>6</v>
      </c>
      <c r="M22" s="294"/>
      <c r="N22" s="294">
        <v>13</v>
      </c>
      <c r="O22" s="294">
        <v>5</v>
      </c>
      <c r="P22" s="294">
        <v>8</v>
      </c>
      <c r="Q22" s="294"/>
      <c r="R22" s="294">
        <v>20</v>
      </c>
      <c r="S22" s="294">
        <v>9</v>
      </c>
      <c r="T22" s="294">
        <v>11</v>
      </c>
      <c r="U22" s="294"/>
      <c r="V22" s="294">
        <v>6</v>
      </c>
      <c r="W22" s="294">
        <v>2</v>
      </c>
      <c r="X22" s="294">
        <v>4</v>
      </c>
      <c r="Y22" s="52"/>
    </row>
    <row r="23" spans="1:25" x14ac:dyDescent="0.3">
      <c r="A23" s="19" t="s">
        <v>289</v>
      </c>
      <c r="B23" s="294">
        <v>33</v>
      </c>
      <c r="C23" s="294">
        <v>17</v>
      </c>
      <c r="D23" s="294">
        <v>16</v>
      </c>
      <c r="E23" s="294"/>
      <c r="F23" s="294">
        <v>6</v>
      </c>
      <c r="G23" s="294">
        <v>3</v>
      </c>
      <c r="H23" s="294">
        <v>3</v>
      </c>
      <c r="I23" s="294"/>
      <c r="J23" s="294">
        <v>4</v>
      </c>
      <c r="K23" s="294">
        <v>2</v>
      </c>
      <c r="L23" s="294">
        <v>2</v>
      </c>
      <c r="M23" s="294"/>
      <c r="N23" s="294">
        <v>6</v>
      </c>
      <c r="O23" s="294">
        <v>4</v>
      </c>
      <c r="P23" s="294">
        <v>2</v>
      </c>
      <c r="Q23" s="294"/>
      <c r="R23" s="294">
        <v>13</v>
      </c>
      <c r="S23" s="294">
        <v>7</v>
      </c>
      <c r="T23" s="294">
        <v>6</v>
      </c>
      <c r="U23" s="294"/>
      <c r="V23" s="294">
        <v>4</v>
      </c>
      <c r="W23" s="294">
        <v>1</v>
      </c>
      <c r="X23" s="294">
        <v>3</v>
      </c>
      <c r="Y23" s="52"/>
    </row>
    <row r="24" spans="1:25" x14ac:dyDescent="0.3">
      <c r="A24" s="53"/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52"/>
    </row>
    <row r="25" spans="1:25" x14ac:dyDescent="0.3">
      <c r="A25" s="357" t="s">
        <v>125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</row>
    <row r="26" spans="1:25" x14ac:dyDescent="0.3">
      <c r="A26" s="53" t="s">
        <v>130</v>
      </c>
      <c r="B26" s="300">
        <v>28.437327443401433</v>
      </c>
      <c r="C26" s="300">
        <v>32.926829268292686</v>
      </c>
      <c r="D26" s="300">
        <v>25.349487418452938</v>
      </c>
      <c r="E26" s="300"/>
      <c r="F26" s="300">
        <v>21.44927536231884</v>
      </c>
      <c r="G26" s="300">
        <v>25.85669781931464</v>
      </c>
      <c r="H26" s="300">
        <v>17.615176151761517</v>
      </c>
      <c r="I26" s="300"/>
      <c r="J26" s="300">
        <v>36.557377049180332</v>
      </c>
      <c r="K26" s="300">
        <v>38.372093023255815</v>
      </c>
      <c r="L26" s="300">
        <v>35.227272727272727</v>
      </c>
      <c r="M26" s="300"/>
      <c r="N26" s="300">
        <v>34.44108761329305</v>
      </c>
      <c r="O26" s="300">
        <v>35.496183206106871</v>
      </c>
      <c r="P26" s="300">
        <v>33.75</v>
      </c>
      <c r="Q26" s="300"/>
      <c r="R26" s="300">
        <v>29.57345971563981</v>
      </c>
      <c r="S26" s="300">
        <v>36.538461538461533</v>
      </c>
      <c r="T26" s="300">
        <v>25.039123630672925</v>
      </c>
      <c r="U26" s="300"/>
      <c r="V26" s="300">
        <v>19.669421487603305</v>
      </c>
      <c r="W26" s="300">
        <v>26.94063926940639</v>
      </c>
      <c r="X26" s="300">
        <v>15.544041450777202</v>
      </c>
    </row>
    <row r="27" spans="1:25" x14ac:dyDescent="0.3">
      <c r="A27" s="19">
        <v>18</v>
      </c>
      <c r="B27" s="301">
        <v>19.565217391304348</v>
      </c>
      <c r="C27" s="301">
        <v>26.923076923076923</v>
      </c>
      <c r="D27" s="301">
        <v>10</v>
      </c>
      <c r="E27" s="301"/>
      <c r="F27" s="301">
        <v>17.647058823529413</v>
      </c>
      <c r="G27" s="301">
        <v>22.222222222222221</v>
      </c>
      <c r="H27" s="301">
        <v>12.5</v>
      </c>
      <c r="I27" s="301"/>
      <c r="J27" s="301">
        <v>0</v>
      </c>
      <c r="K27" s="301">
        <v>0</v>
      </c>
      <c r="L27" s="301">
        <v>0</v>
      </c>
      <c r="M27" s="301"/>
      <c r="N27" s="301">
        <v>33.333333333333329</v>
      </c>
      <c r="O27" s="301">
        <v>40</v>
      </c>
      <c r="P27" s="301">
        <v>0</v>
      </c>
      <c r="Q27" s="301"/>
      <c r="R27" s="301">
        <v>26.666666666666668</v>
      </c>
      <c r="S27" s="301">
        <v>42.857142857142854</v>
      </c>
      <c r="T27" s="301">
        <v>12.5</v>
      </c>
      <c r="U27" s="301"/>
      <c r="V27" s="301">
        <v>0</v>
      </c>
      <c r="W27" s="301">
        <v>0</v>
      </c>
      <c r="X27" s="301">
        <v>0</v>
      </c>
      <c r="Y27" s="57"/>
    </row>
    <row r="28" spans="1:25" x14ac:dyDescent="0.3">
      <c r="A28" s="19">
        <v>19</v>
      </c>
      <c r="B28" s="301">
        <v>28.205128205128204</v>
      </c>
      <c r="C28" s="301">
        <v>30.76923076923077</v>
      </c>
      <c r="D28" s="301">
        <v>26.923076923076923</v>
      </c>
      <c r="E28" s="301"/>
      <c r="F28" s="301">
        <v>25</v>
      </c>
      <c r="G28" s="301">
        <v>0</v>
      </c>
      <c r="H28" s="301">
        <v>33.333333333333329</v>
      </c>
      <c r="I28" s="301"/>
      <c r="J28" s="301">
        <v>40</v>
      </c>
      <c r="K28" s="301">
        <v>50</v>
      </c>
      <c r="L28" s="301">
        <v>37.5</v>
      </c>
      <c r="M28" s="301"/>
      <c r="N28" s="301">
        <v>33.333333333333329</v>
      </c>
      <c r="O28" s="301">
        <v>25</v>
      </c>
      <c r="P28" s="301">
        <v>50</v>
      </c>
      <c r="Q28" s="301"/>
      <c r="R28" s="301">
        <v>30</v>
      </c>
      <c r="S28" s="301">
        <v>33.333333333333329</v>
      </c>
      <c r="T28" s="301">
        <v>28.571428571428569</v>
      </c>
      <c r="U28" s="301"/>
      <c r="V28" s="301">
        <v>11.111111111111111</v>
      </c>
      <c r="W28" s="301">
        <v>33.333333333333329</v>
      </c>
      <c r="X28" s="301">
        <v>0</v>
      </c>
      <c r="Y28" s="57"/>
    </row>
    <row r="29" spans="1:25" x14ac:dyDescent="0.3">
      <c r="A29" s="19">
        <v>20</v>
      </c>
      <c r="B29" s="301">
        <v>29.230769230769234</v>
      </c>
      <c r="C29" s="301">
        <v>35.483870967741936</v>
      </c>
      <c r="D29" s="301">
        <v>23.52941176470588</v>
      </c>
      <c r="E29" s="301"/>
      <c r="F29" s="301">
        <v>20</v>
      </c>
      <c r="G29" s="301">
        <v>33.333333333333329</v>
      </c>
      <c r="H29" s="301">
        <v>11.111111111111111</v>
      </c>
      <c r="I29" s="301"/>
      <c r="J29" s="301">
        <v>38.461538461538467</v>
      </c>
      <c r="K29" s="301">
        <v>42.857142857142854</v>
      </c>
      <c r="L29" s="301">
        <v>33.333333333333329</v>
      </c>
      <c r="M29" s="301"/>
      <c r="N29" s="301">
        <v>33.333333333333329</v>
      </c>
      <c r="O29" s="301">
        <v>28.571428571428569</v>
      </c>
      <c r="P29" s="301">
        <v>40</v>
      </c>
      <c r="Q29" s="301"/>
      <c r="R29" s="301">
        <v>29.411764705882355</v>
      </c>
      <c r="S29" s="301">
        <v>37.5</v>
      </c>
      <c r="T29" s="301">
        <v>22.222222222222221</v>
      </c>
      <c r="U29" s="301"/>
      <c r="V29" s="301">
        <v>25</v>
      </c>
      <c r="W29" s="301">
        <v>33.333333333333329</v>
      </c>
      <c r="X29" s="301">
        <v>20</v>
      </c>
      <c r="Y29" s="57"/>
    </row>
    <row r="30" spans="1:25" x14ac:dyDescent="0.3">
      <c r="A30" s="19">
        <v>21</v>
      </c>
      <c r="B30" s="301">
        <v>29.268292682926827</v>
      </c>
      <c r="C30" s="301">
        <v>30.952380952380953</v>
      </c>
      <c r="D30" s="301">
        <v>27.500000000000004</v>
      </c>
      <c r="E30" s="301"/>
      <c r="F30" s="301">
        <v>23.52941176470588</v>
      </c>
      <c r="G30" s="301">
        <v>22.222222222222221</v>
      </c>
      <c r="H30" s="301">
        <v>25</v>
      </c>
      <c r="I30" s="301"/>
      <c r="J30" s="301">
        <v>38.461538461538467</v>
      </c>
      <c r="K30" s="301">
        <v>37.5</v>
      </c>
      <c r="L30" s="301">
        <v>40</v>
      </c>
      <c r="M30" s="301"/>
      <c r="N30" s="301">
        <v>33.333333333333329</v>
      </c>
      <c r="O30" s="301">
        <v>40</v>
      </c>
      <c r="P30" s="301">
        <v>28.571428571428569</v>
      </c>
      <c r="Q30" s="301"/>
      <c r="R30" s="301">
        <v>31.818181818181817</v>
      </c>
      <c r="S30" s="301">
        <v>36.363636363636367</v>
      </c>
      <c r="T30" s="301">
        <v>27.27272727272727</v>
      </c>
      <c r="U30" s="301"/>
      <c r="V30" s="301">
        <v>22.222222222222221</v>
      </c>
      <c r="W30" s="301">
        <v>22.222222222222221</v>
      </c>
      <c r="X30" s="301">
        <v>22.222222222222221</v>
      </c>
      <c r="Y30" s="58"/>
    </row>
    <row r="31" spans="1:25" x14ac:dyDescent="0.3">
      <c r="A31" s="19">
        <v>22</v>
      </c>
      <c r="B31" s="301">
        <v>26.804123711340207</v>
      </c>
      <c r="C31" s="301">
        <v>33.333333333333329</v>
      </c>
      <c r="D31" s="301">
        <v>22.950819672131146</v>
      </c>
      <c r="E31" s="301"/>
      <c r="F31" s="301">
        <v>20</v>
      </c>
      <c r="G31" s="301">
        <v>20</v>
      </c>
      <c r="H31" s="301">
        <v>20</v>
      </c>
      <c r="I31" s="301"/>
      <c r="J31" s="301">
        <v>40</v>
      </c>
      <c r="K31" s="301">
        <v>50</v>
      </c>
      <c r="L31" s="301">
        <v>37.5</v>
      </c>
      <c r="M31" s="301"/>
      <c r="N31" s="301">
        <v>33.333333333333329</v>
      </c>
      <c r="O31" s="301">
        <v>37.5</v>
      </c>
      <c r="P31" s="301">
        <v>28.571428571428569</v>
      </c>
      <c r="Q31" s="301"/>
      <c r="R31" s="301">
        <v>28.125</v>
      </c>
      <c r="S31" s="301">
        <v>40</v>
      </c>
      <c r="T31" s="301">
        <v>22.727272727272727</v>
      </c>
      <c r="U31" s="301"/>
      <c r="V31" s="301">
        <v>20</v>
      </c>
      <c r="W31" s="301">
        <v>27.27272727272727</v>
      </c>
      <c r="X31" s="301">
        <v>14.285714285714285</v>
      </c>
      <c r="Y31" s="59"/>
    </row>
    <row r="32" spans="1:25" x14ac:dyDescent="0.3">
      <c r="A32" s="19">
        <v>23</v>
      </c>
      <c r="B32" s="301">
        <v>28.260869565217391</v>
      </c>
      <c r="C32" s="301">
        <v>30.303030303030305</v>
      </c>
      <c r="D32" s="301">
        <v>27.118644067796609</v>
      </c>
      <c r="E32" s="301"/>
      <c r="F32" s="301">
        <v>22.727272727272727</v>
      </c>
      <c r="G32" s="301">
        <v>27.27272727272727</v>
      </c>
      <c r="H32" s="301">
        <v>18.181818181818183</v>
      </c>
      <c r="I32" s="301"/>
      <c r="J32" s="301">
        <v>33.333333333333329</v>
      </c>
      <c r="K32" s="301">
        <v>50</v>
      </c>
      <c r="L32" s="301">
        <v>28.571428571428569</v>
      </c>
      <c r="M32" s="301"/>
      <c r="N32" s="301">
        <v>36.363636363636367</v>
      </c>
      <c r="O32" s="301">
        <v>33.333333333333329</v>
      </c>
      <c r="P32" s="301">
        <v>37.5</v>
      </c>
      <c r="Q32" s="301"/>
      <c r="R32" s="301">
        <v>28.000000000000004</v>
      </c>
      <c r="S32" s="301">
        <v>33.333333333333329</v>
      </c>
      <c r="T32" s="301">
        <v>25</v>
      </c>
      <c r="U32" s="301"/>
      <c r="V32" s="301">
        <v>21.428571428571427</v>
      </c>
      <c r="W32" s="301">
        <v>20</v>
      </c>
      <c r="X32" s="301">
        <v>22.222222222222221</v>
      </c>
      <c r="Y32" s="59"/>
    </row>
    <row r="33" spans="1:26" x14ac:dyDescent="0.3">
      <c r="A33" s="19">
        <v>24</v>
      </c>
      <c r="B33" s="301">
        <v>29.09090909090909</v>
      </c>
      <c r="C33" s="301">
        <v>34.693877551020407</v>
      </c>
      <c r="D33" s="301">
        <v>24.590163934426229</v>
      </c>
      <c r="E33" s="301"/>
      <c r="F33" s="301">
        <v>22.222222222222221</v>
      </c>
      <c r="G33" s="301">
        <v>30</v>
      </c>
      <c r="H33" s="301">
        <v>12.5</v>
      </c>
      <c r="I33" s="301"/>
      <c r="J33" s="301">
        <v>36.84210526315789</v>
      </c>
      <c r="K33" s="301">
        <v>37.5</v>
      </c>
      <c r="L33" s="301">
        <v>36.363636363636367</v>
      </c>
      <c r="M33" s="301"/>
      <c r="N33" s="301">
        <v>34.782608695652172</v>
      </c>
      <c r="O33" s="301">
        <v>38.461538461538467</v>
      </c>
      <c r="P33" s="301">
        <v>30</v>
      </c>
      <c r="Q33" s="301"/>
      <c r="R33" s="301">
        <v>30.303030303030305</v>
      </c>
      <c r="S33" s="301">
        <v>33.333333333333329</v>
      </c>
      <c r="T33" s="301">
        <v>28.571428571428569</v>
      </c>
      <c r="U33" s="301"/>
      <c r="V33" s="301">
        <v>17.647058823529413</v>
      </c>
      <c r="W33" s="301">
        <v>33.333333333333329</v>
      </c>
      <c r="X33" s="301">
        <v>9.0909090909090917</v>
      </c>
      <c r="Y33" s="59"/>
    </row>
    <row r="34" spans="1:26" x14ac:dyDescent="0.3">
      <c r="A34" s="19" t="s">
        <v>250</v>
      </c>
      <c r="B34" s="301">
        <v>28.509406657018815</v>
      </c>
      <c r="C34" s="301">
        <v>33.455882352941174</v>
      </c>
      <c r="D34" s="301">
        <v>25.29832935560859</v>
      </c>
      <c r="E34" s="301"/>
      <c r="F34" s="301">
        <v>21.804511278195488</v>
      </c>
      <c r="G34" s="301">
        <v>25.862068965517242</v>
      </c>
      <c r="H34" s="301">
        <v>18.666666666666668</v>
      </c>
      <c r="I34" s="301"/>
      <c r="J34" s="301">
        <v>36.507936507936506</v>
      </c>
      <c r="K34" s="301">
        <v>38.888888888888893</v>
      </c>
      <c r="L34" s="301">
        <v>34.722222222222221</v>
      </c>
      <c r="M34" s="301"/>
      <c r="N34" s="301">
        <v>34.482758620689658</v>
      </c>
      <c r="O34" s="301">
        <v>35.416666666666671</v>
      </c>
      <c r="P34" s="301">
        <v>33.82352941176471</v>
      </c>
      <c r="Q34" s="301"/>
      <c r="R34" s="301">
        <v>29.411764705882355</v>
      </c>
      <c r="S34" s="301">
        <v>36.708860759493675</v>
      </c>
      <c r="T34" s="301">
        <v>24.8</v>
      </c>
      <c r="U34" s="301"/>
      <c r="V34" s="301">
        <v>19.642857142857142</v>
      </c>
      <c r="W34" s="301">
        <v>27.27272727272727</v>
      </c>
      <c r="X34" s="301">
        <v>16.455696202531644</v>
      </c>
    </row>
    <row r="35" spans="1:26" x14ac:dyDescent="0.3">
      <c r="A35" s="19" t="s">
        <v>350</v>
      </c>
      <c r="B35" s="301">
        <v>29.052369077306732</v>
      </c>
      <c r="C35" s="301">
        <v>32.601880877742943</v>
      </c>
      <c r="D35" s="301">
        <v>26.70807453416149</v>
      </c>
      <c r="E35" s="301"/>
      <c r="F35" s="301">
        <v>21.53846153846154</v>
      </c>
      <c r="G35" s="301">
        <v>26.153846153846157</v>
      </c>
      <c r="H35" s="301">
        <v>16.923076923076923</v>
      </c>
      <c r="I35" s="301"/>
      <c r="J35" s="301">
        <v>36.551724137931032</v>
      </c>
      <c r="K35" s="301">
        <v>36.507936507936506</v>
      </c>
      <c r="L35" s="301">
        <v>36.585365853658537</v>
      </c>
      <c r="M35" s="301"/>
      <c r="N35" s="301">
        <v>34.659090909090914</v>
      </c>
      <c r="O35" s="301">
        <v>33.898305084745758</v>
      </c>
      <c r="P35" s="301">
        <v>35.042735042735039</v>
      </c>
      <c r="Q35" s="301"/>
      <c r="R35" s="301">
        <v>29.68036529680365</v>
      </c>
      <c r="S35" s="301">
        <v>36.708860759493675</v>
      </c>
      <c r="T35" s="301">
        <v>25.714285714285712</v>
      </c>
      <c r="U35" s="301"/>
      <c r="V35" s="301">
        <v>19.696969696969695</v>
      </c>
      <c r="W35" s="301">
        <v>28.30188679245283</v>
      </c>
      <c r="X35" s="301">
        <v>13.924050632911392</v>
      </c>
    </row>
    <row r="36" spans="1:26" x14ac:dyDescent="0.3">
      <c r="A36" s="19" t="s">
        <v>341</v>
      </c>
      <c r="B36" s="301">
        <v>28.340080971659919</v>
      </c>
      <c r="C36" s="301">
        <v>33.554817275747503</v>
      </c>
      <c r="D36" s="301">
        <v>24.772727272727273</v>
      </c>
      <c r="E36" s="301"/>
      <c r="F36" s="301">
        <v>20.689655172413794</v>
      </c>
      <c r="G36" s="301">
        <v>27.692307692307693</v>
      </c>
      <c r="H36" s="301">
        <v>15</v>
      </c>
      <c r="I36" s="301"/>
      <c r="J36" s="301">
        <v>36.71875</v>
      </c>
      <c r="K36" s="301">
        <v>38</v>
      </c>
      <c r="L36" s="301">
        <v>35.897435897435898</v>
      </c>
      <c r="M36" s="301"/>
      <c r="N36" s="301">
        <v>34.074074074074076</v>
      </c>
      <c r="O36" s="301">
        <v>36</v>
      </c>
      <c r="P36" s="301">
        <v>32.941176470588232</v>
      </c>
      <c r="Q36" s="301"/>
      <c r="R36" s="301">
        <v>29.629629629629626</v>
      </c>
      <c r="S36" s="301">
        <v>35.869565217391305</v>
      </c>
      <c r="T36" s="301">
        <v>25</v>
      </c>
      <c r="U36" s="301"/>
      <c r="V36" s="301">
        <v>19.658119658119659</v>
      </c>
      <c r="W36" s="301">
        <v>29.545454545454547</v>
      </c>
      <c r="X36" s="301">
        <v>13.698630136986301</v>
      </c>
    </row>
    <row r="37" spans="1:26" x14ac:dyDescent="0.3">
      <c r="A37" s="19" t="s">
        <v>342</v>
      </c>
      <c r="B37" s="301">
        <v>28.19047619047619</v>
      </c>
      <c r="C37" s="301">
        <v>32.432432432432435</v>
      </c>
      <c r="D37" s="301">
        <v>25.082508250825082</v>
      </c>
      <c r="E37" s="301"/>
      <c r="F37" s="301">
        <v>21.212121212121211</v>
      </c>
      <c r="G37" s="301">
        <v>25</v>
      </c>
      <c r="H37" s="301">
        <v>17.647058823529413</v>
      </c>
      <c r="I37" s="301"/>
      <c r="J37" s="301">
        <v>36.263736263736263</v>
      </c>
      <c r="K37" s="301">
        <v>39.024390243902438</v>
      </c>
      <c r="L37" s="301">
        <v>34</v>
      </c>
      <c r="M37" s="301"/>
      <c r="N37" s="301">
        <v>34.523809523809526</v>
      </c>
      <c r="O37" s="301">
        <v>35.294117647058826</v>
      </c>
      <c r="P37" s="301">
        <v>34</v>
      </c>
      <c r="Q37" s="301"/>
      <c r="R37" s="301">
        <v>29.80132450331126</v>
      </c>
      <c r="S37" s="301">
        <v>35.9375</v>
      </c>
      <c r="T37" s="301">
        <v>25.287356321839084</v>
      </c>
      <c r="U37" s="301"/>
      <c r="V37" s="301">
        <v>20</v>
      </c>
      <c r="W37" s="301">
        <v>25.714285714285712</v>
      </c>
      <c r="X37" s="301">
        <v>16.923076923076923</v>
      </c>
    </row>
    <row r="38" spans="1:26" x14ac:dyDescent="0.3">
      <c r="A38" s="19" t="s">
        <v>343</v>
      </c>
      <c r="B38" s="301">
        <v>28.571428571428569</v>
      </c>
      <c r="C38" s="301">
        <v>32.53012048192771</v>
      </c>
      <c r="D38" s="301">
        <v>26.119402985074625</v>
      </c>
      <c r="E38" s="301"/>
      <c r="F38" s="301">
        <v>22.448979591836736</v>
      </c>
      <c r="G38" s="301">
        <v>23.809523809523807</v>
      </c>
      <c r="H38" s="301">
        <v>21.428571428571427</v>
      </c>
      <c r="I38" s="301"/>
      <c r="J38" s="301">
        <v>35.294117647058826</v>
      </c>
      <c r="K38" s="301">
        <v>37.5</v>
      </c>
      <c r="L38" s="301">
        <v>33.333333333333329</v>
      </c>
      <c r="M38" s="301"/>
      <c r="N38" s="301">
        <v>35.135135135135137</v>
      </c>
      <c r="O38" s="301">
        <v>38.461538461538467</v>
      </c>
      <c r="P38" s="301">
        <v>33.333333333333329</v>
      </c>
      <c r="Q38" s="301"/>
      <c r="R38" s="301">
        <v>29.411764705882355</v>
      </c>
      <c r="S38" s="301">
        <v>37.5</v>
      </c>
      <c r="T38" s="301">
        <v>25</v>
      </c>
      <c r="U38" s="301"/>
      <c r="V38" s="301">
        <v>20.689655172413794</v>
      </c>
      <c r="W38" s="301">
        <v>22.222222222222221</v>
      </c>
      <c r="X38" s="301">
        <v>20</v>
      </c>
    </row>
    <row r="39" spans="1:26" ht="14.5" thickBot="1" x14ac:dyDescent="0.35">
      <c r="A39" s="19" t="s">
        <v>289</v>
      </c>
      <c r="B39" s="301">
        <v>28.695652173913043</v>
      </c>
      <c r="C39" s="301">
        <v>34.693877551020407</v>
      </c>
      <c r="D39" s="301">
        <v>24.242424242424242</v>
      </c>
      <c r="E39" s="301"/>
      <c r="F39" s="301">
        <v>23.076923076923077</v>
      </c>
      <c r="G39" s="301">
        <v>23.076923076923077</v>
      </c>
      <c r="H39" s="301">
        <v>23.076923076923077</v>
      </c>
      <c r="I39" s="301"/>
      <c r="J39" s="301">
        <v>40</v>
      </c>
      <c r="K39" s="301">
        <v>50</v>
      </c>
      <c r="L39" s="301">
        <v>33.333333333333329</v>
      </c>
      <c r="M39" s="301"/>
      <c r="N39" s="301">
        <v>33.333333333333329</v>
      </c>
      <c r="O39" s="301">
        <v>40</v>
      </c>
      <c r="P39" s="301">
        <v>25</v>
      </c>
      <c r="Q39" s="301"/>
      <c r="R39" s="301">
        <v>30.232558139534881</v>
      </c>
      <c r="S39" s="301">
        <v>38.888888888888893</v>
      </c>
      <c r="T39" s="301">
        <v>24</v>
      </c>
      <c r="U39" s="301"/>
      <c r="V39" s="301">
        <v>22.222222222222221</v>
      </c>
      <c r="W39" s="301">
        <v>25</v>
      </c>
      <c r="X39" s="301">
        <v>21.428571428571427</v>
      </c>
    </row>
    <row r="40" spans="1:26" ht="15.5" x14ac:dyDescent="0.3">
      <c r="A40" s="22" t="s">
        <v>415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Z40" s="165"/>
    </row>
    <row r="41" spans="1:26" x14ac:dyDescent="0.3">
      <c r="A41" s="363" t="s">
        <v>398</v>
      </c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</row>
  </sheetData>
  <mergeCells count="16">
    <mergeCell ref="AA6:AC6"/>
    <mergeCell ref="V6:X6"/>
    <mergeCell ref="A9:X9"/>
    <mergeCell ref="A25:X25"/>
    <mergeCell ref="A41:X41"/>
    <mergeCell ref="A6:A7"/>
    <mergeCell ref="B6:D6"/>
    <mergeCell ref="F6:H6"/>
    <mergeCell ref="J6:L6"/>
    <mergeCell ref="N6:P6"/>
    <mergeCell ref="R6:T6"/>
    <mergeCell ref="A1:X1"/>
    <mergeCell ref="A2:X2"/>
    <mergeCell ref="A3:X3"/>
    <mergeCell ref="A4:X4"/>
    <mergeCell ref="A5:X5"/>
  </mergeCells>
  <conditionalFormatting sqref="Y14:Y21 Y23:Y30">
    <cfRule type="cellIs" dxfId="0" priority="1" operator="equal">
      <formula>0</formula>
    </cfRule>
  </conditionalFormatting>
  <hyperlinks>
    <hyperlink ref="Z2" location="Contenido!A1" display="Contenido" xr:uid="{F1DFE050-4A2B-4621-A4D3-A6CE552FD436}"/>
  </hyperlinks>
  <printOptions horizontalCentered="1"/>
  <pageMargins left="0.39370078740157483" right="0.39370078740157483" top="0.39370078740157483" bottom="0.39370078740157483" header="0.31496062992125984" footer="0.31496062992125984"/>
  <pageSetup scale="8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P30"/>
  <sheetViews>
    <sheetView showGridLines="0" zoomScale="90" zoomScaleNormal="90" zoomScaleSheetLayoutView="9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16" t="s">
        <v>137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236"/>
      <c r="P1" s="29"/>
    </row>
    <row r="2" spans="1:16" ht="15.75" customHeight="1" x14ac:dyDescent="0.35">
      <c r="A2" s="316" t="s">
        <v>138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236"/>
      <c r="P2" s="272" t="s">
        <v>375</v>
      </c>
    </row>
    <row r="3" spans="1:16" ht="15.75" customHeight="1" x14ac:dyDescent="0.35">
      <c r="A3" s="316" t="s">
        <v>128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36"/>
      <c r="P3" s="29"/>
    </row>
    <row r="4" spans="1:16" ht="15.75" customHeight="1" x14ac:dyDescent="0.35">
      <c r="A4" s="316" t="s">
        <v>112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36"/>
    </row>
    <row r="5" spans="1:16" ht="15.75" customHeight="1" x14ac:dyDescent="0.35">
      <c r="A5" s="316" t="s">
        <v>371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236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ht="14.25" customHeight="1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13"/>
    </row>
    <row r="9" spans="1:16" ht="14.25" customHeight="1" x14ac:dyDescent="0.35">
      <c r="A9" s="123" t="s">
        <v>130</v>
      </c>
      <c r="B9" s="16">
        <v>36288</v>
      </c>
      <c r="C9" s="16">
        <v>40511</v>
      </c>
      <c r="D9" s="16">
        <v>37826</v>
      </c>
      <c r="E9" s="16">
        <v>31331</v>
      </c>
      <c r="F9" s="16">
        <v>31179</v>
      </c>
      <c r="G9" s="16">
        <v>31448</v>
      </c>
      <c r="H9" s="16">
        <v>29565</v>
      </c>
      <c r="I9" s="16">
        <f>+I10+I14</f>
        <v>22865</v>
      </c>
      <c r="J9" s="16">
        <f>+J10+J14</f>
        <v>20440</v>
      </c>
      <c r="K9" s="16">
        <f>+K10+K14</f>
        <v>3950</v>
      </c>
      <c r="L9" s="16">
        <v>12252</v>
      </c>
      <c r="M9" s="16">
        <v>3221</v>
      </c>
      <c r="N9" s="16">
        <f>+N10+N14</f>
        <v>12396</v>
      </c>
      <c r="O9" s="16"/>
    </row>
    <row r="10" spans="1:16" ht="14.25" customHeight="1" x14ac:dyDescent="0.35">
      <c r="A10" s="238" t="s">
        <v>135</v>
      </c>
      <c r="B10" s="16">
        <v>28522</v>
      </c>
      <c r="C10" s="16">
        <v>31371</v>
      </c>
      <c r="D10" s="16">
        <v>29727</v>
      </c>
      <c r="E10" s="16">
        <v>24878</v>
      </c>
      <c r="F10" s="16">
        <v>24644</v>
      </c>
      <c r="G10" s="16">
        <v>24572</v>
      </c>
      <c r="H10" s="16">
        <v>22615</v>
      </c>
      <c r="I10" s="16">
        <f>SUM(I11:I13)</f>
        <v>17144</v>
      </c>
      <c r="J10" s="16">
        <f>SUM(J11:J13)</f>
        <v>15277</v>
      </c>
      <c r="K10" s="16">
        <f>SUM(K11:K13)</f>
        <v>3078</v>
      </c>
      <c r="L10" s="16">
        <v>9511</v>
      </c>
      <c r="M10" s="16">
        <v>2483</v>
      </c>
      <c r="N10" s="16">
        <f t="shared" ref="N10" si="0">SUM(N11:N13)</f>
        <v>9031</v>
      </c>
      <c r="O10" s="16"/>
    </row>
    <row r="11" spans="1:16" ht="14.25" customHeight="1" x14ac:dyDescent="0.35">
      <c r="A11" s="190" t="s">
        <v>378</v>
      </c>
      <c r="B11" s="18">
        <v>13460</v>
      </c>
      <c r="C11" s="18">
        <v>14750</v>
      </c>
      <c r="D11" s="18">
        <v>14215</v>
      </c>
      <c r="E11" s="18">
        <v>12443</v>
      </c>
      <c r="F11" s="18">
        <v>11727</v>
      </c>
      <c r="G11" s="18">
        <v>11188</v>
      </c>
      <c r="H11" s="18">
        <v>10109</v>
      </c>
      <c r="I11" s="18">
        <f>1278+6769</f>
        <v>8047</v>
      </c>
      <c r="J11" s="18">
        <f>5983+1180+15</f>
        <v>7178</v>
      </c>
      <c r="K11" s="18">
        <v>1566</v>
      </c>
      <c r="L11" s="18">
        <v>3393</v>
      </c>
      <c r="M11" s="18">
        <v>1192</v>
      </c>
      <c r="N11" s="18">
        <v>3294</v>
      </c>
      <c r="O11" s="18"/>
    </row>
    <row r="12" spans="1:16" ht="14.25" customHeight="1" x14ac:dyDescent="0.35">
      <c r="A12" s="190" t="s">
        <v>379</v>
      </c>
      <c r="B12" s="18">
        <v>9861</v>
      </c>
      <c r="C12" s="18">
        <v>10626</v>
      </c>
      <c r="D12" s="18">
        <v>9985</v>
      </c>
      <c r="E12" s="18">
        <v>8144</v>
      </c>
      <c r="F12" s="18">
        <v>8739</v>
      </c>
      <c r="G12" s="18">
        <v>9257</v>
      </c>
      <c r="H12" s="18">
        <v>8188</v>
      </c>
      <c r="I12" s="18">
        <f>1237+4873</f>
        <v>6110</v>
      </c>
      <c r="J12" s="18">
        <f>4366+971+18</f>
        <v>5355</v>
      </c>
      <c r="K12" s="18">
        <v>919</v>
      </c>
      <c r="L12" s="18">
        <v>4061</v>
      </c>
      <c r="M12" s="18">
        <v>707</v>
      </c>
      <c r="N12" s="18">
        <v>3552</v>
      </c>
      <c r="O12" s="18"/>
    </row>
    <row r="13" spans="1:16" ht="14.25" customHeight="1" x14ac:dyDescent="0.35">
      <c r="A13" s="190" t="s">
        <v>380</v>
      </c>
      <c r="B13" s="18">
        <v>5201</v>
      </c>
      <c r="C13" s="18">
        <v>5995</v>
      </c>
      <c r="D13" s="18">
        <v>5527</v>
      </c>
      <c r="E13" s="18">
        <v>4291</v>
      </c>
      <c r="F13" s="18">
        <v>4178</v>
      </c>
      <c r="G13" s="18">
        <v>4127</v>
      </c>
      <c r="H13" s="18">
        <v>4318</v>
      </c>
      <c r="I13" s="18">
        <f>595+2392</f>
        <v>2987</v>
      </c>
      <c r="J13" s="18">
        <f>2294+438+12</f>
        <v>2744</v>
      </c>
      <c r="K13" s="18">
        <v>593</v>
      </c>
      <c r="L13" s="18">
        <v>2057</v>
      </c>
      <c r="M13" s="18">
        <v>584</v>
      </c>
      <c r="N13" s="18">
        <v>2185</v>
      </c>
      <c r="O13" s="18"/>
    </row>
    <row r="14" spans="1:16" ht="14.25" customHeight="1" x14ac:dyDescent="0.35">
      <c r="A14" s="238" t="s">
        <v>136</v>
      </c>
      <c r="B14" s="16">
        <v>7766</v>
      </c>
      <c r="C14" s="16">
        <v>9140</v>
      </c>
      <c r="D14" s="16">
        <v>8099</v>
      </c>
      <c r="E14" s="16">
        <v>6453</v>
      </c>
      <c r="F14" s="16">
        <v>6535</v>
      </c>
      <c r="G14" s="16">
        <v>6876</v>
      </c>
      <c r="H14" s="16">
        <v>6950</v>
      </c>
      <c r="I14" s="16">
        <f>SUM(I15:I17)</f>
        <v>5721</v>
      </c>
      <c r="J14" s="16">
        <f>SUM(J15:J17)</f>
        <v>5163</v>
      </c>
      <c r="K14" s="16">
        <f>SUM(K15:K17)</f>
        <v>872</v>
      </c>
      <c r="L14" s="16">
        <v>2741</v>
      </c>
      <c r="M14" s="16">
        <v>738</v>
      </c>
      <c r="N14" s="16">
        <f t="shared" ref="N14" si="1">SUM(N15:N17)</f>
        <v>3365</v>
      </c>
      <c r="O14" s="16"/>
    </row>
    <row r="15" spans="1:16" ht="14.25" customHeight="1" x14ac:dyDescent="0.35">
      <c r="A15" s="190" t="s">
        <v>381</v>
      </c>
      <c r="B15" s="18">
        <v>5929</v>
      </c>
      <c r="C15" s="18">
        <v>6802</v>
      </c>
      <c r="D15" s="18">
        <v>5979</v>
      </c>
      <c r="E15" s="18">
        <v>4774</v>
      </c>
      <c r="F15" s="18">
        <v>4937</v>
      </c>
      <c r="G15" s="18">
        <v>5144</v>
      </c>
      <c r="H15" s="18">
        <v>5284</v>
      </c>
      <c r="I15" s="18">
        <f>833+3750</f>
        <v>4583</v>
      </c>
      <c r="J15" s="18">
        <f>3260+725+7</f>
        <v>3992</v>
      </c>
      <c r="K15" s="18">
        <v>517</v>
      </c>
      <c r="L15" s="18">
        <v>2205</v>
      </c>
      <c r="M15" s="18">
        <v>489</v>
      </c>
      <c r="N15" s="18">
        <v>2401</v>
      </c>
      <c r="O15" s="18"/>
    </row>
    <row r="16" spans="1:16" ht="14.25" customHeight="1" x14ac:dyDescent="0.35">
      <c r="A16" s="190" t="s">
        <v>382</v>
      </c>
      <c r="B16" s="18">
        <v>1624</v>
      </c>
      <c r="C16" s="18">
        <v>2059</v>
      </c>
      <c r="D16" s="18">
        <v>1752</v>
      </c>
      <c r="E16" s="18">
        <v>1445</v>
      </c>
      <c r="F16" s="18">
        <v>1426</v>
      </c>
      <c r="G16" s="18">
        <v>1485</v>
      </c>
      <c r="H16" s="18">
        <v>1489</v>
      </c>
      <c r="I16" s="18">
        <f>333+610</f>
        <v>943</v>
      </c>
      <c r="J16" s="18">
        <f>683+351+6</f>
        <v>1040</v>
      </c>
      <c r="K16" s="18">
        <v>329</v>
      </c>
      <c r="L16" s="18">
        <v>498</v>
      </c>
      <c r="M16" s="18">
        <v>195</v>
      </c>
      <c r="N16" s="18">
        <v>873</v>
      </c>
      <c r="O16" s="18"/>
    </row>
    <row r="17" spans="1:16" ht="14.25" customHeight="1" x14ac:dyDescent="0.35">
      <c r="A17" s="190" t="s">
        <v>383</v>
      </c>
      <c r="B17" s="18">
        <v>213</v>
      </c>
      <c r="C17" s="18">
        <v>279</v>
      </c>
      <c r="D17" s="18">
        <v>368</v>
      </c>
      <c r="E17" s="18">
        <v>234</v>
      </c>
      <c r="F17" s="18">
        <v>172</v>
      </c>
      <c r="G17" s="18">
        <v>247</v>
      </c>
      <c r="H17" s="18">
        <v>177</v>
      </c>
      <c r="I17" s="18">
        <v>195</v>
      </c>
      <c r="J17" s="18">
        <v>131</v>
      </c>
      <c r="K17" s="18">
        <v>26</v>
      </c>
      <c r="L17" s="18">
        <v>38</v>
      </c>
      <c r="M17" s="18">
        <v>54</v>
      </c>
      <c r="N17" s="18">
        <v>91</v>
      </c>
      <c r="O17" s="18"/>
    </row>
    <row r="18" spans="1:16" ht="14.25" customHeight="1" x14ac:dyDescent="0.35">
      <c r="A18" s="8"/>
      <c r="B18" s="103"/>
      <c r="C18" s="103"/>
      <c r="D18" s="103"/>
      <c r="E18" s="103"/>
      <c r="F18" s="103"/>
      <c r="G18" s="103"/>
      <c r="H18" s="103"/>
      <c r="I18" s="103"/>
    </row>
    <row r="19" spans="1:16" ht="14.25" customHeight="1" x14ac:dyDescent="0.35">
      <c r="A19" s="334" t="s">
        <v>125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13"/>
    </row>
    <row r="20" spans="1:16" s="25" customFormat="1" ht="14.25" customHeight="1" x14ac:dyDescent="0.35">
      <c r="A20" s="123" t="s">
        <v>130</v>
      </c>
      <c r="B20" s="20">
        <v>11.627452425429926</v>
      </c>
      <c r="C20" s="20">
        <v>12.845668697105278</v>
      </c>
      <c r="D20" s="20">
        <v>11.892051635133519</v>
      </c>
      <c r="E20" s="20">
        <v>9.7795382257556032</v>
      </c>
      <c r="F20" s="20">
        <v>9.6999999999999993</v>
      </c>
      <c r="G20" s="20">
        <v>9.6999999999999993</v>
      </c>
      <c r="H20" s="20">
        <v>9.19278258517277</v>
      </c>
      <c r="I20" s="20">
        <v>7.1656001052981253</v>
      </c>
      <c r="J20" s="20">
        <v>6.417199601907579</v>
      </c>
      <c r="K20" s="20">
        <v>1.2</v>
      </c>
      <c r="L20" s="20">
        <v>3.6122625877857648</v>
      </c>
      <c r="M20" s="20">
        <v>0.90903959585696947</v>
      </c>
      <c r="N20" s="20">
        <v>3.5</v>
      </c>
      <c r="O20" s="20"/>
      <c r="P20" s="26"/>
    </row>
    <row r="21" spans="1:16" ht="14.25" customHeight="1" x14ac:dyDescent="0.35">
      <c r="A21" s="238" t="s">
        <v>135</v>
      </c>
      <c r="B21" s="20">
        <v>13.268700251678242</v>
      </c>
      <c r="C21" s="20">
        <v>14.358094191953866</v>
      </c>
      <c r="D21" s="20">
        <v>13.457646915022206</v>
      </c>
      <c r="E21" s="20">
        <v>11.273745649651973</v>
      </c>
      <c r="F21" s="20">
        <v>11.3</v>
      </c>
      <c r="G21" s="20">
        <v>11.5</v>
      </c>
      <c r="H21" s="20">
        <v>10.847147078009286</v>
      </c>
      <c r="I21" s="20">
        <v>8.2702994751466505</v>
      </c>
      <c r="J21" s="20">
        <v>7.3977047116362407</v>
      </c>
      <c r="K21" s="20">
        <v>1.4</v>
      </c>
      <c r="L21" s="20">
        <v>4.519105586756754</v>
      </c>
      <c r="M21" s="20">
        <v>1.1571441886475906</v>
      </c>
      <c r="N21" s="20">
        <v>4.2</v>
      </c>
      <c r="O21" s="20"/>
    </row>
    <row r="22" spans="1:16" ht="14.25" customHeight="1" x14ac:dyDescent="0.35">
      <c r="A22" s="190" t="s">
        <v>378</v>
      </c>
      <c r="B22" s="21">
        <v>14.316102956817698</v>
      </c>
      <c r="C22" s="21">
        <v>15.339337340626885</v>
      </c>
      <c r="D22" s="21">
        <v>14.465396004843848</v>
      </c>
      <c r="E22" s="21">
        <v>13.324409701772232</v>
      </c>
      <c r="F22" s="21">
        <v>13.3</v>
      </c>
      <c r="G22" s="21">
        <v>13</v>
      </c>
      <c r="H22" s="21">
        <v>11.831556278601608</v>
      </c>
      <c r="I22" s="21">
        <v>9.7153136620466505</v>
      </c>
      <c r="J22" s="21">
        <v>8.9746314749753076</v>
      </c>
      <c r="K22" s="21">
        <v>2.1</v>
      </c>
      <c r="L22" s="21">
        <v>4.3955332158772933</v>
      </c>
      <c r="M22" s="21">
        <v>1.6102015453612144</v>
      </c>
      <c r="N22" s="21">
        <v>4.2758119369661722</v>
      </c>
      <c r="O22" s="21"/>
    </row>
    <row r="23" spans="1:16" ht="14.25" customHeight="1" x14ac:dyDescent="0.35">
      <c r="A23" s="190" t="s">
        <v>379</v>
      </c>
      <c r="B23" s="21">
        <v>14.546178696287118</v>
      </c>
      <c r="C23" s="21">
        <v>15.325814174863703</v>
      </c>
      <c r="D23" s="21">
        <v>14.571324334184604</v>
      </c>
      <c r="E23" s="21">
        <v>11.279465942771669</v>
      </c>
      <c r="F23" s="21">
        <v>12.1</v>
      </c>
      <c r="G23" s="21">
        <v>13.5</v>
      </c>
      <c r="H23" s="21">
        <v>12.137563000296472</v>
      </c>
      <c r="I23" s="21">
        <v>8.9378446775208094</v>
      </c>
      <c r="J23" s="21">
        <v>7.8494891602292549</v>
      </c>
      <c r="K23" s="21">
        <v>1.3</v>
      </c>
      <c r="L23" s="21">
        <v>5.9114662940157503</v>
      </c>
      <c r="M23" s="21">
        <v>0.96061087786518851</v>
      </c>
      <c r="N23" s="21">
        <v>4.9594392706049897</v>
      </c>
      <c r="O23" s="21"/>
    </row>
    <row r="24" spans="1:16" x14ac:dyDescent="0.35">
      <c r="A24" s="190" t="s">
        <v>380</v>
      </c>
      <c r="B24" s="21">
        <v>9.7862492003161101</v>
      </c>
      <c r="C24" s="21">
        <v>11.311747613117475</v>
      </c>
      <c r="D24" s="21">
        <v>10.216455017652821</v>
      </c>
      <c r="E24" s="21">
        <v>7.7897794317872373</v>
      </c>
      <c r="F24" s="21">
        <v>7.2</v>
      </c>
      <c r="G24" s="21">
        <v>7.1</v>
      </c>
      <c r="H24" s="21">
        <v>7.7680033101264687</v>
      </c>
      <c r="I24" s="21">
        <v>5.3237563940328307</v>
      </c>
      <c r="J24" s="21">
        <v>4.7060437675790627</v>
      </c>
      <c r="K24" s="21">
        <v>0.9</v>
      </c>
      <c r="L24" s="21">
        <v>3.1855419447756801</v>
      </c>
      <c r="M24" s="21">
        <v>0.87225367048526581</v>
      </c>
      <c r="N24" s="21">
        <v>3.1809116186982282</v>
      </c>
      <c r="O24" s="21"/>
    </row>
    <row r="25" spans="1:16" x14ac:dyDescent="0.35">
      <c r="A25" s="238" t="s">
        <v>136</v>
      </c>
      <c r="B25" s="20">
        <v>7.9953053576576201</v>
      </c>
      <c r="C25" s="20">
        <v>9.4346439299317684</v>
      </c>
      <c r="D25" s="20">
        <v>8.3335905746771619</v>
      </c>
      <c r="E25" s="20">
        <v>6.4723523334770965</v>
      </c>
      <c r="F25" s="20">
        <v>6.3</v>
      </c>
      <c r="G25" s="20">
        <v>6.2</v>
      </c>
      <c r="H25" s="20">
        <v>6.1437550277131967</v>
      </c>
      <c r="I25" s="20">
        <v>5.1172650673536202</v>
      </c>
      <c r="J25" s="20">
        <v>4.6094510262568189</v>
      </c>
      <c r="K25" s="20">
        <v>0.7</v>
      </c>
      <c r="L25" s="20">
        <v>2.1294943907517325</v>
      </c>
      <c r="M25" s="20">
        <v>0.52808586762075138</v>
      </c>
      <c r="N25" s="20">
        <v>2.5</v>
      </c>
      <c r="O25" s="20"/>
    </row>
    <row r="26" spans="1:16" x14ac:dyDescent="0.35">
      <c r="A26" s="190" t="s">
        <v>381</v>
      </c>
      <c r="B26" s="21">
        <v>11.559983622219189</v>
      </c>
      <c r="C26" s="21">
        <v>13.315063130077323</v>
      </c>
      <c r="D26" s="21">
        <v>11.792201644873085</v>
      </c>
      <c r="E26" s="21">
        <v>9.1494499597531522</v>
      </c>
      <c r="F26" s="21">
        <v>9.1999999999999993</v>
      </c>
      <c r="G26" s="21">
        <v>9.1</v>
      </c>
      <c r="H26" s="21">
        <v>9.2656239040471355</v>
      </c>
      <c r="I26" s="21">
        <v>8.376437044212528</v>
      </c>
      <c r="J26" s="21">
        <v>7.2163271208807096</v>
      </c>
      <c r="K26" s="21">
        <v>0.9</v>
      </c>
      <c r="L26" s="21">
        <v>3.5023905205140018</v>
      </c>
      <c r="M26" s="21">
        <v>0.77117173947326922</v>
      </c>
      <c r="N26" s="21">
        <v>3.7724287465041009</v>
      </c>
      <c r="O26" s="21"/>
    </row>
    <row r="27" spans="1:16" x14ac:dyDescent="0.35">
      <c r="A27" s="190" t="s">
        <v>382</v>
      </c>
      <c r="B27" s="21">
        <v>4.2375534912848343</v>
      </c>
      <c r="C27" s="21">
        <v>5.405050664146585</v>
      </c>
      <c r="D27" s="21">
        <v>4.545218699735381</v>
      </c>
      <c r="E27" s="21">
        <v>3.6829361539441821</v>
      </c>
      <c r="F27" s="21">
        <v>3.5</v>
      </c>
      <c r="G27" s="21">
        <v>3.5</v>
      </c>
      <c r="H27" s="21">
        <v>3.3393137474770129</v>
      </c>
      <c r="I27" s="21">
        <v>2.1122186135065517</v>
      </c>
      <c r="J27" s="21">
        <v>2.366486904680638</v>
      </c>
      <c r="K27" s="21">
        <v>0.6</v>
      </c>
      <c r="L27" s="21">
        <v>0.97526584807003125</v>
      </c>
      <c r="M27" s="21">
        <v>0.32238865191945243</v>
      </c>
      <c r="N27" s="21">
        <v>1.5497958459080419</v>
      </c>
      <c r="O27" s="21"/>
    </row>
    <row r="28" spans="1:16" ht="14.5" thickBot="1" x14ac:dyDescent="0.4">
      <c r="A28" s="190" t="s">
        <v>383</v>
      </c>
      <c r="B28" s="21">
        <v>2.8328235137651281</v>
      </c>
      <c r="C28" s="21">
        <v>3.6243180046765398</v>
      </c>
      <c r="D28" s="21">
        <v>4.637096774193548</v>
      </c>
      <c r="E28" s="21">
        <v>2.8233590733590734</v>
      </c>
      <c r="F28" s="21">
        <v>1.8</v>
      </c>
      <c r="G28" s="21">
        <v>2.2999999999999998</v>
      </c>
      <c r="H28" s="21">
        <v>1.5384615384615385</v>
      </c>
      <c r="I28" s="21">
        <v>1.567524115755627</v>
      </c>
      <c r="J28" s="21">
        <v>1.0280153809934867</v>
      </c>
      <c r="K28" s="21">
        <v>0.2</v>
      </c>
      <c r="L28" s="21">
        <v>0.25857376156777356</v>
      </c>
      <c r="M28" s="21">
        <v>0.34060804844203357</v>
      </c>
      <c r="N28" s="21">
        <v>0.58953096657165072</v>
      </c>
      <c r="O28" s="21"/>
    </row>
    <row r="29" spans="1:16" s="8" customFormat="1" ht="14.25" customHeight="1" x14ac:dyDescent="0.35">
      <c r="A29" s="91" t="s">
        <v>385</v>
      </c>
      <c r="B29" s="91"/>
      <c r="C29" s="91"/>
      <c r="D29" s="91"/>
      <c r="E29" s="91"/>
      <c r="F29" s="91"/>
      <c r="G29" s="91"/>
      <c r="H29" s="91"/>
      <c r="I29" s="91"/>
      <c r="J29" s="150"/>
      <c r="K29" s="150"/>
      <c r="L29" s="150"/>
      <c r="M29" s="150"/>
      <c r="N29" s="150"/>
      <c r="O29" s="189"/>
      <c r="P29" s="26"/>
    </row>
    <row r="30" spans="1:16" x14ac:dyDescent="0.35">
      <c r="A30" s="25"/>
    </row>
  </sheetData>
  <mergeCells count="2">
    <mergeCell ref="A8:N8"/>
    <mergeCell ref="A19:N19"/>
  </mergeCells>
  <hyperlinks>
    <hyperlink ref="P2" location="Contenido!A1" display="Contenido" xr:uid="{A9A7449F-176C-4CE0-B30B-AA6C626EDCA6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P30"/>
  <sheetViews>
    <sheetView showGridLines="0" zoomScale="90" zoomScaleNormal="90" zoomScaleSheetLayoutView="90" workbookViewId="0">
      <selection sqref="A1:N5"/>
    </sheetView>
  </sheetViews>
  <sheetFormatPr baseColWidth="10" defaultColWidth="6.453125" defaultRowHeight="14" x14ac:dyDescent="0.35"/>
  <cols>
    <col min="1" max="1" width="22.1796875" style="3" customWidth="1"/>
    <col min="2" max="14" width="9.26953125" style="224" customWidth="1"/>
    <col min="15" max="15" width="5.7265625" style="224" customWidth="1"/>
    <col min="16" max="16" width="13.453125" style="26" customWidth="1"/>
    <col min="17" max="246" width="11.453125" style="3" customWidth="1"/>
    <col min="247" max="247" width="11.81640625" style="3" customWidth="1"/>
    <col min="248" max="16384" width="6.453125" style="3"/>
  </cols>
  <sheetData>
    <row r="1" spans="1:16" ht="15.75" customHeight="1" x14ac:dyDescent="0.35">
      <c r="A1" s="335" t="s">
        <v>139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139"/>
      <c r="P1" s="29"/>
    </row>
    <row r="2" spans="1:16" ht="15.75" customHeight="1" x14ac:dyDescent="0.35">
      <c r="A2" s="335" t="s">
        <v>140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139"/>
      <c r="P2" s="272" t="s">
        <v>375</v>
      </c>
    </row>
    <row r="3" spans="1:16" ht="15.75" customHeight="1" x14ac:dyDescent="0.35">
      <c r="A3" s="335" t="s">
        <v>128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39"/>
      <c r="P3" s="29"/>
    </row>
    <row r="4" spans="1:16" ht="15.75" customHeight="1" x14ac:dyDescent="0.35">
      <c r="A4" s="335" t="s">
        <v>112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139"/>
    </row>
    <row r="5" spans="1:16" ht="15.75" customHeight="1" x14ac:dyDescent="0.35">
      <c r="A5" s="335" t="s">
        <v>371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139"/>
    </row>
    <row r="6" spans="1:16" s="7" customFormat="1" ht="18.75" customHeight="1" x14ac:dyDescent="0.3">
      <c r="A6" s="227" t="s">
        <v>129</v>
      </c>
      <c r="B6" s="228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37"/>
      <c r="P6" s="26"/>
    </row>
    <row r="8" spans="1:16" ht="14.25" customHeight="1" x14ac:dyDescent="0.35">
      <c r="A8" s="334" t="s">
        <v>114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13"/>
    </row>
    <row r="9" spans="1:16" ht="14.25" customHeight="1" x14ac:dyDescent="0.35">
      <c r="A9" s="123" t="s">
        <v>130</v>
      </c>
      <c r="B9" s="16">
        <f t="shared" ref="B9:L9" si="0">+B10+B14</f>
        <v>29753</v>
      </c>
      <c r="C9" s="16">
        <f t="shared" si="0"/>
        <v>32912</v>
      </c>
      <c r="D9" s="16">
        <f t="shared" si="0"/>
        <v>30431</v>
      </c>
      <c r="E9" s="16">
        <f t="shared" si="0"/>
        <v>25399</v>
      </c>
      <c r="F9" s="16">
        <f t="shared" si="0"/>
        <v>24632</v>
      </c>
      <c r="G9" s="16">
        <f t="shared" si="0"/>
        <v>24568</v>
      </c>
      <c r="H9" s="16">
        <f t="shared" si="0"/>
        <v>23465</v>
      </c>
      <c r="I9" s="16">
        <f t="shared" si="0"/>
        <v>18394</v>
      </c>
      <c r="J9" s="16">
        <f t="shared" si="0"/>
        <v>16644</v>
      </c>
      <c r="K9" s="16">
        <f t="shared" si="0"/>
        <v>3263</v>
      </c>
      <c r="L9" s="16">
        <f t="shared" si="0"/>
        <v>9728</v>
      </c>
      <c r="M9" s="16">
        <v>2100</v>
      </c>
      <c r="N9" s="16">
        <f>+N10+N14</f>
        <v>9331</v>
      </c>
      <c r="O9" s="16"/>
    </row>
    <row r="10" spans="1:16" ht="14.25" customHeight="1" x14ac:dyDescent="0.35">
      <c r="A10" s="238" t="s">
        <v>135</v>
      </c>
      <c r="B10" s="16">
        <f t="shared" ref="B10:E10" si="1">+B11+B12+B13</f>
        <v>23684</v>
      </c>
      <c r="C10" s="16">
        <f t="shared" si="1"/>
        <v>25986</v>
      </c>
      <c r="D10" s="16">
        <f t="shared" si="1"/>
        <v>24498</v>
      </c>
      <c r="E10" s="16">
        <f t="shared" si="1"/>
        <v>20396</v>
      </c>
      <c r="F10" s="16">
        <f t="shared" ref="F10:L10" si="2">+F11+F12+F13</f>
        <v>19746</v>
      </c>
      <c r="G10" s="16">
        <f t="shared" si="2"/>
        <v>19478</v>
      </c>
      <c r="H10" s="16">
        <f t="shared" si="2"/>
        <v>18054</v>
      </c>
      <c r="I10" s="16">
        <f t="shared" si="2"/>
        <v>14034</v>
      </c>
      <c r="J10" s="16">
        <f t="shared" si="2"/>
        <v>12688</v>
      </c>
      <c r="K10" s="16">
        <f t="shared" si="2"/>
        <v>2576</v>
      </c>
      <c r="L10" s="16">
        <f t="shared" si="2"/>
        <v>7712</v>
      </c>
      <c r="M10" s="16">
        <v>1707</v>
      </c>
      <c r="N10" s="16">
        <f t="shared" ref="N10" si="3">SUM(N11:N13)</f>
        <v>6998</v>
      </c>
      <c r="O10" s="16"/>
    </row>
    <row r="11" spans="1:16" ht="14.25" customHeight="1" x14ac:dyDescent="0.35">
      <c r="A11" s="190" t="s">
        <v>378</v>
      </c>
      <c r="B11" s="18">
        <v>11239</v>
      </c>
      <c r="C11" s="18">
        <v>12334</v>
      </c>
      <c r="D11" s="18">
        <v>11837</v>
      </c>
      <c r="E11" s="18">
        <v>10126</v>
      </c>
      <c r="F11" s="18">
        <v>9403</v>
      </c>
      <c r="G11" s="18">
        <v>8945</v>
      </c>
      <c r="H11" s="18">
        <v>8246</v>
      </c>
      <c r="I11" s="18">
        <v>6769</v>
      </c>
      <c r="J11" s="18">
        <f>15+5983</f>
        <v>5998</v>
      </c>
      <c r="K11" s="18">
        <v>1322</v>
      </c>
      <c r="L11" s="18">
        <v>2746</v>
      </c>
      <c r="M11" s="18">
        <v>844</v>
      </c>
      <c r="N11" s="18">
        <v>2598</v>
      </c>
      <c r="O11" s="18"/>
    </row>
    <row r="12" spans="1:16" ht="14.25" customHeight="1" x14ac:dyDescent="0.35">
      <c r="A12" s="190" t="s">
        <v>379</v>
      </c>
      <c r="B12" s="18">
        <v>8037</v>
      </c>
      <c r="C12" s="18">
        <v>8612</v>
      </c>
      <c r="D12" s="18">
        <v>8211</v>
      </c>
      <c r="E12" s="18">
        <v>6684</v>
      </c>
      <c r="F12" s="18">
        <v>6931</v>
      </c>
      <c r="G12" s="18">
        <v>7276</v>
      </c>
      <c r="H12" s="18">
        <v>6479</v>
      </c>
      <c r="I12" s="18">
        <v>4873</v>
      </c>
      <c r="J12" s="18">
        <f>4366+18</f>
        <v>4384</v>
      </c>
      <c r="K12" s="18">
        <v>763</v>
      </c>
      <c r="L12" s="18">
        <v>3253</v>
      </c>
      <c r="M12" s="18">
        <v>498</v>
      </c>
      <c r="N12" s="18">
        <v>2755</v>
      </c>
      <c r="O12" s="18"/>
    </row>
    <row r="13" spans="1:16" ht="14.25" customHeight="1" x14ac:dyDescent="0.35">
      <c r="A13" s="190" t="s">
        <v>380</v>
      </c>
      <c r="B13" s="18">
        <v>4408</v>
      </c>
      <c r="C13" s="18">
        <v>5040</v>
      </c>
      <c r="D13" s="18">
        <v>4450</v>
      </c>
      <c r="E13" s="18">
        <v>3586</v>
      </c>
      <c r="F13" s="18">
        <v>3412</v>
      </c>
      <c r="G13" s="18">
        <v>3257</v>
      </c>
      <c r="H13" s="18">
        <v>3329</v>
      </c>
      <c r="I13" s="18">
        <v>2392</v>
      </c>
      <c r="J13" s="18">
        <f>2294+12</f>
        <v>2306</v>
      </c>
      <c r="K13" s="18">
        <v>491</v>
      </c>
      <c r="L13" s="18">
        <v>1713</v>
      </c>
      <c r="M13" s="18">
        <v>365</v>
      </c>
      <c r="N13" s="18">
        <v>1645</v>
      </c>
      <c r="O13" s="18"/>
    </row>
    <row r="14" spans="1:16" ht="14.25" customHeight="1" x14ac:dyDescent="0.35">
      <c r="A14" s="238" t="s">
        <v>136</v>
      </c>
      <c r="B14" s="16">
        <f t="shared" ref="B14:E14" si="4">+B15+B16+B17</f>
        <v>6069</v>
      </c>
      <c r="C14" s="16">
        <f t="shared" si="4"/>
        <v>6926</v>
      </c>
      <c r="D14" s="16">
        <f t="shared" si="4"/>
        <v>5933</v>
      </c>
      <c r="E14" s="16">
        <f t="shared" si="4"/>
        <v>5003</v>
      </c>
      <c r="F14" s="16">
        <f t="shared" ref="F14:L14" si="5">+F15+F16+F17</f>
        <v>4886</v>
      </c>
      <c r="G14" s="16">
        <f t="shared" si="5"/>
        <v>5090</v>
      </c>
      <c r="H14" s="16">
        <f t="shared" si="5"/>
        <v>5411</v>
      </c>
      <c r="I14" s="16">
        <f t="shared" si="5"/>
        <v>4360</v>
      </c>
      <c r="J14" s="16">
        <f t="shared" si="5"/>
        <v>3956</v>
      </c>
      <c r="K14" s="16">
        <f t="shared" si="5"/>
        <v>687</v>
      </c>
      <c r="L14" s="16">
        <f t="shared" si="5"/>
        <v>2016</v>
      </c>
      <c r="M14" s="16">
        <v>393</v>
      </c>
      <c r="N14" s="16">
        <f t="shared" ref="N14" si="6">SUM(N15:N17)</f>
        <v>2333</v>
      </c>
      <c r="O14" s="16"/>
    </row>
    <row r="15" spans="1:16" ht="14.25" customHeight="1" x14ac:dyDescent="0.35">
      <c r="A15" s="190" t="s">
        <v>381</v>
      </c>
      <c r="B15" s="18">
        <v>4952</v>
      </c>
      <c r="C15" s="18">
        <v>5567</v>
      </c>
      <c r="D15" s="18">
        <v>4834</v>
      </c>
      <c r="E15" s="18">
        <v>3967</v>
      </c>
      <c r="F15" s="18">
        <v>3954</v>
      </c>
      <c r="G15" s="18">
        <v>4130</v>
      </c>
      <c r="H15" s="18">
        <v>4338</v>
      </c>
      <c r="I15" s="18">
        <v>3750</v>
      </c>
      <c r="J15" s="18">
        <f>3260+7</f>
        <v>3267</v>
      </c>
      <c r="K15" s="18">
        <v>405</v>
      </c>
      <c r="L15" s="18">
        <v>1705</v>
      </c>
      <c r="M15" s="18">
        <v>276</v>
      </c>
      <c r="N15" s="18">
        <v>1812</v>
      </c>
      <c r="O15" s="18"/>
    </row>
    <row r="16" spans="1:16" ht="14.25" customHeight="1" x14ac:dyDescent="0.35">
      <c r="A16" s="190" t="s">
        <v>382</v>
      </c>
      <c r="B16" s="18">
        <v>1116</v>
      </c>
      <c r="C16" s="18">
        <v>1358</v>
      </c>
      <c r="D16" s="18">
        <v>1099</v>
      </c>
      <c r="E16" s="18">
        <v>1036</v>
      </c>
      <c r="F16" s="18">
        <v>932</v>
      </c>
      <c r="G16" s="18">
        <v>960</v>
      </c>
      <c r="H16" s="18">
        <v>1073</v>
      </c>
      <c r="I16" s="18">
        <v>610</v>
      </c>
      <c r="J16" s="18">
        <f>683+6</f>
        <v>689</v>
      </c>
      <c r="K16" s="18">
        <v>282</v>
      </c>
      <c r="L16" s="18">
        <v>311</v>
      </c>
      <c r="M16" s="18">
        <v>117</v>
      </c>
      <c r="N16" s="18">
        <v>521</v>
      </c>
      <c r="O16" s="18"/>
    </row>
    <row r="17" spans="1:16" ht="14.25" customHeight="1" x14ac:dyDescent="0.35">
      <c r="A17" s="190" t="s">
        <v>383</v>
      </c>
      <c r="B17" s="18">
        <v>1</v>
      </c>
      <c r="C17" s="18">
        <v>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</row>
    <row r="18" spans="1:16" ht="14.25" customHeight="1" x14ac:dyDescent="0.35">
      <c r="A18" s="8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6" ht="14.25" customHeight="1" x14ac:dyDescent="0.35">
      <c r="A19" s="334" t="s">
        <v>125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13"/>
    </row>
    <row r="20" spans="1:16" s="25" customFormat="1" ht="14.25" customHeight="1" x14ac:dyDescent="0.35">
      <c r="A20" s="123" t="s">
        <v>130</v>
      </c>
      <c r="B20" s="20">
        <v>12.1</v>
      </c>
      <c r="C20" s="20">
        <v>13.3</v>
      </c>
      <c r="D20" s="20">
        <v>12.4</v>
      </c>
      <c r="E20" s="20">
        <v>10.6</v>
      </c>
      <c r="F20" s="20">
        <v>10.4</v>
      </c>
      <c r="G20" s="20">
        <v>10.5</v>
      </c>
      <c r="H20" s="20">
        <v>10.141501279302952</v>
      </c>
      <c r="I20" s="20">
        <v>8.0511942852890837</v>
      </c>
      <c r="J20" s="20">
        <v>7.3521746428602981</v>
      </c>
      <c r="K20" s="20">
        <v>1.4</v>
      </c>
      <c r="L20" s="20">
        <v>4.079082541878944</v>
      </c>
      <c r="M20" s="20">
        <v>0.84163951377282942</v>
      </c>
      <c r="N20" s="20">
        <v>3.7749512504955862</v>
      </c>
      <c r="O20" s="20"/>
      <c r="P20" s="26"/>
    </row>
    <row r="21" spans="1:16" ht="14.25" customHeight="1" x14ac:dyDescent="0.35">
      <c r="A21" s="238" t="s">
        <v>135</v>
      </c>
      <c r="B21" s="20">
        <v>13.5</v>
      </c>
      <c r="C21" s="20">
        <f>+C10/177688*100</f>
        <v>14.62451037774076</v>
      </c>
      <c r="D21" s="20">
        <v>13.9</v>
      </c>
      <c r="E21" s="20">
        <v>11.8</v>
      </c>
      <c r="F21" s="20">
        <v>11.8</v>
      </c>
      <c r="G21" s="20">
        <v>12</v>
      </c>
      <c r="H21" s="20">
        <v>11.389099167297502</v>
      </c>
      <c r="I21" s="20">
        <v>8.907252613339935</v>
      </c>
      <c r="J21" s="20">
        <v>8.1365670971796469</v>
      </c>
      <c r="K21" s="20">
        <v>2.5</v>
      </c>
      <c r="L21" s="20">
        <v>4.8882522216447146</v>
      </c>
      <c r="M21" s="20">
        <v>1.0592352656465245</v>
      </c>
      <c r="N21" s="20">
        <v>4.2896461256489946</v>
      </c>
      <c r="O21" s="20"/>
    </row>
    <row r="22" spans="1:16" ht="14.25" customHeight="1" x14ac:dyDescent="0.35">
      <c r="A22" s="190" t="s">
        <v>378</v>
      </c>
      <c r="B22" s="21">
        <v>14.8</v>
      </c>
      <c r="C22" s="21">
        <v>15.9</v>
      </c>
      <c r="D22" s="21">
        <v>15.4</v>
      </c>
      <c r="E22" s="21">
        <v>14.1</v>
      </c>
      <c r="F22" s="21">
        <v>14.1</v>
      </c>
      <c r="G22" s="21">
        <v>13.7</v>
      </c>
      <c r="H22" s="21">
        <v>12.623811637911238</v>
      </c>
      <c r="I22" s="21">
        <v>10.734561831964223</v>
      </c>
      <c r="J22" s="21">
        <v>9.984186433624636</v>
      </c>
      <c r="K22" s="21">
        <v>2.4</v>
      </c>
      <c r="L22" s="21">
        <v>4.7372597729703623</v>
      </c>
      <c r="M22" s="21">
        <v>1.514471818981141</v>
      </c>
      <c r="N22" s="21">
        <v>4.4876666896980586</v>
      </c>
      <c r="O22" s="21"/>
    </row>
    <row r="23" spans="1:16" ht="14.25" customHeight="1" x14ac:dyDescent="0.35">
      <c r="A23" s="190" t="s">
        <v>379</v>
      </c>
      <c r="B23" s="21">
        <v>14.5</v>
      </c>
      <c r="C23" s="21">
        <v>15.2</v>
      </c>
      <c r="D23" s="21">
        <v>14.8</v>
      </c>
      <c r="E23" s="21">
        <v>11.8</v>
      </c>
      <c r="F23" s="21">
        <v>12.6</v>
      </c>
      <c r="G23" s="21">
        <v>13.9</v>
      </c>
      <c r="H23" s="21">
        <v>12.681790600716397</v>
      </c>
      <c r="I23" s="21">
        <v>9.3883055582313837</v>
      </c>
      <c r="J23" s="21">
        <v>8.4872420335308014</v>
      </c>
      <c r="K23" s="21">
        <v>1.4</v>
      </c>
      <c r="L23" s="21">
        <v>6.3140527950310554</v>
      </c>
      <c r="M23" s="21">
        <v>0.90112912565141856</v>
      </c>
      <c r="N23" s="21">
        <v>5.1257721217533678</v>
      </c>
      <c r="O23" s="21"/>
    </row>
    <row r="24" spans="1:16" x14ac:dyDescent="0.35">
      <c r="A24" s="190" t="s">
        <v>380</v>
      </c>
      <c r="B24" s="21">
        <v>10</v>
      </c>
      <c r="C24" s="21">
        <v>11.6</v>
      </c>
      <c r="D24" s="21">
        <v>10</v>
      </c>
      <c r="E24" s="21">
        <v>8</v>
      </c>
      <c r="F24" s="21">
        <v>7.4</v>
      </c>
      <c r="G24" s="21">
        <v>7.3</v>
      </c>
      <c r="H24" s="21">
        <v>7.9054856328663021</v>
      </c>
      <c r="I24" s="21">
        <v>5.6158144339578344</v>
      </c>
      <c r="J24" s="21">
        <v>5.2161324617159401</v>
      </c>
      <c r="K24" s="21">
        <v>1</v>
      </c>
      <c r="L24" s="21">
        <v>3.5480530240265122</v>
      </c>
      <c r="M24" s="21">
        <v>0.7276569446382648</v>
      </c>
      <c r="N24" s="21">
        <v>3.1943608365535856</v>
      </c>
      <c r="O24" s="21"/>
    </row>
    <row r="25" spans="1:16" x14ac:dyDescent="0.35">
      <c r="A25" s="238" t="s">
        <v>136</v>
      </c>
      <c r="B25" s="20">
        <v>8.6999999999999993</v>
      </c>
      <c r="C25" s="20">
        <f>+C14/69187*100</f>
        <v>10.010551115093875</v>
      </c>
      <c r="D25" s="20">
        <v>8.6999999999999993</v>
      </c>
      <c r="E25" s="20">
        <v>7.4</v>
      </c>
      <c r="F25" s="20">
        <v>7.2</v>
      </c>
      <c r="G25" s="20">
        <v>7.2</v>
      </c>
      <c r="H25" s="20">
        <v>7.4269792467332829</v>
      </c>
      <c r="I25" s="20">
        <v>6.1489859814402168</v>
      </c>
      <c r="J25" s="20">
        <v>5.6158083016296638</v>
      </c>
      <c r="K25" s="20">
        <v>0.9</v>
      </c>
      <c r="L25" s="20">
        <v>2.4975532402532243</v>
      </c>
      <c r="M25" s="20">
        <v>0.44477642345431706</v>
      </c>
      <c r="N25" s="20">
        <v>2.7758938663811055</v>
      </c>
      <c r="O25" s="20"/>
    </row>
    <row r="26" spans="1:16" x14ac:dyDescent="0.35">
      <c r="A26" s="190" t="s">
        <v>381</v>
      </c>
      <c r="B26" s="21">
        <v>12.5</v>
      </c>
      <c r="C26" s="21">
        <v>14.1</v>
      </c>
      <c r="D26" s="21">
        <v>12.7</v>
      </c>
      <c r="E26" s="21">
        <v>10.5</v>
      </c>
      <c r="F26" s="21">
        <v>10.3</v>
      </c>
      <c r="G26" s="21">
        <v>10.199999999999999</v>
      </c>
      <c r="H26" s="21">
        <v>10.678942444980551</v>
      </c>
      <c r="I26" s="21">
        <v>9.7534332084893887</v>
      </c>
      <c r="J26" s="21">
        <v>8.4116480856870659</v>
      </c>
      <c r="K26" s="21">
        <v>1</v>
      </c>
      <c r="L26" s="21">
        <v>3.8932273827464945</v>
      </c>
      <c r="M26" s="21">
        <v>0.62926061877294182</v>
      </c>
      <c r="N26" s="21">
        <v>4.1081914435350395</v>
      </c>
      <c r="O26" s="21"/>
    </row>
    <row r="27" spans="1:16" x14ac:dyDescent="0.35">
      <c r="A27" s="190" t="s">
        <v>382</v>
      </c>
      <c r="B27" s="21">
        <v>3.8</v>
      </c>
      <c r="C27" s="21">
        <v>5.7</v>
      </c>
      <c r="D27" s="21">
        <v>3.7</v>
      </c>
      <c r="E27" s="21">
        <v>3.5</v>
      </c>
      <c r="F27" s="21">
        <v>3.2</v>
      </c>
      <c r="G27" s="21">
        <v>3.1</v>
      </c>
      <c r="H27" s="21">
        <v>3.3899911537975482</v>
      </c>
      <c r="I27" s="21">
        <v>1.9149270130277822</v>
      </c>
      <c r="J27" s="21">
        <v>2.2407232755536763</v>
      </c>
      <c r="K27" s="21">
        <v>0.8</v>
      </c>
      <c r="L27" s="21">
        <v>0.86566831820965329</v>
      </c>
      <c r="M27" s="21">
        <v>0.26946107784431139</v>
      </c>
      <c r="N27" s="21">
        <v>1.3098350764279967</v>
      </c>
      <c r="O27" s="21"/>
    </row>
    <row r="28" spans="1:16" ht="14.5" thickBot="1" x14ac:dyDescent="0.4">
      <c r="A28" s="190" t="s">
        <v>383</v>
      </c>
      <c r="B28" s="21">
        <v>0.4</v>
      </c>
      <c r="C28" s="21">
        <v>1.1000000000000001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/>
    </row>
    <row r="29" spans="1:16" s="8" customFormat="1" ht="14.25" customHeight="1" x14ac:dyDescent="0.35">
      <c r="A29" s="91" t="s">
        <v>385</v>
      </c>
      <c r="B29" s="91"/>
      <c r="C29" s="91"/>
      <c r="D29" s="91"/>
      <c r="E29" s="91"/>
      <c r="F29" s="91"/>
      <c r="G29" s="91"/>
      <c r="H29" s="91"/>
      <c r="I29" s="91"/>
      <c r="J29" s="150"/>
      <c r="K29" s="150"/>
      <c r="L29" s="150"/>
      <c r="M29" s="150"/>
      <c r="N29" s="150"/>
      <c r="O29" s="189"/>
      <c r="P29" s="26"/>
    </row>
    <row r="30" spans="1:16" x14ac:dyDescent="0.35">
      <c r="A30" s="25"/>
    </row>
  </sheetData>
  <mergeCells count="7">
    <mergeCell ref="A8:N8"/>
    <mergeCell ref="A19:N19"/>
    <mergeCell ref="A1:N1"/>
    <mergeCell ref="A2:N2"/>
    <mergeCell ref="A3:N3"/>
    <mergeCell ref="A4:N4"/>
    <mergeCell ref="A5:N5"/>
  </mergeCells>
  <hyperlinks>
    <hyperlink ref="P2" location="Contenido!A1" display="Contenido" xr:uid="{24B59453-3F52-43FA-9B6E-184340D68D33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79</vt:i4>
      </vt:variant>
      <vt:variant>
        <vt:lpstr>Rangos con nombre</vt:lpstr>
      </vt:variant>
      <vt:variant>
        <vt:i4>80</vt:i4>
      </vt:variant>
    </vt:vector>
  </HeadingPairs>
  <TitlesOfParts>
    <vt:vector size="159" baseType="lpstr">
      <vt:lpstr>PORTADA</vt:lpstr>
      <vt:lpstr>Funcionarios</vt:lpstr>
      <vt:lpstr>Contenido</vt:lpstr>
      <vt:lpstr>Serie histórica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Serie histórica_DRE</vt:lpstr>
      <vt:lpstr>C14-15</vt:lpstr>
      <vt:lpstr>C16-17</vt:lpstr>
      <vt:lpstr>C18-19</vt:lpstr>
      <vt:lpstr>C20-21</vt:lpstr>
      <vt:lpstr>C22-23</vt:lpstr>
      <vt:lpstr>C24-25</vt:lpstr>
      <vt:lpstr>C26-27</vt:lpstr>
      <vt:lpstr>C28-29</vt:lpstr>
      <vt:lpstr>C30</vt:lpstr>
      <vt:lpstr>C31-32</vt:lpstr>
      <vt:lpstr>C33-34</vt:lpstr>
      <vt:lpstr>C35</vt:lpstr>
      <vt:lpstr>I y II Ciclos</vt:lpstr>
      <vt:lpstr>C36</vt:lpstr>
      <vt:lpstr>C37</vt:lpstr>
      <vt:lpstr>C38-39</vt:lpstr>
      <vt:lpstr>C40-41</vt:lpstr>
      <vt:lpstr>C42-43</vt:lpstr>
      <vt:lpstr>C44</vt:lpstr>
      <vt:lpstr>C45-46</vt:lpstr>
      <vt:lpstr>Colegios</vt:lpstr>
      <vt:lpstr>C47</vt:lpstr>
      <vt:lpstr>C48</vt:lpstr>
      <vt:lpstr>C49</vt:lpstr>
      <vt:lpstr>C50-51</vt:lpstr>
      <vt:lpstr>C52-53</vt:lpstr>
      <vt:lpstr>C54-55</vt:lpstr>
      <vt:lpstr>C56</vt:lpstr>
      <vt:lpstr>C57-58</vt:lpstr>
      <vt:lpstr>Acad.Diurna</vt:lpstr>
      <vt:lpstr>C59</vt:lpstr>
      <vt:lpstr>C60</vt:lpstr>
      <vt:lpstr>C61-62</vt:lpstr>
      <vt:lpstr>C63-64</vt:lpstr>
      <vt:lpstr>Técn.Diurna</vt:lpstr>
      <vt:lpstr>C65</vt:lpstr>
      <vt:lpstr>C66</vt:lpstr>
      <vt:lpstr>C67-68</vt:lpstr>
      <vt:lpstr>C69-70</vt:lpstr>
      <vt:lpstr>Acad.Nocturna</vt:lpstr>
      <vt:lpstr>C71</vt:lpstr>
      <vt:lpstr>C72</vt:lpstr>
      <vt:lpstr>C73-74</vt:lpstr>
      <vt:lpstr>C75-76</vt:lpstr>
      <vt:lpstr>Técn.Nocturna</vt:lpstr>
      <vt:lpstr>C77</vt:lpstr>
      <vt:lpstr>C78</vt:lpstr>
      <vt:lpstr>C79-80</vt:lpstr>
      <vt:lpstr>C81-82</vt:lpstr>
      <vt:lpstr>Esc.Nocturna</vt:lpstr>
      <vt:lpstr>C83</vt:lpstr>
      <vt:lpstr>C84</vt:lpstr>
      <vt:lpstr>Aula_Edad</vt:lpstr>
      <vt:lpstr>C85</vt:lpstr>
      <vt:lpstr>C86</vt:lpstr>
      <vt:lpstr>CNV</vt:lpstr>
      <vt:lpstr>C87</vt:lpstr>
      <vt:lpstr>C88</vt:lpstr>
      <vt:lpstr>CONED</vt:lpstr>
      <vt:lpstr>C89</vt:lpstr>
      <vt:lpstr>C90</vt:lpstr>
      <vt:lpstr>Acad.Diurna!Área_de_impresión</vt:lpstr>
      <vt:lpstr>Acad.Nocturna!Área_de_impresión</vt:lpstr>
      <vt:lpstr>Aula_Edad!Área_de_impresión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'C14-15'!Área_de_impresión</vt:lpstr>
      <vt:lpstr>'C16-17'!Área_de_impresión</vt:lpstr>
      <vt:lpstr>'C18-19'!Área_de_impresión</vt:lpstr>
      <vt:lpstr>'C2'!Área_de_impresión</vt:lpstr>
      <vt:lpstr>'C20-21'!Área_de_impresión</vt:lpstr>
      <vt:lpstr>'C22-23'!Área_de_impresión</vt:lpstr>
      <vt:lpstr>'C24-25'!Área_de_impresión</vt:lpstr>
      <vt:lpstr>'C26-27'!Área_de_impresión</vt:lpstr>
      <vt:lpstr>'C28-29'!Área_de_impresión</vt:lpstr>
      <vt:lpstr>'C3'!Área_de_impresión</vt:lpstr>
      <vt:lpstr>'C30'!Área_de_impresión</vt:lpstr>
      <vt:lpstr>'C31-32'!Área_de_impresión</vt:lpstr>
      <vt:lpstr>'C33-34'!Área_de_impresión</vt:lpstr>
      <vt:lpstr>'C35'!Área_de_impresión</vt:lpstr>
      <vt:lpstr>'C36'!Área_de_impresión</vt:lpstr>
      <vt:lpstr>'C37'!Área_de_impresión</vt:lpstr>
      <vt:lpstr>'C38-39'!Área_de_impresión</vt:lpstr>
      <vt:lpstr>'C4'!Área_de_impresión</vt:lpstr>
      <vt:lpstr>'C40-41'!Área_de_impresión</vt:lpstr>
      <vt:lpstr>'C42-43'!Área_de_impresión</vt:lpstr>
      <vt:lpstr>'C44'!Área_de_impresión</vt:lpstr>
      <vt:lpstr>'C45-46'!Área_de_impresión</vt:lpstr>
      <vt:lpstr>'C47'!Área_de_impresión</vt:lpstr>
      <vt:lpstr>'C48'!Área_de_impresión</vt:lpstr>
      <vt:lpstr>'C49'!Área_de_impresión</vt:lpstr>
      <vt:lpstr>'C5'!Área_de_impresión</vt:lpstr>
      <vt:lpstr>'C50-51'!Área_de_impresión</vt:lpstr>
      <vt:lpstr>'C52-53'!Área_de_impresión</vt:lpstr>
      <vt:lpstr>'C54-55'!Área_de_impresión</vt:lpstr>
      <vt:lpstr>'C56'!Área_de_impresión</vt:lpstr>
      <vt:lpstr>'C57-58'!Área_de_impresión</vt:lpstr>
      <vt:lpstr>'C59'!Área_de_impresión</vt:lpstr>
      <vt:lpstr>'C6'!Área_de_impresión</vt:lpstr>
      <vt:lpstr>'C60'!Área_de_impresión</vt:lpstr>
      <vt:lpstr>'C61-62'!Área_de_impresión</vt:lpstr>
      <vt:lpstr>'C63-64'!Área_de_impresión</vt:lpstr>
      <vt:lpstr>'C65'!Área_de_impresión</vt:lpstr>
      <vt:lpstr>'C66'!Área_de_impresión</vt:lpstr>
      <vt:lpstr>'C67-68'!Área_de_impresión</vt:lpstr>
      <vt:lpstr>'C69-70'!Área_de_impresión</vt:lpstr>
      <vt:lpstr>'C7'!Área_de_impresión</vt:lpstr>
      <vt:lpstr>'C71'!Área_de_impresión</vt:lpstr>
      <vt:lpstr>'C72'!Área_de_impresión</vt:lpstr>
      <vt:lpstr>'C73-74'!Área_de_impresión</vt:lpstr>
      <vt:lpstr>'C75-76'!Área_de_impresión</vt:lpstr>
      <vt:lpstr>'C77'!Área_de_impresión</vt:lpstr>
      <vt:lpstr>'C78'!Área_de_impresión</vt:lpstr>
      <vt:lpstr>'C79-80'!Área_de_impresión</vt:lpstr>
      <vt:lpstr>'C8'!Área_de_impresión</vt:lpstr>
      <vt:lpstr>'C81-82'!Área_de_impresión</vt:lpstr>
      <vt:lpstr>'C83'!Área_de_impresión</vt:lpstr>
      <vt:lpstr>'C84'!Área_de_impresión</vt:lpstr>
      <vt:lpstr>'C85'!Área_de_impresión</vt:lpstr>
      <vt:lpstr>'C86'!Área_de_impresión</vt:lpstr>
      <vt:lpstr>'C87'!Área_de_impresión</vt:lpstr>
      <vt:lpstr>'C88'!Área_de_impresión</vt:lpstr>
      <vt:lpstr>'C89'!Área_de_impresión</vt:lpstr>
      <vt:lpstr>'C9'!Área_de_impresión</vt:lpstr>
      <vt:lpstr>'C90'!Área_de_impresión</vt:lpstr>
      <vt:lpstr>CNV!Área_de_impresión</vt:lpstr>
      <vt:lpstr>Colegios!Área_de_impresión</vt:lpstr>
      <vt:lpstr>CONED!Área_de_impresión</vt:lpstr>
      <vt:lpstr>Contenido!Área_de_impresión</vt:lpstr>
      <vt:lpstr>Esc.Nocturna!Área_de_impresión</vt:lpstr>
      <vt:lpstr>Funcionarios!Área_de_impresión</vt:lpstr>
      <vt:lpstr>'I y II Ciclos'!Área_de_impresión</vt:lpstr>
      <vt:lpstr>PORTADA!Área_de_impresión</vt:lpstr>
      <vt:lpstr>'Serie histórica'!Área_de_impresión</vt:lpstr>
      <vt:lpstr>'Serie histórica_DRE'!Área_de_impresión</vt:lpstr>
      <vt:lpstr>Técn.Diurna!Área_de_impresión</vt:lpstr>
      <vt:lpstr>Técn.Nocturna!Área_de_impresión</vt:lpstr>
      <vt:lpstr>Contenido!Títulos_a_imprimir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 Cartín Sánchez</dc:creator>
  <cp:keywords/>
  <dc:description/>
  <cp:lastModifiedBy>Olmer Eduardo Nunez Sosa</cp:lastModifiedBy>
  <cp:revision/>
  <cp:lastPrinted>2025-09-03T15:28:54Z</cp:lastPrinted>
  <dcterms:created xsi:type="dcterms:W3CDTF">2016-05-02T20:27:59Z</dcterms:created>
  <dcterms:modified xsi:type="dcterms:W3CDTF">2025-09-13T00:33:01Z</dcterms:modified>
  <cp:category/>
  <cp:contentStatus/>
</cp:coreProperties>
</file>